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omments3.xml" ContentType="application/vnd.openxmlformats-officedocument.spreadsheetml.comments+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Eric - NU\Desktop\Bitcoin\Posted to Github\"/>
    </mc:Choice>
  </mc:AlternateContent>
  <xr:revisionPtr revIDLastSave="0" documentId="13_ncr:1_{3B929454-C194-4F18-8188-C91FEEF3DB51}" xr6:coauthVersionLast="43" xr6:coauthVersionMax="43" xr10:uidLastSave="{00000000-0000-0000-0000-000000000000}"/>
  <bookViews>
    <workbookView xWindow="-108" yWindow="-108" windowWidth="23256" windowHeight="12576" tabRatio="693" firstSheet="2" activeTab="7" xr2:uid="{00000000-000D-0000-FFFF-FFFF00000000}"/>
  </bookViews>
  <sheets>
    <sheet name="Notes" sheetId="14" r:id="rId1"/>
    <sheet name="technology-adoption-by-househol" sheetId="1" r:id="rId2"/>
    <sheet name="Raw - Absolute" sheetId="2" r:id="rId3"/>
    <sheet name="Raw - Indexed" sheetId="3" r:id="rId4"/>
    <sheet name="Mora Indexed Replication" sheetId="9" r:id="rId5"/>
    <sheet name="Mora Scenario Replication" sheetId="8" r:id="rId6"/>
    <sheet name="Replication Graph" sheetId="10" r:id="rId7"/>
    <sheet name="Adjusted First Year" sheetId="11" r:id="rId8"/>
    <sheet name="Adjusted Scenarios" sheetId="13" r:id="rId9"/>
    <sheet name="Debit Card" sheetId="12"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5" i="13" l="1"/>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G16" i="13" l="1"/>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AP7" i="11" l="1"/>
  <c r="AP8" i="11" s="1"/>
  <c r="AP9" i="11" s="1"/>
  <c r="AP10" i="11" s="1"/>
  <c r="AP11" i="11" s="1"/>
  <c r="AP12" i="11" s="1"/>
  <c r="AP13" i="11" s="1"/>
  <c r="AP14" i="11" s="1"/>
  <c r="AP15" i="11" s="1"/>
  <c r="AP16" i="11" s="1"/>
  <c r="AP6" i="11"/>
  <c r="AP5" i="9"/>
  <c r="AP6" i="9"/>
  <c r="AP7" i="9"/>
  <c r="AP8" i="9"/>
  <c r="AP9" i="9"/>
  <c r="AP10" i="9"/>
  <c r="AP11" i="9"/>
  <c r="AP12" i="9"/>
  <c r="AP13" i="9"/>
  <c r="AP14" i="9"/>
  <c r="AP15" i="9"/>
  <c r="AP16" i="9"/>
  <c r="AP17" i="9"/>
  <c r="AP18" i="9"/>
  <c r="AP19" i="9"/>
  <c r="AP20" i="9"/>
  <c r="AP21" i="9"/>
  <c r="AP4" i="9"/>
  <c r="R25" i="12"/>
  <c r="R26" i="12" s="1"/>
  <c r="R22" i="12"/>
  <c r="R23" i="12" s="1"/>
  <c r="R19" i="12"/>
  <c r="R20" i="12" s="1"/>
  <c r="R16" i="12"/>
  <c r="R17" i="12" s="1"/>
  <c r="R13" i="12"/>
  <c r="R14" i="12" s="1"/>
  <c r="R11" i="12"/>
  <c r="R10" i="12"/>
  <c r="R9" i="12"/>
  <c r="K7" i="11"/>
  <c r="K6" i="11"/>
  <c r="AO135" i="11" l="1"/>
  <c r="AO134" i="11"/>
  <c r="AO133" i="11"/>
  <c r="AO132" i="11"/>
  <c r="AO131" i="11"/>
  <c r="AO130" i="11"/>
  <c r="AO129" i="11"/>
  <c r="AO128" i="11"/>
  <c r="AO127" i="11"/>
  <c r="AO126" i="11"/>
  <c r="AP25" i="11"/>
  <c r="AP26" i="11" s="1"/>
  <c r="AP27" i="11" s="1"/>
  <c r="AP28" i="11" s="1"/>
  <c r="AP29" i="11" s="1"/>
  <c r="AP30" i="11" s="1"/>
  <c r="AP31" i="11" s="1"/>
  <c r="AP32" i="11" s="1"/>
  <c r="AP18" i="11"/>
  <c r="AP19" i="11" s="1"/>
  <c r="AP20" i="11" s="1"/>
  <c r="AP21" i="11" s="1"/>
  <c r="AP22" i="11" s="1"/>
  <c r="AP23" i="11" s="1"/>
  <c r="H9" i="8"/>
  <c r="J10" i="8" l="1"/>
  <c r="L10" i="8" s="1"/>
  <c r="J11" i="8"/>
  <c r="L11" i="8" s="1"/>
  <c r="J12" i="8"/>
  <c r="L12" i="8" s="1"/>
  <c r="J13" i="8"/>
  <c r="L13" i="8" s="1"/>
  <c r="J14" i="8"/>
  <c r="J15" i="8"/>
  <c r="J16" i="8"/>
  <c r="J17" i="8"/>
  <c r="L17" i="8" s="1"/>
  <c r="J18" i="8"/>
  <c r="J19" i="8"/>
  <c r="J20" i="8"/>
  <c r="J21" i="8"/>
  <c r="L21" i="8" s="1"/>
  <c r="J22" i="8"/>
  <c r="J23" i="8"/>
  <c r="J24" i="8"/>
  <c r="J25" i="8"/>
  <c r="L25" i="8" s="1"/>
  <c r="J26" i="8"/>
  <c r="J27" i="8"/>
  <c r="J28" i="8"/>
  <c r="J29" i="8"/>
  <c r="L29" i="8" s="1"/>
  <c r="J30" i="8"/>
  <c r="J31" i="8"/>
  <c r="J32" i="8"/>
  <c r="J33" i="8"/>
  <c r="L33" i="8" s="1"/>
  <c r="J34" i="8"/>
  <c r="J35" i="8"/>
  <c r="J36" i="8"/>
  <c r="J37" i="8"/>
  <c r="L37" i="8" s="1"/>
  <c r="J38" i="8"/>
  <c r="J39" i="8"/>
  <c r="J40" i="8"/>
  <c r="J41" i="8"/>
  <c r="L41" i="8" s="1"/>
  <c r="J42" i="8"/>
  <c r="J43" i="8"/>
  <c r="J44" i="8"/>
  <c r="J45" i="8"/>
  <c r="L45" i="8" s="1"/>
  <c r="J46" i="8"/>
  <c r="J47" i="8"/>
  <c r="J48" i="8"/>
  <c r="J49" i="8"/>
  <c r="L49" i="8" s="1"/>
  <c r="J50" i="8"/>
  <c r="J51" i="8"/>
  <c r="J52" i="8"/>
  <c r="J53" i="8"/>
  <c r="L53" i="8" s="1"/>
  <c r="J54" i="8"/>
  <c r="J55" i="8"/>
  <c r="J56" i="8"/>
  <c r="J57" i="8"/>
  <c r="L57" i="8" s="1"/>
  <c r="J58" i="8"/>
  <c r="J59" i="8"/>
  <c r="J60" i="8"/>
  <c r="J61" i="8"/>
  <c r="L61" i="8" s="1"/>
  <c r="J62" i="8"/>
  <c r="J63" i="8"/>
  <c r="J64" i="8"/>
  <c r="J65" i="8"/>
  <c r="L65" i="8" s="1"/>
  <c r="J66" i="8"/>
  <c r="J67" i="8"/>
  <c r="J68" i="8"/>
  <c r="J69" i="8"/>
  <c r="L69" i="8" s="1"/>
  <c r="J70" i="8"/>
  <c r="J71" i="8"/>
  <c r="J72" i="8"/>
  <c r="J73" i="8"/>
  <c r="L73" i="8" s="1"/>
  <c r="J74" i="8"/>
  <c r="J75" i="8"/>
  <c r="J76" i="8"/>
  <c r="J77" i="8"/>
  <c r="L77" i="8" s="1"/>
  <c r="J78" i="8"/>
  <c r="J79" i="8"/>
  <c r="J80" i="8"/>
  <c r="J81" i="8"/>
  <c r="L81" i="8" s="1"/>
  <c r="J82" i="8"/>
  <c r="J83" i="8"/>
  <c r="J84" i="8"/>
  <c r="J85" i="8"/>
  <c r="L85" i="8" s="1"/>
  <c r="J86" i="8"/>
  <c r="J87" i="8"/>
  <c r="J88" i="8"/>
  <c r="J89" i="8"/>
  <c r="L89" i="8" s="1"/>
  <c r="J90" i="8"/>
  <c r="J91" i="8"/>
  <c r="J92" i="8"/>
  <c r="J93" i="8"/>
  <c r="L93" i="8" s="1"/>
  <c r="J94" i="8"/>
  <c r="J95" i="8"/>
  <c r="J96" i="8"/>
  <c r="J97" i="8"/>
  <c r="L97" i="8" s="1"/>
  <c r="J98" i="8"/>
  <c r="J99" i="8"/>
  <c r="J100" i="8"/>
  <c r="J101" i="8"/>
  <c r="L101" i="8" s="1"/>
  <c r="J102" i="8"/>
  <c r="J103" i="8"/>
  <c r="J104" i="8"/>
  <c r="J105" i="8"/>
  <c r="L105" i="8" s="1"/>
  <c r="J106" i="8"/>
  <c r="J107" i="8"/>
  <c r="J9" i="8"/>
  <c r="L9" i="8" s="1"/>
  <c r="H10" i="8"/>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H32" i="8"/>
  <c r="I32" i="8"/>
  <c r="H33" i="8"/>
  <c r="I33" i="8"/>
  <c r="H34" i="8"/>
  <c r="I34" i="8"/>
  <c r="H35" i="8"/>
  <c r="I35" i="8"/>
  <c r="H36" i="8"/>
  <c r="I36" i="8"/>
  <c r="H37" i="8"/>
  <c r="I37" i="8"/>
  <c r="H38" i="8"/>
  <c r="I38" i="8"/>
  <c r="H39" i="8"/>
  <c r="I39" i="8"/>
  <c r="H40" i="8"/>
  <c r="I40" i="8"/>
  <c r="H41" i="8"/>
  <c r="I41" i="8"/>
  <c r="H42" i="8"/>
  <c r="I42" i="8"/>
  <c r="H43" i="8"/>
  <c r="I43" i="8"/>
  <c r="H44" i="8"/>
  <c r="I44" i="8"/>
  <c r="H45" i="8"/>
  <c r="I45" i="8"/>
  <c r="H46" i="8"/>
  <c r="I46" i="8"/>
  <c r="H47" i="8"/>
  <c r="I47" i="8"/>
  <c r="H48" i="8"/>
  <c r="I48" i="8"/>
  <c r="H49" i="8"/>
  <c r="I49" i="8"/>
  <c r="H50" i="8"/>
  <c r="I50" i="8"/>
  <c r="H51" i="8"/>
  <c r="I51" i="8"/>
  <c r="H52" i="8"/>
  <c r="I52" i="8"/>
  <c r="H53" i="8"/>
  <c r="I53" i="8"/>
  <c r="H54" i="8"/>
  <c r="I54" i="8"/>
  <c r="H55" i="8"/>
  <c r="I55" i="8"/>
  <c r="H56" i="8"/>
  <c r="I56" i="8"/>
  <c r="H57" i="8"/>
  <c r="I57" i="8"/>
  <c r="H58" i="8"/>
  <c r="I58" i="8"/>
  <c r="H59" i="8"/>
  <c r="I59" i="8"/>
  <c r="H60" i="8"/>
  <c r="I60" i="8"/>
  <c r="H61" i="8"/>
  <c r="I61" i="8"/>
  <c r="H62" i="8"/>
  <c r="I62" i="8"/>
  <c r="H63" i="8"/>
  <c r="I63" i="8"/>
  <c r="H64" i="8"/>
  <c r="I64" i="8"/>
  <c r="H65" i="8"/>
  <c r="I65" i="8"/>
  <c r="H66" i="8"/>
  <c r="I66" i="8"/>
  <c r="H67" i="8"/>
  <c r="I67" i="8"/>
  <c r="H68" i="8"/>
  <c r="I68" i="8"/>
  <c r="H69" i="8"/>
  <c r="I69" i="8"/>
  <c r="H70" i="8"/>
  <c r="I70" i="8"/>
  <c r="H71" i="8"/>
  <c r="I71" i="8"/>
  <c r="H72" i="8"/>
  <c r="I72" i="8"/>
  <c r="H73" i="8"/>
  <c r="I73" i="8"/>
  <c r="H74" i="8"/>
  <c r="I74" i="8"/>
  <c r="H75" i="8"/>
  <c r="I75" i="8"/>
  <c r="H76" i="8"/>
  <c r="I76" i="8"/>
  <c r="H77" i="8"/>
  <c r="I77" i="8"/>
  <c r="H78" i="8"/>
  <c r="I78" i="8"/>
  <c r="H79" i="8"/>
  <c r="I79" i="8"/>
  <c r="H80" i="8"/>
  <c r="I80" i="8"/>
  <c r="H81" i="8"/>
  <c r="I81" i="8"/>
  <c r="H82" i="8"/>
  <c r="I82" i="8"/>
  <c r="H83" i="8"/>
  <c r="I83" i="8"/>
  <c r="H84" i="8"/>
  <c r="I84" i="8"/>
  <c r="H85" i="8"/>
  <c r="I85" i="8"/>
  <c r="H86" i="8"/>
  <c r="I86" i="8"/>
  <c r="H87" i="8"/>
  <c r="I87" i="8"/>
  <c r="H88" i="8"/>
  <c r="I88" i="8"/>
  <c r="H89" i="8"/>
  <c r="I89" i="8"/>
  <c r="H90" i="8"/>
  <c r="I90" i="8"/>
  <c r="H91" i="8"/>
  <c r="I91" i="8"/>
  <c r="H92" i="8"/>
  <c r="I92" i="8"/>
  <c r="H93" i="8"/>
  <c r="I93" i="8"/>
  <c r="H94" i="8"/>
  <c r="I94" i="8"/>
  <c r="H95" i="8"/>
  <c r="I95" i="8"/>
  <c r="H96" i="8"/>
  <c r="I96" i="8"/>
  <c r="H97" i="8"/>
  <c r="I97" i="8"/>
  <c r="H98" i="8"/>
  <c r="I98" i="8"/>
  <c r="H99" i="8"/>
  <c r="I99" i="8"/>
  <c r="H100" i="8"/>
  <c r="I100" i="8"/>
  <c r="H101" i="8"/>
  <c r="I101" i="8"/>
  <c r="H102" i="8"/>
  <c r="I102" i="8"/>
  <c r="H103" i="8"/>
  <c r="I103" i="8"/>
  <c r="H104" i="8"/>
  <c r="I104" i="8"/>
  <c r="H105" i="8"/>
  <c r="I105" i="8"/>
  <c r="H106" i="8"/>
  <c r="I106" i="8"/>
  <c r="H107" i="8"/>
  <c r="I107" i="8"/>
  <c r="I9" i="8"/>
  <c r="L104" i="8" l="1"/>
  <c r="L100" i="8"/>
  <c r="L96" i="8"/>
  <c r="L92" i="8"/>
  <c r="L88" i="8"/>
  <c r="L84" i="8"/>
  <c r="L80" i="8"/>
  <c r="L76" i="8"/>
  <c r="L72" i="8"/>
  <c r="L68" i="8"/>
  <c r="L64" i="8"/>
  <c r="L60" i="8"/>
  <c r="L56" i="8"/>
  <c r="L52" i="8"/>
  <c r="L48" i="8"/>
  <c r="L44" i="8"/>
  <c r="L40" i="8"/>
  <c r="L36" i="8"/>
  <c r="L32" i="8"/>
  <c r="L28" i="8"/>
  <c r="L24" i="8"/>
  <c r="L20" i="8"/>
  <c r="L16" i="8"/>
  <c r="L107" i="8"/>
  <c r="L103" i="8"/>
  <c r="L99" i="8"/>
  <c r="L95" i="8"/>
  <c r="L91" i="8"/>
  <c r="L87" i="8"/>
  <c r="L83" i="8"/>
  <c r="L79" i="8"/>
  <c r="L75" i="8"/>
  <c r="L71" i="8"/>
  <c r="L67" i="8"/>
  <c r="L63" i="8"/>
  <c r="L59" i="8"/>
  <c r="L55" i="8"/>
  <c r="L51" i="8"/>
  <c r="L47" i="8"/>
  <c r="L43" i="8"/>
  <c r="L39" i="8"/>
  <c r="L35" i="8"/>
  <c r="L31" i="8"/>
  <c r="L27" i="8"/>
  <c r="L23" i="8"/>
  <c r="L19" i="8"/>
  <c r="L15" i="8"/>
  <c r="L106" i="8"/>
  <c r="L102" i="8"/>
  <c r="L98" i="8"/>
  <c r="L94" i="8"/>
  <c r="L90" i="8"/>
  <c r="L86" i="8"/>
  <c r="L82" i="8"/>
  <c r="L78" i="8"/>
  <c r="L74" i="8"/>
  <c r="L70" i="8"/>
  <c r="L66" i="8"/>
  <c r="L62" i="8"/>
  <c r="L58" i="8"/>
  <c r="L54" i="8"/>
  <c r="L50" i="8"/>
  <c r="L46" i="8"/>
  <c r="L42" i="8"/>
  <c r="L38" i="8"/>
  <c r="L34" i="8"/>
  <c r="L30" i="8"/>
  <c r="L26" i="8"/>
  <c r="L22" i="8"/>
  <c r="L18" i="8"/>
  <c r="L14" i="8"/>
  <c r="AO133" i="9"/>
  <c r="AO132" i="9"/>
  <c r="AO131" i="9"/>
  <c r="AO130" i="9"/>
  <c r="AO129" i="9"/>
  <c r="AO128" i="9"/>
  <c r="AO127" i="9"/>
  <c r="AO126" i="9"/>
  <c r="AO125" i="9"/>
  <c r="AO124" i="9"/>
  <c r="B4" i="2" l="1"/>
  <c r="AL4" i="2" l="1"/>
  <c r="AO4" i="2"/>
  <c r="AN4" i="2"/>
  <c r="AM4" i="2"/>
  <c r="AK4" i="2"/>
  <c r="AJ4" i="2"/>
  <c r="AI4" i="2"/>
  <c r="AH4" i="2"/>
  <c r="AG4" i="2"/>
  <c r="AE4" i="2"/>
  <c r="AF4" i="2"/>
  <c r="AB4" i="2"/>
  <c r="AA4" i="2"/>
  <c r="AD4" i="2"/>
  <c r="AC4" i="2"/>
  <c r="X4" i="2"/>
  <c r="W4" i="2"/>
  <c r="K4" i="2"/>
  <c r="V4" i="2"/>
  <c r="Y4" i="2"/>
  <c r="H4" i="2"/>
  <c r="G4" i="2"/>
  <c r="Z4" i="2"/>
  <c r="O4" i="2"/>
  <c r="B5" i="2"/>
  <c r="U4" i="2"/>
  <c r="T4" i="2"/>
  <c r="S4" i="2"/>
  <c r="R4" i="2"/>
  <c r="N4" i="2"/>
  <c r="Q4" i="2"/>
  <c r="Q6" i="11" s="1"/>
  <c r="P4" i="2"/>
  <c r="M4" i="2"/>
  <c r="I4" i="2"/>
  <c r="F4" i="2"/>
  <c r="J4" i="2"/>
  <c r="L4" i="2"/>
  <c r="E5" i="2"/>
  <c r="D5" i="2"/>
  <c r="C5" i="2"/>
  <c r="B6" i="2"/>
  <c r="E4" i="2"/>
  <c r="D4" i="2"/>
  <c r="C4" i="2"/>
  <c r="Q4" i="9" l="1"/>
  <c r="Q4" i="3"/>
  <c r="AL6" i="2"/>
  <c r="AO6" i="2"/>
  <c r="AN6" i="2"/>
  <c r="AM6" i="2"/>
  <c r="AL5" i="2"/>
  <c r="AO5" i="2"/>
  <c r="AN5" i="2"/>
  <c r="AM5" i="2"/>
  <c r="AK6" i="2"/>
  <c r="AJ6" i="2"/>
  <c r="AI6" i="2"/>
  <c r="AH6" i="2"/>
  <c r="AG6" i="2"/>
  <c r="AE6" i="2"/>
  <c r="AF6" i="2"/>
  <c r="AD6" i="2"/>
  <c r="AC6" i="2"/>
  <c r="AB6" i="2"/>
  <c r="AA6" i="2"/>
  <c r="Y6" i="2"/>
  <c r="X6" i="2"/>
  <c r="W6" i="2"/>
  <c r="Z6" i="2"/>
  <c r="V6" i="2"/>
  <c r="AK5" i="2"/>
  <c r="AI5" i="2"/>
  <c r="AJ5" i="2"/>
  <c r="AH5" i="2"/>
  <c r="AE5" i="2"/>
  <c r="AF5" i="2"/>
  <c r="AG5" i="2"/>
  <c r="AD5" i="2"/>
  <c r="AC5" i="2"/>
  <c r="AB5" i="2"/>
  <c r="AA5" i="2"/>
  <c r="X5" i="2"/>
  <c r="W5" i="2"/>
  <c r="Z5" i="2"/>
  <c r="V5" i="2"/>
  <c r="Y5" i="2"/>
  <c r="U6" i="2"/>
  <c r="T6" i="2"/>
  <c r="P6" i="2"/>
  <c r="R6" i="2"/>
  <c r="O6" i="2"/>
  <c r="N6" i="2"/>
  <c r="K6" i="2"/>
  <c r="S6" i="2"/>
  <c r="G6" i="2"/>
  <c r="Q6" i="2"/>
  <c r="Q6" i="3" s="1"/>
  <c r="M6" i="2"/>
  <c r="J6" i="2"/>
  <c r="F6" i="2"/>
  <c r="L6" i="2"/>
  <c r="H6" i="2"/>
  <c r="I6" i="2"/>
  <c r="U5" i="2"/>
  <c r="T5" i="2"/>
  <c r="S5" i="2"/>
  <c r="R5" i="2"/>
  <c r="Q5" i="2"/>
  <c r="Q5" i="3" s="1"/>
  <c r="N5" i="2"/>
  <c r="M5" i="2"/>
  <c r="O5" i="2"/>
  <c r="P5" i="2"/>
  <c r="J5" i="2"/>
  <c r="F5" i="2"/>
  <c r="L5" i="2"/>
  <c r="K5" i="2"/>
  <c r="I5" i="2"/>
  <c r="G5" i="2"/>
  <c r="H5" i="2"/>
  <c r="B7" i="2"/>
  <c r="C6" i="2"/>
  <c r="E6" i="2"/>
  <c r="D6" i="2"/>
  <c r="AL7" i="2" l="1"/>
  <c r="AO7" i="2"/>
  <c r="AN7" i="2"/>
  <c r="AM7" i="2"/>
  <c r="AI7" i="2"/>
  <c r="AK7" i="2"/>
  <c r="AJ7" i="2"/>
  <c r="AH7" i="2"/>
  <c r="AG7" i="2"/>
  <c r="AF7" i="2"/>
  <c r="AE7" i="2"/>
  <c r="AD7" i="2"/>
  <c r="AC7" i="2"/>
  <c r="AB7" i="2"/>
  <c r="AA7" i="2"/>
  <c r="Z7" i="2"/>
  <c r="V7" i="2"/>
  <c r="Y7" i="2"/>
  <c r="W7" i="2"/>
  <c r="X7" i="2"/>
  <c r="U7" i="2"/>
  <c r="S7" i="2"/>
  <c r="Q7" i="2"/>
  <c r="Q7" i="3" s="1"/>
  <c r="P7" i="2"/>
  <c r="T7" i="2"/>
  <c r="O7" i="2"/>
  <c r="N7" i="2"/>
  <c r="L7" i="2"/>
  <c r="K7" i="2"/>
  <c r="H7" i="2"/>
  <c r="R7" i="2"/>
  <c r="G7" i="2"/>
  <c r="I7" i="2"/>
  <c r="F7" i="2"/>
  <c r="J7" i="2"/>
  <c r="M7" i="2"/>
  <c r="B8" i="2"/>
  <c r="C7" i="2"/>
  <c r="E7" i="2"/>
  <c r="D7" i="2"/>
  <c r="AL8" i="2" l="1"/>
  <c r="AN8" i="2"/>
  <c r="AO8" i="2"/>
  <c r="AM8" i="2"/>
  <c r="AJ8" i="2"/>
  <c r="AK8" i="2"/>
  <c r="AH8" i="2"/>
  <c r="AI8" i="2"/>
  <c r="AG8" i="2"/>
  <c r="AF8" i="2"/>
  <c r="AE8" i="2"/>
  <c r="AC8" i="2"/>
  <c r="AA8" i="2"/>
  <c r="AD8" i="2"/>
  <c r="AB8" i="2"/>
  <c r="W8" i="2"/>
  <c r="Z8" i="2"/>
  <c r="V8" i="2"/>
  <c r="Y8" i="2"/>
  <c r="X8" i="2"/>
  <c r="T8" i="2"/>
  <c r="S8" i="2"/>
  <c r="U8" i="2"/>
  <c r="R8" i="2"/>
  <c r="Q8" i="2"/>
  <c r="Q8" i="3" s="1"/>
  <c r="M8" i="2"/>
  <c r="N8" i="2"/>
  <c r="L8" i="2"/>
  <c r="O8" i="2"/>
  <c r="I8" i="2"/>
  <c r="P8" i="2"/>
  <c r="H8" i="2"/>
  <c r="F8" i="2"/>
  <c r="G8" i="2"/>
  <c r="J8" i="2"/>
  <c r="K8" i="2"/>
  <c r="B9" i="2"/>
  <c r="D8" i="2"/>
  <c r="C8" i="2"/>
  <c r="E8" i="2"/>
  <c r="AL9" i="2" l="1"/>
  <c r="AO9" i="2"/>
  <c r="AN9" i="2"/>
  <c r="AM9" i="2"/>
  <c r="AK9" i="2"/>
  <c r="AI9" i="2"/>
  <c r="AJ9" i="2"/>
  <c r="AH9" i="2"/>
  <c r="AG9" i="2"/>
  <c r="AE9" i="2"/>
  <c r="AF9" i="2"/>
  <c r="AD9" i="2"/>
  <c r="AC9" i="2"/>
  <c r="AB9" i="2"/>
  <c r="AA9" i="2"/>
  <c r="X9" i="2"/>
  <c r="W9" i="2"/>
  <c r="V9" i="2"/>
  <c r="Y9" i="2"/>
  <c r="Z9" i="2"/>
  <c r="U9" i="2"/>
  <c r="T9" i="2"/>
  <c r="S9" i="2"/>
  <c r="R9" i="2"/>
  <c r="Q9" i="2"/>
  <c r="Q9" i="3" s="1"/>
  <c r="P9" i="2"/>
  <c r="N9" i="2"/>
  <c r="M9" i="2"/>
  <c r="L9" i="2"/>
  <c r="J9" i="2"/>
  <c r="F9" i="2"/>
  <c r="O9" i="2"/>
  <c r="I9" i="2"/>
  <c r="K9" i="2"/>
  <c r="G9" i="2"/>
  <c r="H9" i="2"/>
  <c r="B10" i="2"/>
  <c r="E9" i="2"/>
  <c r="D9" i="2"/>
  <c r="C9" i="2"/>
  <c r="AL10" i="2" l="1"/>
  <c r="AO10" i="2"/>
  <c r="AN10" i="2"/>
  <c r="AM10" i="2"/>
  <c r="AK10" i="2"/>
  <c r="AJ10" i="2"/>
  <c r="AH10" i="2"/>
  <c r="AI10" i="2"/>
  <c r="AG10" i="2"/>
  <c r="AE10" i="2"/>
  <c r="AF10" i="2"/>
  <c r="AD10" i="2"/>
  <c r="AC10" i="2"/>
  <c r="AB10" i="2"/>
  <c r="AA10" i="2"/>
  <c r="Y10" i="2"/>
  <c r="X10" i="2"/>
  <c r="V10" i="2"/>
  <c r="Z10" i="2"/>
  <c r="W10" i="2"/>
  <c r="U10" i="2"/>
  <c r="T10" i="2"/>
  <c r="S10" i="2"/>
  <c r="P10" i="2"/>
  <c r="R10" i="2"/>
  <c r="O10" i="2"/>
  <c r="N10" i="2"/>
  <c r="M10" i="2"/>
  <c r="K10" i="2"/>
  <c r="G10" i="2"/>
  <c r="L10" i="2"/>
  <c r="J10" i="2"/>
  <c r="F10" i="2"/>
  <c r="H10" i="2"/>
  <c r="Q10" i="2"/>
  <c r="Q10" i="3" s="1"/>
  <c r="I10" i="2"/>
  <c r="B11" i="2"/>
  <c r="C10" i="2"/>
  <c r="E10" i="2"/>
  <c r="D10" i="2"/>
  <c r="AL11" i="2" l="1"/>
  <c r="AO11" i="2"/>
  <c r="AN11" i="2"/>
  <c r="AM11" i="2"/>
  <c r="AI11" i="2"/>
  <c r="AK11" i="2"/>
  <c r="AJ11" i="2"/>
  <c r="AH11" i="2"/>
  <c r="AG11" i="2"/>
  <c r="AF11" i="2"/>
  <c r="AE11" i="2"/>
  <c r="AD11" i="2"/>
  <c r="AC11" i="2"/>
  <c r="AA11" i="2"/>
  <c r="AB11" i="2"/>
  <c r="Z11" i="2"/>
  <c r="V11" i="2"/>
  <c r="Y11" i="2"/>
  <c r="X11" i="2"/>
  <c r="W11" i="2"/>
  <c r="T11" i="2"/>
  <c r="U11" i="2"/>
  <c r="S11" i="2"/>
  <c r="Q11" i="2"/>
  <c r="Q11" i="3" s="1"/>
  <c r="P11" i="2"/>
  <c r="R11" i="2"/>
  <c r="O11" i="2"/>
  <c r="L11" i="2"/>
  <c r="M11" i="2"/>
  <c r="K11" i="2"/>
  <c r="N11" i="2"/>
  <c r="H11" i="2"/>
  <c r="G11" i="2"/>
  <c r="F11" i="2"/>
  <c r="I11" i="2"/>
  <c r="J11" i="2"/>
  <c r="B12" i="2"/>
  <c r="C11" i="2"/>
  <c r="E11" i="2"/>
  <c r="D11" i="2"/>
  <c r="AL12" i="2" l="1"/>
  <c r="AN12" i="2"/>
  <c r="AO12" i="2"/>
  <c r="AM12" i="2"/>
  <c r="AJ12" i="2"/>
  <c r="AK12" i="2"/>
  <c r="AI12" i="2"/>
  <c r="AH12" i="2"/>
  <c r="AG12" i="2"/>
  <c r="AF12" i="2"/>
  <c r="AE12" i="2"/>
  <c r="AC12" i="2"/>
  <c r="AA12" i="2"/>
  <c r="AD12" i="2"/>
  <c r="AB12" i="2"/>
  <c r="W12" i="2"/>
  <c r="Z12" i="2"/>
  <c r="V12" i="2"/>
  <c r="X12" i="2"/>
  <c r="Y12" i="2"/>
  <c r="T12" i="2"/>
  <c r="S12" i="2"/>
  <c r="U12" i="2"/>
  <c r="R12" i="2"/>
  <c r="Q12" i="2"/>
  <c r="Q12" i="3" s="1"/>
  <c r="M12" i="2"/>
  <c r="P12" i="2"/>
  <c r="O12" i="2"/>
  <c r="L12" i="2"/>
  <c r="K12" i="2"/>
  <c r="I12" i="2"/>
  <c r="N12" i="2"/>
  <c r="H12" i="2"/>
  <c r="J12" i="2"/>
  <c r="F12" i="2"/>
  <c r="G12" i="2"/>
  <c r="B13" i="2"/>
  <c r="D12" i="2"/>
  <c r="C12" i="2"/>
  <c r="E12" i="2"/>
  <c r="AL13" i="2" l="1"/>
  <c r="AO13" i="2"/>
  <c r="AN13" i="2"/>
  <c r="AM13" i="2"/>
  <c r="AK13" i="2"/>
  <c r="AI13" i="2"/>
  <c r="AH13" i="2"/>
  <c r="AJ13" i="2"/>
  <c r="AE13" i="2"/>
  <c r="AG13" i="2"/>
  <c r="AF13" i="2"/>
  <c r="AD13" i="2"/>
  <c r="AC13" i="2"/>
  <c r="AB13" i="2"/>
  <c r="AA13" i="2"/>
  <c r="X13" i="2"/>
  <c r="W13" i="2"/>
  <c r="Z13" i="2"/>
  <c r="Y13" i="2"/>
  <c r="V13" i="2"/>
  <c r="U13" i="2"/>
  <c r="T13" i="2"/>
  <c r="S13" i="2"/>
  <c r="R13" i="2"/>
  <c r="Q13" i="2"/>
  <c r="Q13" i="3" s="1"/>
  <c r="N13" i="2"/>
  <c r="M13" i="2"/>
  <c r="P13" i="2"/>
  <c r="O13" i="2"/>
  <c r="J13" i="2"/>
  <c r="F13" i="2"/>
  <c r="L13" i="2"/>
  <c r="K13" i="2"/>
  <c r="I13" i="2"/>
  <c r="G13" i="2"/>
  <c r="H13" i="2"/>
  <c r="B14" i="2"/>
  <c r="E13" i="2"/>
  <c r="D13" i="2"/>
  <c r="C13" i="2"/>
  <c r="AL14" i="2" l="1"/>
  <c r="AO14" i="2"/>
  <c r="AN14" i="2"/>
  <c r="AM14" i="2"/>
  <c r="AK14" i="2"/>
  <c r="AJ14" i="2"/>
  <c r="AI14" i="2"/>
  <c r="AH14" i="2"/>
  <c r="AG14" i="2"/>
  <c r="AE14" i="2"/>
  <c r="AF14" i="2"/>
  <c r="AD14" i="2"/>
  <c r="AC14" i="2"/>
  <c r="AB14" i="2"/>
  <c r="AA14" i="2"/>
  <c r="Y14" i="2"/>
  <c r="X14" i="2"/>
  <c r="W14" i="2"/>
  <c r="V14" i="2"/>
  <c r="Z14" i="2"/>
  <c r="U14" i="2"/>
  <c r="S14" i="2"/>
  <c r="T14" i="2"/>
  <c r="P14" i="2"/>
  <c r="R14" i="2"/>
  <c r="Q14" i="2"/>
  <c r="Q14" i="3" s="1"/>
  <c r="O14" i="2"/>
  <c r="N14" i="2"/>
  <c r="K14" i="2"/>
  <c r="M14" i="2"/>
  <c r="G14" i="2"/>
  <c r="J14" i="2"/>
  <c r="F14" i="2"/>
  <c r="L14" i="2"/>
  <c r="H14" i="2"/>
  <c r="I14" i="2"/>
  <c r="B15" i="2"/>
  <c r="C14" i="2"/>
  <c r="E14" i="2"/>
  <c r="D14" i="2"/>
  <c r="AL15" i="2" l="1"/>
  <c r="AO15" i="2"/>
  <c r="AN15" i="2"/>
  <c r="AM15" i="2"/>
  <c r="AI15" i="2"/>
  <c r="AK15" i="2"/>
  <c r="AJ15" i="2"/>
  <c r="AG15" i="2"/>
  <c r="AH15" i="2"/>
  <c r="AF15" i="2"/>
  <c r="AE15" i="2"/>
  <c r="AD15" i="2"/>
  <c r="AC15" i="2"/>
  <c r="AA15" i="2"/>
  <c r="AB15" i="2"/>
  <c r="Z15" i="2"/>
  <c r="V15" i="2"/>
  <c r="Y15" i="2"/>
  <c r="W15" i="2"/>
  <c r="X15" i="2"/>
  <c r="U15" i="2"/>
  <c r="S15" i="2"/>
  <c r="T15" i="2"/>
  <c r="Q15" i="2"/>
  <c r="Q15" i="3" s="1"/>
  <c r="P15" i="2"/>
  <c r="R15" i="2"/>
  <c r="O15" i="2"/>
  <c r="N15" i="2"/>
  <c r="L15" i="2"/>
  <c r="K15" i="2"/>
  <c r="H15" i="2"/>
  <c r="M15" i="2"/>
  <c r="G15" i="2"/>
  <c r="I15" i="2"/>
  <c r="J15" i="2"/>
  <c r="F15" i="2"/>
  <c r="B16" i="2"/>
  <c r="C15" i="2"/>
  <c r="E15" i="2"/>
  <c r="D15" i="2"/>
  <c r="AL16" i="2" l="1"/>
  <c r="AN16" i="2"/>
  <c r="AO16" i="2"/>
  <c r="AM16" i="2"/>
  <c r="AJ16" i="2"/>
  <c r="AK16" i="2"/>
  <c r="AH16" i="2"/>
  <c r="AI16" i="2"/>
  <c r="AG16" i="2"/>
  <c r="AF16" i="2"/>
  <c r="AE16" i="2"/>
  <c r="AC16" i="2"/>
  <c r="AA16" i="2"/>
  <c r="AD16" i="2"/>
  <c r="AB16" i="2"/>
  <c r="W16" i="2"/>
  <c r="Z16" i="2"/>
  <c r="V16" i="2"/>
  <c r="Y16" i="2"/>
  <c r="X16" i="2"/>
  <c r="T16" i="2"/>
  <c r="S16" i="2"/>
  <c r="U16" i="2"/>
  <c r="R16" i="2"/>
  <c r="Q16" i="2"/>
  <c r="Q16" i="3" s="1"/>
  <c r="M16" i="2"/>
  <c r="P16" i="2"/>
  <c r="N16" i="2"/>
  <c r="L16" i="2"/>
  <c r="I16" i="2"/>
  <c r="O16" i="2"/>
  <c r="H16" i="2"/>
  <c r="F16" i="2"/>
  <c r="J16" i="2"/>
  <c r="K16" i="2"/>
  <c r="G16" i="2"/>
  <c r="B17" i="2"/>
  <c r="D16" i="2"/>
  <c r="E16" i="2"/>
  <c r="C16" i="2"/>
  <c r="AL17" i="2" l="1"/>
  <c r="AO17" i="2"/>
  <c r="AN17" i="2"/>
  <c r="AM17" i="2"/>
  <c r="AK17" i="2"/>
  <c r="AI17" i="2"/>
  <c r="AH17" i="2"/>
  <c r="AJ17" i="2"/>
  <c r="AE17" i="2"/>
  <c r="AG17" i="2"/>
  <c r="AF17" i="2"/>
  <c r="AD17" i="2"/>
  <c r="AC17" i="2"/>
  <c r="AB17" i="2"/>
  <c r="AA17" i="2"/>
  <c r="X17" i="2"/>
  <c r="W17" i="2"/>
  <c r="V17" i="2"/>
  <c r="Y17" i="2"/>
  <c r="Z17" i="2"/>
  <c r="U17" i="2"/>
  <c r="T17" i="2"/>
  <c r="S17" i="2"/>
  <c r="R17" i="2"/>
  <c r="Q17" i="2"/>
  <c r="Q17" i="3" s="1"/>
  <c r="P17" i="2"/>
  <c r="N17" i="2"/>
  <c r="M17" i="2"/>
  <c r="L17" i="2"/>
  <c r="J17" i="2"/>
  <c r="F17" i="2"/>
  <c r="I17" i="2"/>
  <c r="O17" i="2"/>
  <c r="K17" i="2"/>
  <c r="H17" i="2"/>
  <c r="G17" i="2"/>
  <c r="B18" i="2"/>
  <c r="E17" i="2"/>
  <c r="D17" i="2"/>
  <c r="C17" i="2"/>
  <c r="AL18" i="2" l="1"/>
  <c r="AO18" i="2"/>
  <c r="AN18" i="2"/>
  <c r="AM18" i="2"/>
  <c r="AK18" i="2"/>
  <c r="AJ18" i="2"/>
  <c r="AH18" i="2"/>
  <c r="AG18" i="2"/>
  <c r="AI18" i="2"/>
  <c r="AE18" i="2"/>
  <c r="AF18" i="2"/>
  <c r="AD18" i="2"/>
  <c r="AC18" i="2"/>
  <c r="AB18" i="2"/>
  <c r="AA18" i="2"/>
  <c r="Y18" i="2"/>
  <c r="X18" i="2"/>
  <c r="Z18" i="2"/>
  <c r="V18" i="2"/>
  <c r="W18" i="2"/>
  <c r="U18" i="2"/>
  <c r="T18" i="2"/>
  <c r="S18" i="2"/>
  <c r="P18" i="2"/>
  <c r="R18" i="2"/>
  <c r="O18" i="2"/>
  <c r="Q18" i="2"/>
  <c r="Q18" i="3" s="1"/>
  <c r="N18" i="2"/>
  <c r="M18" i="2"/>
  <c r="K18" i="2"/>
  <c r="G18" i="2"/>
  <c r="L18" i="2"/>
  <c r="J18" i="2"/>
  <c r="F18" i="2"/>
  <c r="H18" i="2"/>
  <c r="I18" i="2"/>
  <c r="B19" i="2"/>
  <c r="E18" i="2"/>
  <c r="D18" i="2"/>
  <c r="C18" i="2"/>
  <c r="AL19" i="2" l="1"/>
  <c r="AO19" i="2"/>
  <c r="AN19" i="2"/>
  <c r="AM19" i="2"/>
  <c r="AI19" i="2"/>
  <c r="AK19" i="2"/>
  <c r="AJ19" i="2"/>
  <c r="AG19" i="2"/>
  <c r="AF19" i="2"/>
  <c r="AH19" i="2"/>
  <c r="AE19" i="2"/>
  <c r="AD19" i="2"/>
  <c r="AC19" i="2"/>
  <c r="AB19" i="2"/>
  <c r="AA19" i="2"/>
  <c r="Z19" i="2"/>
  <c r="Y19" i="2"/>
  <c r="X19" i="2"/>
  <c r="V19" i="2"/>
  <c r="W19" i="2"/>
  <c r="T19" i="2"/>
  <c r="S19" i="2"/>
  <c r="U19" i="2"/>
  <c r="Q19" i="2"/>
  <c r="Q19" i="3" s="1"/>
  <c r="P19" i="2"/>
  <c r="O19" i="2"/>
  <c r="R19" i="2"/>
  <c r="L19" i="2"/>
  <c r="M19" i="2"/>
  <c r="K19" i="2"/>
  <c r="H19" i="2"/>
  <c r="N19" i="2"/>
  <c r="G19" i="2"/>
  <c r="I19" i="2"/>
  <c r="J19" i="2"/>
  <c r="F19" i="2"/>
  <c r="B20" i="2"/>
  <c r="C19" i="2"/>
  <c r="E19" i="2"/>
  <c r="D19" i="2"/>
  <c r="AL20" i="2" l="1"/>
  <c r="AN20" i="2"/>
  <c r="AO20" i="2"/>
  <c r="AM20" i="2"/>
  <c r="AJ20" i="2"/>
  <c r="AK20" i="2"/>
  <c r="AI20" i="2"/>
  <c r="AH20" i="2"/>
  <c r="AG20" i="2"/>
  <c r="AF20" i="2"/>
  <c r="AE20" i="2"/>
  <c r="AC20" i="2"/>
  <c r="AA20" i="2"/>
  <c r="AD20" i="2"/>
  <c r="AB20" i="2"/>
  <c r="W20" i="2"/>
  <c r="Z20" i="2"/>
  <c r="V20" i="2"/>
  <c r="X20" i="2"/>
  <c r="Y20" i="2"/>
  <c r="T20" i="2"/>
  <c r="S20" i="2"/>
  <c r="R20" i="2"/>
  <c r="U20" i="2"/>
  <c r="Q20" i="2"/>
  <c r="Q20" i="3" s="1"/>
  <c r="M20" i="2"/>
  <c r="P20" i="2"/>
  <c r="O20" i="2"/>
  <c r="L20" i="2"/>
  <c r="K20" i="2"/>
  <c r="I20" i="2"/>
  <c r="H20" i="2"/>
  <c r="J20" i="2"/>
  <c r="N20" i="2"/>
  <c r="F20" i="2"/>
  <c r="G20" i="2"/>
  <c r="B21" i="2"/>
  <c r="D20" i="2"/>
  <c r="C20" i="2"/>
  <c r="E20" i="2"/>
  <c r="AL21" i="2" l="1"/>
  <c r="AO21" i="2"/>
  <c r="AN21" i="2"/>
  <c r="AM21" i="2"/>
  <c r="AK21" i="2"/>
  <c r="AI21" i="2"/>
  <c r="AJ21" i="2"/>
  <c r="AH21" i="2"/>
  <c r="AE21" i="2"/>
  <c r="AF21" i="2"/>
  <c r="AG21" i="2"/>
  <c r="AD21" i="2"/>
  <c r="AC21" i="2"/>
  <c r="AB21" i="2"/>
  <c r="AA21" i="2"/>
  <c r="X21" i="2"/>
  <c r="W21" i="2"/>
  <c r="Z21" i="2"/>
  <c r="Y21" i="2"/>
  <c r="V21" i="2"/>
  <c r="U21" i="2"/>
  <c r="T21" i="2"/>
  <c r="S21" i="2"/>
  <c r="R21" i="2"/>
  <c r="Q21" i="2"/>
  <c r="Q21" i="3" s="1"/>
  <c r="N21" i="2"/>
  <c r="M21" i="2"/>
  <c r="O21" i="2"/>
  <c r="J21" i="2"/>
  <c r="F21" i="2"/>
  <c r="P21" i="2"/>
  <c r="L21" i="2"/>
  <c r="K21" i="2"/>
  <c r="I21" i="2"/>
  <c r="G21" i="2"/>
  <c r="H21" i="2"/>
  <c r="B22" i="2"/>
  <c r="E21" i="2"/>
  <c r="D21" i="2"/>
  <c r="C21" i="2"/>
  <c r="AL22" i="2" l="1"/>
  <c r="AO22" i="2"/>
  <c r="AN22" i="2"/>
  <c r="AM22" i="2"/>
  <c r="AK22" i="2"/>
  <c r="AJ22" i="2"/>
  <c r="AI22" i="2"/>
  <c r="AH22" i="2"/>
  <c r="AG22" i="2"/>
  <c r="AF22" i="2"/>
  <c r="AE22" i="2"/>
  <c r="AD22" i="2"/>
  <c r="AC22" i="2"/>
  <c r="AB22" i="2"/>
  <c r="AA22" i="2"/>
  <c r="Y22" i="2"/>
  <c r="X22" i="2"/>
  <c r="W22" i="2"/>
  <c r="V22" i="2"/>
  <c r="Z22" i="2"/>
  <c r="U22" i="2"/>
  <c r="T22" i="2"/>
  <c r="P22" i="2"/>
  <c r="S22" i="2"/>
  <c r="R22" i="2"/>
  <c r="O22" i="2"/>
  <c r="N22" i="2"/>
  <c r="Q22" i="2"/>
  <c r="Q22" i="3" s="1"/>
  <c r="K22" i="2"/>
  <c r="G22" i="2"/>
  <c r="M22" i="2"/>
  <c r="J22" i="2"/>
  <c r="F22" i="2"/>
  <c r="L22" i="2"/>
  <c r="H22" i="2"/>
  <c r="I22" i="2"/>
  <c r="B23" i="2"/>
  <c r="E22" i="2"/>
  <c r="D22" i="2"/>
  <c r="C22" i="2"/>
  <c r="AL23" i="2" l="1"/>
  <c r="AO23" i="2"/>
  <c r="AN23" i="2"/>
  <c r="AM23" i="2"/>
  <c r="AI23" i="2"/>
  <c r="AK23" i="2"/>
  <c r="AJ23" i="2"/>
  <c r="AH23" i="2"/>
  <c r="AG23" i="2"/>
  <c r="AF23" i="2"/>
  <c r="AE23" i="2"/>
  <c r="AD23" i="2"/>
  <c r="AC23" i="2"/>
  <c r="AA23" i="2"/>
  <c r="AB23" i="2"/>
  <c r="Z23" i="2"/>
  <c r="Y23" i="2"/>
  <c r="W23" i="2"/>
  <c r="V23" i="2"/>
  <c r="X23" i="2"/>
  <c r="U23" i="2"/>
  <c r="S23" i="2"/>
  <c r="Q23" i="2"/>
  <c r="Q23" i="3" s="1"/>
  <c r="T23" i="2"/>
  <c r="P23" i="2"/>
  <c r="O23" i="2"/>
  <c r="N23" i="2"/>
  <c r="L23" i="2"/>
  <c r="R23" i="2"/>
  <c r="K23" i="2"/>
  <c r="H23" i="2"/>
  <c r="G23" i="2"/>
  <c r="M23" i="2"/>
  <c r="I23" i="2"/>
  <c r="F23" i="2"/>
  <c r="J23" i="2"/>
  <c r="B24" i="2"/>
  <c r="C23" i="2"/>
  <c r="E23" i="2"/>
  <c r="D23" i="2"/>
  <c r="AL24" i="2" l="1"/>
  <c r="AN24" i="2"/>
  <c r="AO24" i="2"/>
  <c r="AM24" i="2"/>
  <c r="AJ24" i="2"/>
  <c r="AK24" i="2"/>
  <c r="AH24" i="2"/>
  <c r="AI24" i="2"/>
  <c r="AG24" i="2"/>
  <c r="AF24" i="2"/>
  <c r="AE24" i="2"/>
  <c r="AC24" i="2"/>
  <c r="AA24" i="2"/>
  <c r="AD24" i="2"/>
  <c r="AB24" i="2"/>
  <c r="W24" i="2"/>
  <c r="Z24" i="2"/>
  <c r="V24" i="2"/>
  <c r="Y24" i="2"/>
  <c r="X24" i="2"/>
  <c r="T24" i="2"/>
  <c r="S24" i="2"/>
  <c r="U24" i="2"/>
  <c r="R24" i="2"/>
  <c r="Q24" i="2"/>
  <c r="Q26" i="11" s="1"/>
  <c r="M24" i="2"/>
  <c r="N24" i="2"/>
  <c r="L24" i="2"/>
  <c r="O24" i="2"/>
  <c r="I24" i="2"/>
  <c r="H24" i="2"/>
  <c r="F24" i="2"/>
  <c r="K24" i="2"/>
  <c r="G24" i="2"/>
  <c r="J24" i="2"/>
  <c r="P24" i="2"/>
  <c r="B25" i="2"/>
  <c r="D24" i="2"/>
  <c r="E24" i="2"/>
  <c r="C24" i="2"/>
  <c r="Q7" i="11" l="1"/>
  <c r="Q8" i="11" s="1"/>
  <c r="Q9" i="11" s="1"/>
  <c r="Q10" i="11" s="1"/>
  <c r="Q11" i="11" s="1"/>
  <c r="Q12" i="11" s="1"/>
  <c r="Q13" i="11" s="1"/>
  <c r="Q14" i="11" s="1"/>
  <c r="Q15" i="11" s="1"/>
  <c r="Q16" i="11" s="1"/>
  <c r="Q17" i="11" s="1"/>
  <c r="Q18" i="11" s="1"/>
  <c r="Q19" i="11" s="1"/>
  <c r="Q20" i="11" s="1"/>
  <c r="Q21" i="11" s="1"/>
  <c r="Q22" i="11" s="1"/>
  <c r="Q23" i="11" s="1"/>
  <c r="Q24" i="11" s="1"/>
  <c r="Q25" i="11" s="1"/>
  <c r="AL25" i="2"/>
  <c r="AO25" i="2"/>
  <c r="AN25" i="2"/>
  <c r="AM25" i="2"/>
  <c r="Q24" i="9"/>
  <c r="Q24" i="3"/>
  <c r="AK25" i="2"/>
  <c r="AI25" i="2"/>
  <c r="AJ25" i="2"/>
  <c r="AH25" i="2"/>
  <c r="AG25" i="2"/>
  <c r="AE25" i="2"/>
  <c r="AF25" i="2"/>
  <c r="AD25" i="2"/>
  <c r="AC25" i="2"/>
  <c r="AB25" i="2"/>
  <c r="AA25" i="2"/>
  <c r="X25" i="2"/>
  <c r="W25" i="2"/>
  <c r="Y25" i="2"/>
  <c r="V25" i="2"/>
  <c r="Z25" i="2"/>
  <c r="U25" i="2"/>
  <c r="T25" i="2"/>
  <c r="S25" i="2"/>
  <c r="R25" i="2"/>
  <c r="Q25" i="2"/>
  <c r="Q25" i="3" s="1"/>
  <c r="P25" i="2"/>
  <c r="N25" i="2"/>
  <c r="M25" i="2"/>
  <c r="L25" i="2"/>
  <c r="J25" i="2"/>
  <c r="F25" i="2"/>
  <c r="O25" i="2"/>
  <c r="I25" i="2"/>
  <c r="K25" i="2"/>
  <c r="G25" i="2"/>
  <c r="H25" i="2"/>
  <c r="B26" i="2"/>
  <c r="E25" i="2"/>
  <c r="D25" i="2"/>
  <c r="C25" i="2"/>
  <c r="AL26" i="2" l="1"/>
  <c r="AO26" i="2"/>
  <c r="AN26" i="2"/>
  <c r="AM26" i="2"/>
  <c r="Q5" i="9"/>
  <c r="Q6" i="9" s="1"/>
  <c r="Q7" i="9" s="1"/>
  <c r="Q8" i="9" s="1"/>
  <c r="Q9" i="9" s="1"/>
  <c r="Q10" i="9" s="1"/>
  <c r="Q11" i="9" s="1"/>
  <c r="Q12" i="9" s="1"/>
  <c r="Q13" i="9" s="1"/>
  <c r="Q14" i="9" s="1"/>
  <c r="Q15" i="9" s="1"/>
  <c r="Q16" i="9" s="1"/>
  <c r="Q17" i="9" s="1"/>
  <c r="Q18" i="9" s="1"/>
  <c r="Q19" i="9" s="1"/>
  <c r="Q20" i="9" s="1"/>
  <c r="Q21" i="9" s="1"/>
  <c r="Q22" i="9" s="1"/>
  <c r="Q23" i="9" s="1"/>
  <c r="AK26" i="2"/>
  <c r="AJ26" i="2"/>
  <c r="AH26" i="2"/>
  <c r="AG26" i="2"/>
  <c r="AI26" i="2"/>
  <c r="AF26" i="2"/>
  <c r="AE26" i="2"/>
  <c r="AD26" i="2"/>
  <c r="AC26" i="2"/>
  <c r="AB26" i="2"/>
  <c r="AA26" i="2"/>
  <c r="Y26" i="2"/>
  <c r="X26" i="2"/>
  <c r="W26" i="2"/>
  <c r="Z26" i="2"/>
  <c r="V26" i="2"/>
  <c r="U26" i="2"/>
  <c r="T26" i="2"/>
  <c r="S26" i="2"/>
  <c r="P26" i="2"/>
  <c r="R26" i="2"/>
  <c r="O26" i="2"/>
  <c r="N26" i="2"/>
  <c r="M26" i="2"/>
  <c r="K26" i="2"/>
  <c r="Q26" i="2"/>
  <c r="Q26" i="3" s="1"/>
  <c r="G26" i="2"/>
  <c r="L26" i="2"/>
  <c r="J26" i="2"/>
  <c r="F26" i="2"/>
  <c r="H26" i="2"/>
  <c r="I26" i="2"/>
  <c r="B27" i="2"/>
  <c r="E26" i="2"/>
  <c r="D26" i="2"/>
  <c r="C26" i="2"/>
  <c r="AL27" i="2" l="1"/>
  <c r="AO27" i="2"/>
  <c r="AN27" i="2"/>
  <c r="AM27" i="2"/>
  <c r="AI27" i="2"/>
  <c r="AK27" i="2"/>
  <c r="AJ27" i="2"/>
  <c r="AH27" i="2"/>
  <c r="AG27" i="2"/>
  <c r="AF27" i="2"/>
  <c r="AE27" i="2"/>
  <c r="AD27" i="2"/>
  <c r="AC27" i="2"/>
  <c r="AA27" i="2"/>
  <c r="AB27" i="2"/>
  <c r="Z27" i="2"/>
  <c r="Y27" i="2"/>
  <c r="X27" i="2"/>
  <c r="V27" i="2"/>
  <c r="W27" i="2"/>
  <c r="T27" i="2"/>
  <c r="U27" i="2"/>
  <c r="Q27" i="2"/>
  <c r="Q27" i="3" s="1"/>
  <c r="P27" i="2"/>
  <c r="S27" i="2"/>
  <c r="R27" i="2"/>
  <c r="O27" i="2"/>
  <c r="L27" i="2"/>
  <c r="M27" i="2"/>
  <c r="K27" i="2"/>
  <c r="N27" i="2"/>
  <c r="H27" i="2"/>
  <c r="G27" i="2"/>
  <c r="F27" i="2"/>
  <c r="I27" i="2"/>
  <c r="J27" i="2"/>
  <c r="B28" i="2"/>
  <c r="C27" i="2"/>
  <c r="E27" i="2"/>
  <c r="D27" i="2"/>
  <c r="AL28" i="2" l="1"/>
  <c r="AN28" i="2"/>
  <c r="AO28" i="2"/>
  <c r="AM28" i="2"/>
  <c r="AJ28" i="2"/>
  <c r="AK28" i="2"/>
  <c r="AI28" i="2"/>
  <c r="AH28" i="2"/>
  <c r="AG28" i="2"/>
  <c r="AF28" i="2"/>
  <c r="AE28" i="2"/>
  <c r="AC28" i="2"/>
  <c r="AA28" i="2"/>
  <c r="AD28" i="2"/>
  <c r="AB28" i="2"/>
  <c r="W28" i="2"/>
  <c r="Z28" i="2"/>
  <c r="V28" i="2"/>
  <c r="X28" i="2"/>
  <c r="Y28" i="2"/>
  <c r="S28" i="2"/>
  <c r="T28" i="2"/>
  <c r="R28" i="2"/>
  <c r="Q28" i="2"/>
  <c r="Q28" i="3" s="1"/>
  <c r="U28" i="2"/>
  <c r="M28" i="2"/>
  <c r="P28" i="2"/>
  <c r="O28" i="2"/>
  <c r="L28" i="2"/>
  <c r="K28" i="2"/>
  <c r="I28" i="2"/>
  <c r="N28" i="2"/>
  <c r="H28" i="2"/>
  <c r="J28" i="2"/>
  <c r="F28" i="2"/>
  <c r="G28" i="2"/>
  <c r="B29" i="2"/>
  <c r="D28" i="2"/>
  <c r="E28" i="2"/>
  <c r="C28" i="2"/>
  <c r="AL29" i="2" l="1"/>
  <c r="AO29" i="2"/>
  <c r="AN29" i="2"/>
  <c r="AM29" i="2"/>
  <c r="AK29" i="2"/>
  <c r="AI29" i="2"/>
  <c r="AH29" i="2"/>
  <c r="AJ29" i="2"/>
  <c r="AE29" i="2"/>
  <c r="AG29" i="2"/>
  <c r="AF29" i="2"/>
  <c r="AD29" i="2"/>
  <c r="AC29" i="2"/>
  <c r="AB29" i="2"/>
  <c r="AA29" i="2"/>
  <c r="X29" i="2"/>
  <c r="W29" i="2"/>
  <c r="Z29" i="2"/>
  <c r="V29" i="2"/>
  <c r="Y29" i="2"/>
  <c r="U29" i="2"/>
  <c r="T29" i="2"/>
  <c r="S29" i="2"/>
  <c r="R29" i="2"/>
  <c r="Q29" i="2"/>
  <c r="Q29" i="3" s="1"/>
  <c r="N29" i="2"/>
  <c r="M29" i="2"/>
  <c r="P29" i="2"/>
  <c r="O29" i="2"/>
  <c r="J29" i="2"/>
  <c r="F29" i="2"/>
  <c r="L29" i="2"/>
  <c r="K29" i="2"/>
  <c r="I29" i="2"/>
  <c r="G29" i="2"/>
  <c r="H29" i="2"/>
  <c r="B30" i="2"/>
  <c r="E29" i="2"/>
  <c r="D29" i="2"/>
  <c r="C29" i="2"/>
  <c r="AL30" i="2" l="1"/>
  <c r="AO30" i="2"/>
  <c r="AN30" i="2"/>
  <c r="AM30" i="2"/>
  <c r="AK30" i="2"/>
  <c r="AJ30" i="2"/>
  <c r="AI30" i="2"/>
  <c r="AH30" i="2"/>
  <c r="AG30" i="2"/>
  <c r="AE30" i="2"/>
  <c r="AF30" i="2"/>
  <c r="AD30" i="2"/>
  <c r="AC30" i="2"/>
  <c r="AB30" i="2"/>
  <c r="AA30" i="2"/>
  <c r="Y30" i="2"/>
  <c r="X30" i="2"/>
  <c r="W30" i="2"/>
  <c r="Z30" i="2"/>
  <c r="V30" i="2"/>
  <c r="U30" i="2"/>
  <c r="S30" i="2"/>
  <c r="P30" i="2"/>
  <c r="T30" i="2"/>
  <c r="R30" i="2"/>
  <c r="Q30" i="2"/>
  <c r="Q30" i="3" s="1"/>
  <c r="O30" i="2"/>
  <c r="N30" i="2"/>
  <c r="K30" i="2"/>
  <c r="M30" i="2"/>
  <c r="G30" i="2"/>
  <c r="J30" i="2"/>
  <c r="F30" i="2"/>
  <c r="I30" i="2"/>
  <c r="H30" i="2"/>
  <c r="L30" i="2"/>
  <c r="B31" i="2"/>
  <c r="E30" i="2"/>
  <c r="D30" i="2"/>
  <c r="C30" i="2"/>
  <c r="AL31" i="2" l="1"/>
  <c r="AO31" i="2"/>
  <c r="AN31" i="2"/>
  <c r="AM31" i="2"/>
  <c r="AK31" i="2"/>
  <c r="AJ31" i="2"/>
  <c r="AI31" i="2"/>
  <c r="AG31" i="2"/>
  <c r="AF31" i="2"/>
  <c r="AH31" i="2"/>
  <c r="AE31" i="2"/>
  <c r="AD31" i="2"/>
  <c r="AC31" i="2"/>
  <c r="AA31" i="2"/>
  <c r="AB31" i="2"/>
  <c r="Z31" i="2"/>
  <c r="Y31" i="2"/>
  <c r="W31" i="2"/>
  <c r="X31" i="2"/>
  <c r="V31" i="2"/>
  <c r="U31" i="2"/>
  <c r="T31" i="2"/>
  <c r="S31" i="2"/>
  <c r="Q31" i="2"/>
  <c r="Q31" i="3" s="1"/>
  <c r="P31" i="2"/>
  <c r="R31" i="2"/>
  <c r="O31" i="2"/>
  <c r="N31" i="2"/>
  <c r="L31" i="2"/>
  <c r="K31" i="2"/>
  <c r="H31" i="2"/>
  <c r="M31" i="2"/>
  <c r="G31" i="2"/>
  <c r="I31" i="2"/>
  <c r="J31" i="2"/>
  <c r="F31" i="2"/>
  <c r="B32" i="2"/>
  <c r="E31" i="2"/>
  <c r="D31" i="2"/>
  <c r="C31" i="2"/>
  <c r="AL32" i="2" l="1"/>
  <c r="AN32" i="2"/>
  <c r="AO32" i="2"/>
  <c r="AM32" i="2"/>
  <c r="AJ32" i="2"/>
  <c r="AK32" i="2"/>
  <c r="AH32" i="2"/>
  <c r="AG32" i="2"/>
  <c r="AI32" i="2"/>
  <c r="AF32" i="2"/>
  <c r="AE32" i="2"/>
  <c r="AC32" i="2"/>
  <c r="AA32" i="2"/>
  <c r="AD32" i="2"/>
  <c r="AB32" i="2"/>
  <c r="W32" i="2"/>
  <c r="Z32" i="2"/>
  <c r="V32" i="2"/>
  <c r="Y32" i="2"/>
  <c r="X32" i="2"/>
  <c r="U32" i="2"/>
  <c r="T32" i="2"/>
  <c r="S32" i="2"/>
  <c r="R32" i="2"/>
  <c r="Q32" i="2"/>
  <c r="Q32" i="3" s="1"/>
  <c r="M32" i="2"/>
  <c r="P32" i="2"/>
  <c r="N32" i="2"/>
  <c r="L32" i="2"/>
  <c r="I32" i="2"/>
  <c r="O32" i="2"/>
  <c r="H32" i="2"/>
  <c r="F32" i="2"/>
  <c r="K32" i="2"/>
  <c r="G32" i="2"/>
  <c r="J32" i="2"/>
  <c r="B33" i="2"/>
  <c r="D32" i="2"/>
  <c r="E32" i="2"/>
  <c r="C32" i="2"/>
  <c r="AL33" i="2" l="1"/>
  <c r="AO33" i="2"/>
  <c r="AN33" i="2"/>
  <c r="AM33" i="2"/>
  <c r="AK33" i="2"/>
  <c r="AI33" i="2"/>
  <c r="AH33" i="2"/>
  <c r="AJ33" i="2"/>
  <c r="AE33" i="2"/>
  <c r="AF33" i="2"/>
  <c r="AG33" i="2"/>
  <c r="AD33" i="2"/>
  <c r="AC33" i="2"/>
  <c r="AB33" i="2"/>
  <c r="AA33" i="2"/>
  <c r="X33" i="2"/>
  <c r="W33" i="2"/>
  <c r="V33" i="2"/>
  <c r="Y33" i="2"/>
  <c r="Z33" i="2"/>
  <c r="U33" i="2"/>
  <c r="T33" i="2"/>
  <c r="S33" i="2"/>
  <c r="R33" i="2"/>
  <c r="Q33" i="2"/>
  <c r="Q33" i="3" s="1"/>
  <c r="P33" i="2"/>
  <c r="N33" i="2"/>
  <c r="M33" i="2"/>
  <c r="L33" i="2"/>
  <c r="J33" i="2"/>
  <c r="F33" i="2"/>
  <c r="I33" i="2"/>
  <c r="K33" i="2"/>
  <c r="H33" i="2"/>
  <c r="O33" i="2"/>
  <c r="G33" i="2"/>
  <c r="B34" i="2"/>
  <c r="E33" i="2"/>
  <c r="D33" i="2"/>
  <c r="C33" i="2"/>
  <c r="AL34" i="2" l="1"/>
  <c r="AO34" i="2"/>
  <c r="AN34" i="2"/>
  <c r="AM34" i="2"/>
  <c r="AK34" i="2"/>
  <c r="AJ34" i="2"/>
  <c r="AI34" i="2"/>
  <c r="AH34" i="2"/>
  <c r="AG34" i="2"/>
  <c r="AE34" i="2"/>
  <c r="AF34" i="2"/>
  <c r="AF35" i="11" s="1"/>
  <c r="AD34" i="2"/>
  <c r="AC34" i="2"/>
  <c r="AB34" i="2"/>
  <c r="AA34" i="2"/>
  <c r="Y34" i="2"/>
  <c r="X34" i="2"/>
  <c r="V34" i="2"/>
  <c r="Z34" i="2"/>
  <c r="W34" i="2"/>
  <c r="U34" i="2"/>
  <c r="S34" i="2"/>
  <c r="T34" i="2"/>
  <c r="P34" i="2"/>
  <c r="R34" i="2"/>
  <c r="O34" i="2"/>
  <c r="Q34" i="2"/>
  <c r="Q36" i="11" s="1"/>
  <c r="N34" i="2"/>
  <c r="M34" i="2"/>
  <c r="K34" i="2"/>
  <c r="G34" i="2"/>
  <c r="L34" i="2"/>
  <c r="J34" i="2"/>
  <c r="F34" i="2"/>
  <c r="H34" i="2"/>
  <c r="I34" i="2"/>
  <c r="B35" i="2"/>
  <c r="E34" i="2"/>
  <c r="D34" i="2"/>
  <c r="C34" i="2"/>
  <c r="Q27" i="11" l="1"/>
  <c r="Q28" i="11" s="1"/>
  <c r="Q29" i="11" s="1"/>
  <c r="Q30" i="11" s="1"/>
  <c r="Q31" i="11" s="1"/>
  <c r="Q32" i="11" s="1"/>
  <c r="Q33" i="11" s="1"/>
  <c r="Q34" i="11" s="1"/>
  <c r="Q35" i="11" s="1"/>
  <c r="Q34" i="9"/>
  <c r="Q34" i="3"/>
  <c r="AF4" i="9"/>
  <c r="AF4" i="3"/>
  <c r="AL35" i="2"/>
  <c r="AO35" i="2"/>
  <c r="AN35" i="2"/>
  <c r="AM35" i="2"/>
  <c r="AK35" i="2"/>
  <c r="AJ35" i="2"/>
  <c r="AI35" i="2"/>
  <c r="AG35" i="2"/>
  <c r="AF35" i="2"/>
  <c r="AF5" i="3" s="1"/>
  <c r="AH35" i="2"/>
  <c r="AE35" i="2"/>
  <c r="AD35" i="2"/>
  <c r="AC35" i="2"/>
  <c r="AB35" i="2"/>
  <c r="AA35" i="2"/>
  <c r="Z35" i="2"/>
  <c r="Y35" i="2"/>
  <c r="X35" i="2"/>
  <c r="V35" i="2"/>
  <c r="W35" i="2"/>
  <c r="U35" i="2"/>
  <c r="S35" i="2"/>
  <c r="Q35" i="2"/>
  <c r="Q35" i="3" s="1"/>
  <c r="P35" i="2"/>
  <c r="T35" i="2"/>
  <c r="O35" i="2"/>
  <c r="L35" i="2"/>
  <c r="M35" i="2"/>
  <c r="K35" i="2"/>
  <c r="H35" i="2"/>
  <c r="R35" i="2"/>
  <c r="N35" i="2"/>
  <c r="G35" i="2"/>
  <c r="I35" i="2"/>
  <c r="J35" i="2"/>
  <c r="F35" i="2"/>
  <c r="B36" i="2"/>
  <c r="E35" i="2"/>
  <c r="D35" i="2"/>
  <c r="C35" i="2"/>
  <c r="AL36" i="2" l="1"/>
  <c r="AN36" i="2"/>
  <c r="AO36" i="2"/>
  <c r="AM36" i="2"/>
  <c r="Q25" i="9"/>
  <c r="Q26" i="9" s="1"/>
  <c r="Q27" i="9" s="1"/>
  <c r="Q28" i="9" s="1"/>
  <c r="Q29" i="9" s="1"/>
  <c r="Q30" i="9" s="1"/>
  <c r="Q31" i="9" s="1"/>
  <c r="Q32" i="9" s="1"/>
  <c r="Q33" i="9" s="1"/>
  <c r="AJ36" i="2"/>
  <c r="AK36" i="2"/>
  <c r="AH36" i="2"/>
  <c r="AI36" i="2"/>
  <c r="AG36" i="2"/>
  <c r="AF36" i="2"/>
  <c r="AF6" i="3" s="1"/>
  <c r="AE36" i="2"/>
  <c r="AC36" i="2"/>
  <c r="AA36" i="2"/>
  <c r="AD36" i="2"/>
  <c r="AB36" i="2"/>
  <c r="W36" i="2"/>
  <c r="Z36" i="2"/>
  <c r="V36" i="2"/>
  <c r="X36" i="2"/>
  <c r="Y36" i="2"/>
  <c r="T36" i="2"/>
  <c r="R36" i="2"/>
  <c r="S36" i="2"/>
  <c r="Q36" i="2"/>
  <c r="Q36" i="3" s="1"/>
  <c r="U36" i="2"/>
  <c r="M36" i="2"/>
  <c r="P36" i="2"/>
  <c r="O36" i="2"/>
  <c r="L36" i="2"/>
  <c r="K36" i="2"/>
  <c r="I36" i="2"/>
  <c r="H36" i="2"/>
  <c r="J36" i="2"/>
  <c r="F36" i="2"/>
  <c r="N36" i="2"/>
  <c r="G36" i="2"/>
  <c r="B37" i="2"/>
  <c r="D36" i="2"/>
  <c r="E36" i="2"/>
  <c r="C36" i="2"/>
  <c r="AL37" i="2" l="1"/>
  <c r="AO37" i="2"/>
  <c r="AN37" i="2"/>
  <c r="AM37" i="2"/>
  <c r="AK37" i="2"/>
  <c r="AJ37" i="2"/>
  <c r="AI37" i="2"/>
  <c r="AH37" i="2"/>
  <c r="AF37" i="2"/>
  <c r="AF7" i="3" s="1"/>
  <c r="AE37" i="2"/>
  <c r="AG37" i="2"/>
  <c r="AD37" i="2"/>
  <c r="AC37" i="2"/>
  <c r="AB37" i="2"/>
  <c r="AA37" i="2"/>
  <c r="X37" i="2"/>
  <c r="W37" i="2"/>
  <c r="Z37" i="2"/>
  <c r="Y37" i="2"/>
  <c r="V37" i="2"/>
  <c r="U37" i="2"/>
  <c r="T37" i="2"/>
  <c r="S37" i="2"/>
  <c r="R37" i="2"/>
  <c r="Q37" i="2"/>
  <c r="Q37" i="3" s="1"/>
  <c r="N37" i="2"/>
  <c r="M37" i="2"/>
  <c r="O37" i="2"/>
  <c r="P37" i="2"/>
  <c r="J37" i="2"/>
  <c r="F37" i="2"/>
  <c r="L37" i="2"/>
  <c r="K37" i="2"/>
  <c r="I37" i="2"/>
  <c r="G37" i="2"/>
  <c r="H37" i="2"/>
  <c r="B38" i="2"/>
  <c r="E37" i="2"/>
  <c r="D37" i="2"/>
  <c r="C37" i="2"/>
  <c r="AL38" i="2" l="1"/>
  <c r="AO38" i="2"/>
  <c r="AN38" i="2"/>
  <c r="AM38" i="2"/>
  <c r="AK38" i="2"/>
  <c r="AJ38" i="2"/>
  <c r="AI38" i="2"/>
  <c r="AH38" i="2"/>
  <c r="AG38" i="2"/>
  <c r="AF38" i="2"/>
  <c r="AF8" i="3" s="1"/>
  <c r="AE38" i="2"/>
  <c r="AD38" i="2"/>
  <c r="AC38" i="2"/>
  <c r="AB38" i="2"/>
  <c r="AA38" i="2"/>
  <c r="Y38" i="2"/>
  <c r="X38" i="2"/>
  <c r="W38" i="2"/>
  <c r="V38" i="2"/>
  <c r="Z38" i="2"/>
  <c r="U38" i="2"/>
  <c r="T38" i="2"/>
  <c r="S38" i="2"/>
  <c r="R38" i="2"/>
  <c r="O38" i="2"/>
  <c r="N38" i="2"/>
  <c r="K38" i="2"/>
  <c r="Q38" i="2"/>
  <c r="Q38" i="3" s="1"/>
  <c r="G38" i="2"/>
  <c r="M38" i="2"/>
  <c r="P38" i="2"/>
  <c r="J38" i="2"/>
  <c r="F38" i="2"/>
  <c r="L38" i="2"/>
  <c r="H38" i="2"/>
  <c r="I38" i="2"/>
  <c r="B39" i="2"/>
  <c r="E38" i="2"/>
  <c r="D38" i="2"/>
  <c r="C38" i="2"/>
  <c r="AL39" i="2" l="1"/>
  <c r="AO39" i="2"/>
  <c r="AN39" i="2"/>
  <c r="AM39" i="2"/>
  <c r="AK39" i="2"/>
  <c r="AJ39" i="2"/>
  <c r="AI39" i="2"/>
  <c r="AH39" i="2"/>
  <c r="AG39" i="2"/>
  <c r="AF39" i="2"/>
  <c r="AF9" i="3" s="1"/>
  <c r="AE39" i="2"/>
  <c r="AD39" i="2"/>
  <c r="AC39" i="2"/>
  <c r="AA39" i="2"/>
  <c r="AB39" i="2"/>
  <c r="Z39" i="2"/>
  <c r="Y39" i="2"/>
  <c r="W39" i="2"/>
  <c r="V39" i="2"/>
  <c r="X39" i="2"/>
  <c r="U39" i="2"/>
  <c r="T39" i="2"/>
  <c r="S39" i="2"/>
  <c r="Q39" i="2"/>
  <c r="Q39" i="3" s="1"/>
  <c r="P39" i="2"/>
  <c r="O39" i="2"/>
  <c r="N39" i="2"/>
  <c r="L39" i="2"/>
  <c r="K39" i="2"/>
  <c r="H39" i="2"/>
  <c r="G39" i="2"/>
  <c r="I39" i="2"/>
  <c r="F39" i="2"/>
  <c r="R39" i="2"/>
  <c r="M39" i="2"/>
  <c r="J39" i="2"/>
  <c r="B40" i="2"/>
  <c r="E39" i="2"/>
  <c r="D39" i="2"/>
  <c r="C39" i="2"/>
  <c r="AL40" i="2" l="1"/>
  <c r="AN40" i="2"/>
  <c r="AO40" i="2"/>
  <c r="AM40" i="2"/>
  <c r="AJ40" i="2"/>
  <c r="AK40" i="2"/>
  <c r="AH40" i="2"/>
  <c r="AI40" i="2"/>
  <c r="AG40" i="2"/>
  <c r="AF40" i="2"/>
  <c r="AF10" i="3" s="1"/>
  <c r="AE40" i="2"/>
  <c r="AC40" i="2"/>
  <c r="AA40" i="2"/>
  <c r="AD40" i="2"/>
  <c r="AB40" i="2"/>
  <c r="W40" i="2"/>
  <c r="Z40" i="2"/>
  <c r="V40" i="2"/>
  <c r="Y40" i="2"/>
  <c r="X40" i="2"/>
  <c r="U40" i="2"/>
  <c r="T40" i="2"/>
  <c r="R40" i="2"/>
  <c r="Q40" i="2"/>
  <c r="Q40" i="3" s="1"/>
  <c r="S40" i="2"/>
  <c r="M40" i="2"/>
  <c r="P40" i="2"/>
  <c r="N40" i="2"/>
  <c r="L40" i="2"/>
  <c r="O40" i="2"/>
  <c r="I40" i="2"/>
  <c r="H40" i="2"/>
  <c r="F40" i="2"/>
  <c r="J40" i="2"/>
  <c r="G40" i="2"/>
  <c r="K40" i="2"/>
  <c r="B41" i="2"/>
  <c r="D40" i="2"/>
  <c r="E40" i="2"/>
  <c r="C40" i="2"/>
  <c r="AL41" i="2" l="1"/>
  <c r="AO41" i="2"/>
  <c r="AN41" i="2"/>
  <c r="AM41" i="2"/>
  <c r="AK41" i="2"/>
  <c r="AI41" i="2"/>
  <c r="AJ41" i="2"/>
  <c r="AH41" i="2"/>
  <c r="AG41" i="2"/>
  <c r="AE41" i="2"/>
  <c r="AF41" i="2"/>
  <c r="AF11" i="3" s="1"/>
  <c r="AD41" i="2"/>
  <c r="AC41" i="2"/>
  <c r="AB41" i="2"/>
  <c r="AA41" i="2"/>
  <c r="X41" i="2"/>
  <c r="W41" i="2"/>
  <c r="Y41" i="2"/>
  <c r="V41" i="2"/>
  <c r="Z41" i="2"/>
  <c r="U41" i="2"/>
  <c r="T41" i="2"/>
  <c r="S41" i="2"/>
  <c r="R41" i="2"/>
  <c r="Q41" i="2"/>
  <c r="Q41" i="3" s="1"/>
  <c r="N41" i="2"/>
  <c r="M41" i="2"/>
  <c r="P41" i="2"/>
  <c r="L41" i="2"/>
  <c r="J41" i="2"/>
  <c r="F41" i="2"/>
  <c r="O41" i="2"/>
  <c r="I41" i="2"/>
  <c r="K41" i="2"/>
  <c r="G41" i="2"/>
  <c r="H41" i="2"/>
  <c r="B42" i="2"/>
  <c r="E41" i="2"/>
  <c r="D41" i="2"/>
  <c r="C41" i="2"/>
  <c r="AL42" i="2" l="1"/>
  <c r="AO42" i="2"/>
  <c r="AN42" i="2"/>
  <c r="AM42" i="2"/>
  <c r="AK42" i="2"/>
  <c r="AJ42" i="2"/>
  <c r="AI42" i="2"/>
  <c r="AH42" i="2"/>
  <c r="AG42" i="2"/>
  <c r="AF42" i="2"/>
  <c r="AF12" i="3" s="1"/>
  <c r="AE42" i="2"/>
  <c r="AD42" i="2"/>
  <c r="AC42" i="2"/>
  <c r="AB42" i="2"/>
  <c r="AA42" i="2"/>
  <c r="Y42" i="2"/>
  <c r="X42" i="2"/>
  <c r="Z42" i="2"/>
  <c r="W42" i="2"/>
  <c r="V42" i="2"/>
  <c r="U42" i="2"/>
  <c r="T42" i="2"/>
  <c r="S42" i="2"/>
  <c r="R42" i="2"/>
  <c r="O42" i="2"/>
  <c r="N42" i="2"/>
  <c r="M42" i="2"/>
  <c r="K42" i="2"/>
  <c r="P42" i="2"/>
  <c r="G42" i="2"/>
  <c r="Q42" i="2"/>
  <c r="Q42" i="3" s="1"/>
  <c r="L42" i="2"/>
  <c r="J42" i="2"/>
  <c r="F42" i="2"/>
  <c r="H42" i="2"/>
  <c r="I42" i="2"/>
  <c r="B43" i="2"/>
  <c r="E42" i="2"/>
  <c r="D42" i="2"/>
  <c r="C42" i="2"/>
  <c r="AL43" i="2" l="1"/>
  <c r="AO43" i="2"/>
  <c r="AN43" i="2"/>
  <c r="AM43" i="2"/>
  <c r="AK43" i="2"/>
  <c r="AJ43" i="2"/>
  <c r="AI43" i="2"/>
  <c r="AH43" i="2"/>
  <c r="AG43" i="2"/>
  <c r="AF43" i="2"/>
  <c r="AF13" i="3" s="1"/>
  <c r="AE43" i="2"/>
  <c r="AD43" i="2"/>
  <c r="AC43" i="2"/>
  <c r="AA43" i="2"/>
  <c r="AB43" i="2"/>
  <c r="Z43" i="2"/>
  <c r="Y43" i="2"/>
  <c r="X43" i="2"/>
  <c r="V43" i="2"/>
  <c r="W43" i="2"/>
  <c r="T43" i="2"/>
  <c r="U43" i="2"/>
  <c r="S43" i="2"/>
  <c r="Q43" i="2"/>
  <c r="Q43" i="3" s="1"/>
  <c r="R43" i="2"/>
  <c r="P43" i="2"/>
  <c r="O43" i="2"/>
  <c r="L43" i="2"/>
  <c r="M43" i="2"/>
  <c r="K43" i="2"/>
  <c r="N43" i="2"/>
  <c r="H43" i="2"/>
  <c r="G43" i="2"/>
  <c r="F43" i="2"/>
  <c r="I43" i="2"/>
  <c r="J43" i="2"/>
  <c r="B44" i="2"/>
  <c r="E43" i="2"/>
  <c r="D43" i="2"/>
  <c r="C43" i="2"/>
  <c r="AL44" i="2" l="1"/>
  <c r="AN44" i="2"/>
  <c r="AO44" i="2"/>
  <c r="AM44" i="2"/>
  <c r="AJ44" i="2"/>
  <c r="AJ6" i="11" s="1"/>
  <c r="AK44" i="2"/>
  <c r="AH44" i="2"/>
  <c r="AI44" i="2"/>
  <c r="AG44" i="2"/>
  <c r="AF44" i="2"/>
  <c r="AF14" i="3" s="1"/>
  <c r="AE44" i="2"/>
  <c r="AC44" i="2"/>
  <c r="AA44" i="2"/>
  <c r="AD44" i="2"/>
  <c r="AB44" i="2"/>
  <c r="W44" i="2"/>
  <c r="Z44" i="2"/>
  <c r="V44" i="2"/>
  <c r="X44" i="2"/>
  <c r="Y44" i="2"/>
  <c r="T44" i="2"/>
  <c r="U44" i="2"/>
  <c r="R44" i="2"/>
  <c r="Q44" i="2"/>
  <c r="Q46" i="11" s="1"/>
  <c r="M44" i="2"/>
  <c r="S44" i="2"/>
  <c r="P44" i="2"/>
  <c r="O44" i="2"/>
  <c r="L44" i="2"/>
  <c r="K44" i="2"/>
  <c r="I44" i="2"/>
  <c r="N44" i="2"/>
  <c r="H44" i="2"/>
  <c r="J44" i="2"/>
  <c r="F44" i="2"/>
  <c r="G44" i="2"/>
  <c r="D44" i="2"/>
  <c r="B45" i="2"/>
  <c r="E44" i="2"/>
  <c r="C44" i="2"/>
  <c r="Q37" i="11" l="1"/>
  <c r="Q38" i="11" s="1"/>
  <c r="Q39" i="11" s="1"/>
  <c r="Q40" i="11" s="1"/>
  <c r="Q41" i="11" s="1"/>
  <c r="Q42" i="11" s="1"/>
  <c r="Q43" i="11" s="1"/>
  <c r="Q44" i="11" s="1"/>
  <c r="Q45" i="11" s="1"/>
  <c r="G4" i="3"/>
  <c r="Q44" i="9"/>
  <c r="Q44" i="3"/>
  <c r="AL45" i="2"/>
  <c r="AO45" i="2"/>
  <c r="AN45" i="2"/>
  <c r="AM45" i="2"/>
  <c r="AJ4" i="9"/>
  <c r="AJ4" i="3"/>
  <c r="AK45" i="2"/>
  <c r="AI45" i="2"/>
  <c r="AH45" i="2"/>
  <c r="AJ45" i="2"/>
  <c r="AJ7" i="11" s="1"/>
  <c r="AE45" i="2"/>
  <c r="AG45" i="2"/>
  <c r="AF45" i="2"/>
  <c r="AF15" i="3" s="1"/>
  <c r="AD45" i="2"/>
  <c r="AC45" i="2"/>
  <c r="AB45" i="2"/>
  <c r="AA45" i="2"/>
  <c r="X45" i="2"/>
  <c r="W45" i="2"/>
  <c r="Z45" i="2"/>
  <c r="V45" i="2"/>
  <c r="Y45" i="2"/>
  <c r="U45" i="2"/>
  <c r="T45" i="2"/>
  <c r="S45" i="2"/>
  <c r="R45" i="2"/>
  <c r="Q45" i="2"/>
  <c r="Q45" i="3" s="1"/>
  <c r="N45" i="2"/>
  <c r="M45" i="2"/>
  <c r="O45" i="2"/>
  <c r="J45" i="2"/>
  <c r="F45" i="2"/>
  <c r="P45" i="2"/>
  <c r="K45" i="2"/>
  <c r="I45" i="2"/>
  <c r="G45" i="2"/>
  <c r="G5" i="3" s="1"/>
  <c r="L45" i="2"/>
  <c r="H45" i="2"/>
  <c r="E45" i="2"/>
  <c r="D45" i="2"/>
  <c r="C45" i="2"/>
  <c r="B46" i="2"/>
  <c r="Q35" i="9" l="1"/>
  <c r="Q36" i="9"/>
  <c r="Q37" i="9" s="1"/>
  <c r="Q38" i="9" s="1"/>
  <c r="Q39" i="9" s="1"/>
  <c r="Q40" i="9" s="1"/>
  <c r="Q41" i="9" s="1"/>
  <c r="Q42" i="9" s="1"/>
  <c r="Q43" i="9" s="1"/>
  <c r="AL46" i="2"/>
  <c r="AO46" i="2"/>
  <c r="AN46" i="2"/>
  <c r="AM46" i="2"/>
  <c r="AJ5" i="9"/>
  <c r="AJ5" i="3"/>
  <c r="AK46" i="2"/>
  <c r="AJ46" i="2"/>
  <c r="AJ8" i="11" s="1"/>
  <c r="AI46" i="2"/>
  <c r="AH46" i="2"/>
  <c r="AG46" i="2"/>
  <c r="AE46" i="2"/>
  <c r="AF46" i="2"/>
  <c r="AF16" i="3" s="1"/>
  <c r="AD46" i="2"/>
  <c r="AC46" i="2"/>
  <c r="AB46" i="2"/>
  <c r="AA46" i="2"/>
  <c r="Y46" i="2"/>
  <c r="X46" i="2"/>
  <c r="W46" i="2"/>
  <c r="V46" i="2"/>
  <c r="Z46" i="2"/>
  <c r="U46" i="2"/>
  <c r="S46" i="2"/>
  <c r="T46" i="2"/>
  <c r="R46" i="2"/>
  <c r="Q46" i="2"/>
  <c r="Q46" i="3" s="1"/>
  <c r="O46" i="2"/>
  <c r="N46" i="2"/>
  <c r="K46" i="2"/>
  <c r="M46" i="2"/>
  <c r="G46" i="2"/>
  <c r="G6" i="3" s="1"/>
  <c r="J46" i="2"/>
  <c r="F46" i="2"/>
  <c r="P46" i="2"/>
  <c r="I46" i="2"/>
  <c r="L46" i="2"/>
  <c r="H46" i="2"/>
  <c r="B47" i="2"/>
  <c r="E46" i="2"/>
  <c r="D46" i="2"/>
  <c r="C46" i="2"/>
  <c r="AJ6" i="9" l="1"/>
  <c r="AJ6" i="3"/>
  <c r="AL47" i="2"/>
  <c r="AO47" i="2"/>
  <c r="AN47" i="2"/>
  <c r="AM47" i="2"/>
  <c r="AK47" i="2"/>
  <c r="AJ47" i="2"/>
  <c r="AJ9" i="11" s="1"/>
  <c r="AI47" i="2"/>
  <c r="AG47" i="2"/>
  <c r="AF47" i="2"/>
  <c r="AF17" i="3" s="1"/>
  <c r="AH47" i="2"/>
  <c r="AE47" i="2"/>
  <c r="AD47" i="2"/>
  <c r="AC47" i="2"/>
  <c r="AA47" i="2"/>
  <c r="AB47" i="2"/>
  <c r="Z47" i="2"/>
  <c r="Y47" i="2"/>
  <c r="W47" i="2"/>
  <c r="X47" i="2"/>
  <c r="V47" i="2"/>
  <c r="V23" i="11" s="1"/>
  <c r="U47" i="2"/>
  <c r="T47" i="2"/>
  <c r="S47" i="2"/>
  <c r="Q47" i="2"/>
  <c r="Q47" i="3" s="1"/>
  <c r="P47" i="2"/>
  <c r="R47" i="2"/>
  <c r="O47" i="2"/>
  <c r="N47" i="2"/>
  <c r="L47" i="2"/>
  <c r="K47" i="2"/>
  <c r="H47" i="2"/>
  <c r="M47" i="2"/>
  <c r="G47" i="2"/>
  <c r="G7" i="3" s="1"/>
  <c r="I47" i="2"/>
  <c r="J47" i="2"/>
  <c r="F47" i="2"/>
  <c r="B48" i="2"/>
  <c r="E47" i="2"/>
  <c r="D47" i="2"/>
  <c r="C47" i="2"/>
  <c r="V6" i="11" l="1"/>
  <c r="V7" i="11" s="1"/>
  <c r="V8" i="11" s="1"/>
  <c r="V9" i="11" s="1"/>
  <c r="V10" i="11" s="1"/>
  <c r="V11" i="11" s="1"/>
  <c r="V12" i="11" s="1"/>
  <c r="V13" i="11" s="1"/>
  <c r="V14" i="11" s="1"/>
  <c r="V15" i="11" s="1"/>
  <c r="V16" i="11" s="1"/>
  <c r="V17" i="11" s="1"/>
  <c r="V18" i="11" s="1"/>
  <c r="V19" i="11" s="1"/>
  <c r="V20" i="11" s="1"/>
  <c r="V21" i="11" s="1"/>
  <c r="V22" i="11" s="1"/>
  <c r="AJ7" i="9"/>
  <c r="AJ7" i="3"/>
  <c r="AL48" i="2"/>
  <c r="AN48" i="2"/>
  <c r="AO48" i="2"/>
  <c r="AM48" i="2"/>
  <c r="V4" i="9"/>
  <c r="V4" i="3"/>
  <c r="AJ48" i="2"/>
  <c r="AJ10" i="11" s="1"/>
  <c r="AK48" i="2"/>
  <c r="AH48" i="2"/>
  <c r="AG48" i="2"/>
  <c r="AF48" i="2"/>
  <c r="AF18" i="3" s="1"/>
  <c r="AI48" i="2"/>
  <c r="AE48" i="2"/>
  <c r="AC48" i="2"/>
  <c r="AA48" i="2"/>
  <c r="AD48" i="2"/>
  <c r="AB48" i="2"/>
  <c r="W48" i="2"/>
  <c r="Z48" i="2"/>
  <c r="V48" i="2"/>
  <c r="V24" i="11" s="1"/>
  <c r="Y48" i="2"/>
  <c r="X48" i="2"/>
  <c r="U48" i="2"/>
  <c r="T48" i="2"/>
  <c r="S48" i="2"/>
  <c r="R48" i="2"/>
  <c r="Q48" i="2"/>
  <c r="Q48" i="3" s="1"/>
  <c r="M48" i="2"/>
  <c r="P48" i="2"/>
  <c r="N48" i="2"/>
  <c r="L48" i="2"/>
  <c r="I48" i="2"/>
  <c r="O48" i="2"/>
  <c r="H48" i="2"/>
  <c r="F48" i="2"/>
  <c r="J48" i="2"/>
  <c r="K48" i="2"/>
  <c r="G48" i="2"/>
  <c r="G8" i="3" s="1"/>
  <c r="B49" i="2"/>
  <c r="D48" i="2"/>
  <c r="C48" i="2"/>
  <c r="E48" i="2"/>
  <c r="V5" i="9" l="1"/>
  <c r="V5" i="3"/>
  <c r="AL49" i="2"/>
  <c r="AO49" i="2"/>
  <c r="AN49" i="2"/>
  <c r="AM49" i="2"/>
  <c r="AJ8" i="9"/>
  <c r="AJ8" i="3"/>
  <c r="AK49" i="2"/>
  <c r="AI49" i="2"/>
  <c r="AH49" i="2"/>
  <c r="AJ49" i="2"/>
  <c r="AJ11" i="11" s="1"/>
  <c r="AE49" i="2"/>
  <c r="AF49" i="2"/>
  <c r="AF19" i="3" s="1"/>
  <c r="AG49" i="2"/>
  <c r="AD49" i="2"/>
  <c r="AC49" i="2"/>
  <c r="AB49" i="2"/>
  <c r="AA49" i="2"/>
  <c r="X49" i="2"/>
  <c r="W49" i="2"/>
  <c r="V49" i="2"/>
  <c r="V25" i="11" s="1"/>
  <c r="Y49" i="2"/>
  <c r="Z49" i="2"/>
  <c r="U49" i="2"/>
  <c r="T49" i="2"/>
  <c r="S49" i="2"/>
  <c r="R49" i="2"/>
  <c r="Q49" i="2"/>
  <c r="Q49" i="3" s="1"/>
  <c r="N49" i="2"/>
  <c r="M49" i="2"/>
  <c r="P49" i="2"/>
  <c r="L49" i="2"/>
  <c r="J49" i="2"/>
  <c r="F49" i="2"/>
  <c r="I49" i="2"/>
  <c r="O49" i="2"/>
  <c r="G49" i="2"/>
  <c r="G9" i="3" s="1"/>
  <c r="K49" i="2"/>
  <c r="H49" i="2"/>
  <c r="B50" i="2"/>
  <c r="E49" i="2"/>
  <c r="D49" i="2"/>
  <c r="C49" i="2"/>
  <c r="AJ9" i="9" l="1"/>
  <c r="AJ9" i="3"/>
  <c r="V6" i="9"/>
  <c r="V6" i="3"/>
  <c r="AL50" i="2"/>
  <c r="AO50" i="2"/>
  <c r="AN50" i="2"/>
  <c r="AM50" i="2"/>
  <c r="AK50" i="2"/>
  <c r="AJ50" i="2"/>
  <c r="AJ12" i="11" s="1"/>
  <c r="AI50" i="2"/>
  <c r="AH50" i="2"/>
  <c r="AG50" i="2"/>
  <c r="AE50" i="2"/>
  <c r="AF50" i="2"/>
  <c r="AF20" i="3" s="1"/>
  <c r="AD50" i="2"/>
  <c r="AC50" i="2"/>
  <c r="AB50" i="2"/>
  <c r="AA50" i="2"/>
  <c r="Y50" i="2"/>
  <c r="X50" i="2"/>
  <c r="V50" i="2"/>
  <c r="V26" i="11" s="1"/>
  <c r="Z50" i="2"/>
  <c r="W50" i="2"/>
  <c r="U50" i="2"/>
  <c r="S50" i="2"/>
  <c r="T50" i="2"/>
  <c r="R50" i="2"/>
  <c r="O50" i="2"/>
  <c r="Q50" i="2"/>
  <c r="Q50" i="3" s="1"/>
  <c r="N50" i="2"/>
  <c r="M50" i="2"/>
  <c r="K50" i="2"/>
  <c r="P50" i="2"/>
  <c r="G50" i="2"/>
  <c r="G10" i="3" s="1"/>
  <c r="L50" i="2"/>
  <c r="J50" i="2"/>
  <c r="F50" i="2"/>
  <c r="H50" i="2"/>
  <c r="I50" i="2"/>
  <c r="B51" i="2"/>
  <c r="E50" i="2"/>
  <c r="D50" i="2"/>
  <c r="C50" i="2"/>
  <c r="V7" i="9" l="1"/>
  <c r="V7" i="3"/>
  <c r="AJ10" i="9"/>
  <c r="AJ10" i="3"/>
  <c r="AL51" i="2"/>
  <c r="AO51" i="2"/>
  <c r="AN51" i="2"/>
  <c r="AM51" i="2"/>
  <c r="AK51" i="2"/>
  <c r="AJ51" i="2"/>
  <c r="AJ13" i="11" s="1"/>
  <c r="AI51" i="2"/>
  <c r="AG51" i="2"/>
  <c r="AF51" i="2"/>
  <c r="AF21" i="3" s="1"/>
  <c r="AE51" i="2"/>
  <c r="AH51" i="2"/>
  <c r="AD51" i="2"/>
  <c r="AC51" i="2"/>
  <c r="AA51" i="2"/>
  <c r="AB51" i="2"/>
  <c r="Z51" i="2"/>
  <c r="Y51" i="2"/>
  <c r="X51" i="2"/>
  <c r="V51" i="2"/>
  <c r="V27" i="11" s="1"/>
  <c r="W51" i="2"/>
  <c r="U51" i="2"/>
  <c r="S51" i="2"/>
  <c r="Q51" i="2"/>
  <c r="Q51" i="3" s="1"/>
  <c r="T51" i="2"/>
  <c r="P51" i="2"/>
  <c r="O51" i="2"/>
  <c r="R51" i="2"/>
  <c r="L51" i="2"/>
  <c r="M51" i="2"/>
  <c r="K51" i="2"/>
  <c r="H51" i="2"/>
  <c r="N51" i="2"/>
  <c r="G51" i="2"/>
  <c r="G11" i="3" s="1"/>
  <c r="I51" i="2"/>
  <c r="J51" i="2"/>
  <c r="F51" i="2"/>
  <c r="B52" i="2"/>
  <c r="E51" i="2"/>
  <c r="D51" i="2"/>
  <c r="C51" i="2"/>
  <c r="V8" i="9" l="1"/>
  <c r="V8" i="3"/>
  <c r="AJ11" i="9"/>
  <c r="AJ11" i="3"/>
  <c r="AL52" i="2"/>
  <c r="AN52" i="2"/>
  <c r="AO52" i="2"/>
  <c r="AM52" i="2"/>
  <c r="AJ52" i="2"/>
  <c r="AJ14" i="11" s="1"/>
  <c r="AK52" i="2"/>
  <c r="AH52" i="2"/>
  <c r="AI52" i="2"/>
  <c r="AG52" i="2"/>
  <c r="AF52" i="2"/>
  <c r="AF22" i="3" s="1"/>
  <c r="AE52" i="2"/>
  <c r="AC52" i="2"/>
  <c r="AA52" i="2"/>
  <c r="AD52" i="2"/>
  <c r="AB52" i="2"/>
  <c r="W52" i="2"/>
  <c r="Z52" i="2"/>
  <c r="V52" i="2"/>
  <c r="V28" i="11" s="1"/>
  <c r="X52" i="2"/>
  <c r="Y52" i="2"/>
  <c r="T52" i="2"/>
  <c r="R52" i="2"/>
  <c r="U52" i="2"/>
  <c r="S52" i="2"/>
  <c r="Q52" i="2"/>
  <c r="Q52" i="3" s="1"/>
  <c r="M52" i="2"/>
  <c r="P52" i="2"/>
  <c r="O52" i="2"/>
  <c r="O31" i="11" s="1"/>
  <c r="L52" i="2"/>
  <c r="K52" i="2"/>
  <c r="I52" i="2"/>
  <c r="H52" i="2"/>
  <c r="N52" i="2"/>
  <c r="J52" i="2"/>
  <c r="F52" i="2"/>
  <c r="G52" i="2"/>
  <c r="G12" i="3" s="1"/>
  <c r="B53" i="2"/>
  <c r="D52" i="2"/>
  <c r="E52" i="2"/>
  <c r="C52" i="2"/>
  <c r="O6" i="11" l="1"/>
  <c r="O7" i="11" s="1"/>
  <c r="O8" i="11" s="1"/>
  <c r="O9" i="11" s="1"/>
  <c r="O10" i="11" s="1"/>
  <c r="O11" i="11" s="1"/>
  <c r="O12" i="11" s="1"/>
  <c r="O13" i="11" s="1"/>
  <c r="O14" i="11" s="1"/>
  <c r="O15" i="11" s="1"/>
  <c r="O16" i="11" s="1"/>
  <c r="O17" i="11" s="1"/>
  <c r="O18" i="11" s="1"/>
  <c r="O19" i="11" s="1"/>
  <c r="O20" i="11" s="1"/>
  <c r="O21" i="11" s="1"/>
  <c r="O22" i="11" s="1"/>
  <c r="O23" i="11" s="1"/>
  <c r="O24" i="11" s="1"/>
  <c r="O25" i="11" s="1"/>
  <c r="O26" i="11" s="1"/>
  <c r="O27" i="11" s="1"/>
  <c r="O28" i="11" s="1"/>
  <c r="O29" i="11" s="1"/>
  <c r="O30" i="11" s="1"/>
  <c r="O4" i="9"/>
  <c r="O4" i="3"/>
  <c r="V9" i="9"/>
  <c r="V9" i="3"/>
  <c r="AL53" i="2"/>
  <c r="AO53" i="2"/>
  <c r="AN53" i="2"/>
  <c r="AM53" i="2"/>
  <c r="AJ12" i="9"/>
  <c r="AJ12" i="3"/>
  <c r="AK53" i="2"/>
  <c r="AJ53" i="2"/>
  <c r="AJ15" i="11" s="1"/>
  <c r="AI53" i="2"/>
  <c r="AH53" i="2"/>
  <c r="AF53" i="2"/>
  <c r="AF23" i="3" s="1"/>
  <c r="AE53" i="2"/>
  <c r="AG53" i="2"/>
  <c r="AD53" i="2"/>
  <c r="AC53" i="2"/>
  <c r="AB53" i="2"/>
  <c r="AA53" i="2"/>
  <c r="X53" i="2"/>
  <c r="W53" i="2"/>
  <c r="Z53" i="2"/>
  <c r="Y53" i="2"/>
  <c r="V53" i="2"/>
  <c r="V29" i="11" s="1"/>
  <c r="U53" i="2"/>
  <c r="T53" i="2"/>
  <c r="S53" i="2"/>
  <c r="R53" i="2"/>
  <c r="Q53" i="2"/>
  <c r="Q53" i="3" s="1"/>
  <c r="N53" i="2"/>
  <c r="M53" i="2"/>
  <c r="O53" i="2"/>
  <c r="O32" i="11" s="1"/>
  <c r="P53" i="2"/>
  <c r="J53" i="2"/>
  <c r="F53" i="2"/>
  <c r="K53" i="2"/>
  <c r="I53" i="2"/>
  <c r="G53" i="2"/>
  <c r="G13" i="3" s="1"/>
  <c r="L53" i="2"/>
  <c r="H53" i="2"/>
  <c r="B54" i="2"/>
  <c r="E53" i="2"/>
  <c r="D53" i="2"/>
  <c r="C53" i="2"/>
  <c r="AJ13" i="9" l="1"/>
  <c r="AJ13" i="3"/>
  <c r="AL54" i="2"/>
  <c r="AO54" i="2"/>
  <c r="AN54" i="2"/>
  <c r="AM54" i="2"/>
  <c r="O5" i="9"/>
  <c r="O5" i="3"/>
  <c r="V10" i="9"/>
  <c r="V10" i="3"/>
  <c r="AK54" i="2"/>
  <c r="AJ54" i="2"/>
  <c r="AJ16" i="11" s="1"/>
  <c r="AI54" i="2"/>
  <c r="AH54" i="2"/>
  <c r="AG54" i="2"/>
  <c r="AF54" i="2"/>
  <c r="AF24" i="3" s="1"/>
  <c r="AE54" i="2"/>
  <c r="AD54" i="2"/>
  <c r="AC54" i="2"/>
  <c r="AB54" i="2"/>
  <c r="AA54" i="2"/>
  <c r="Y54" i="2"/>
  <c r="X54" i="2"/>
  <c r="W54" i="2"/>
  <c r="V54" i="2"/>
  <c r="V30" i="11" s="1"/>
  <c r="Z54" i="2"/>
  <c r="U54" i="2"/>
  <c r="T54" i="2"/>
  <c r="S54" i="2"/>
  <c r="R54" i="2"/>
  <c r="O54" i="2"/>
  <c r="O33" i="11" s="1"/>
  <c r="N54" i="2"/>
  <c r="Q54" i="2"/>
  <c r="Q54" i="3" s="1"/>
  <c r="K54" i="2"/>
  <c r="G54" i="2"/>
  <c r="M54" i="2"/>
  <c r="P54" i="2"/>
  <c r="J54" i="2"/>
  <c r="F54" i="2"/>
  <c r="L54" i="2"/>
  <c r="H54" i="2"/>
  <c r="I54" i="2"/>
  <c r="B55" i="2"/>
  <c r="E54" i="2"/>
  <c r="D54" i="2"/>
  <c r="C54" i="2"/>
  <c r="C4" i="3" s="1"/>
  <c r="AJ14" i="9" l="1"/>
  <c r="AJ14" i="3"/>
  <c r="AL55" i="2"/>
  <c r="AO55" i="2"/>
  <c r="AN55" i="2"/>
  <c r="AM55" i="2"/>
  <c r="G14" i="3"/>
  <c r="O6" i="9"/>
  <c r="O6" i="3"/>
  <c r="V11" i="9"/>
  <c r="V11" i="3"/>
  <c r="AK55" i="2"/>
  <c r="AJ55" i="2"/>
  <c r="AJ17" i="11" s="1"/>
  <c r="AI55" i="2"/>
  <c r="AH55" i="2"/>
  <c r="AG55" i="2"/>
  <c r="AF55" i="2"/>
  <c r="AF25" i="3" s="1"/>
  <c r="AE55" i="2"/>
  <c r="AD55" i="2"/>
  <c r="AC55" i="2"/>
  <c r="AA55" i="2"/>
  <c r="AB55" i="2"/>
  <c r="Z55" i="2"/>
  <c r="Y55" i="2"/>
  <c r="W55" i="2"/>
  <c r="V55" i="2"/>
  <c r="V31" i="11" s="1"/>
  <c r="X55" i="2"/>
  <c r="U55" i="2"/>
  <c r="T55" i="2"/>
  <c r="S55" i="2"/>
  <c r="Q55" i="2"/>
  <c r="Q55" i="3" s="1"/>
  <c r="P55" i="2"/>
  <c r="O55" i="2"/>
  <c r="O34" i="11" s="1"/>
  <c r="N55" i="2"/>
  <c r="L55" i="2"/>
  <c r="R55" i="2"/>
  <c r="K55" i="2"/>
  <c r="H55" i="2"/>
  <c r="G55" i="2"/>
  <c r="G15" i="3" s="1"/>
  <c r="I55" i="2"/>
  <c r="F55" i="2"/>
  <c r="J55" i="2"/>
  <c r="M55" i="2"/>
  <c r="B56" i="2"/>
  <c r="E55" i="2"/>
  <c r="C55" i="2"/>
  <c r="C5" i="3" s="1"/>
  <c r="D55" i="2"/>
  <c r="V12" i="9" l="1"/>
  <c r="V12" i="3"/>
  <c r="AJ15" i="9"/>
  <c r="AJ15" i="3"/>
  <c r="O7" i="9"/>
  <c r="O7" i="3"/>
  <c r="AL56" i="2"/>
  <c r="AN56" i="2"/>
  <c r="AO56" i="2"/>
  <c r="AM56" i="2"/>
  <c r="AJ56" i="2"/>
  <c r="AJ18" i="11" s="1"/>
  <c r="AK56" i="2"/>
  <c r="AH56" i="2"/>
  <c r="AI56" i="2"/>
  <c r="AG56" i="2"/>
  <c r="AF56" i="2"/>
  <c r="AF26" i="3" s="1"/>
  <c r="AE56" i="2"/>
  <c r="AA56" i="2"/>
  <c r="AC56" i="2"/>
  <c r="AD56" i="2"/>
  <c r="AB56" i="2"/>
  <c r="W56" i="2"/>
  <c r="Z56" i="2"/>
  <c r="V56" i="2"/>
  <c r="V32" i="11" s="1"/>
  <c r="Y56" i="2"/>
  <c r="X56" i="2"/>
  <c r="U56" i="2"/>
  <c r="R56" i="2"/>
  <c r="Q56" i="2"/>
  <c r="Q56" i="3" s="1"/>
  <c r="S56" i="2"/>
  <c r="M56" i="2"/>
  <c r="P56" i="2"/>
  <c r="N56" i="2"/>
  <c r="L56" i="2"/>
  <c r="T56" i="2"/>
  <c r="O56" i="2"/>
  <c r="O35" i="11" s="1"/>
  <c r="I56" i="2"/>
  <c r="H56" i="2"/>
  <c r="F56" i="2"/>
  <c r="J56" i="2"/>
  <c r="K56" i="2"/>
  <c r="G56" i="2"/>
  <c r="G16" i="3" s="1"/>
  <c r="B57" i="2"/>
  <c r="D56" i="2"/>
  <c r="E56" i="2"/>
  <c r="C56" i="2"/>
  <c r="C6" i="3" s="1"/>
  <c r="O8" i="9" l="1"/>
  <c r="O8" i="3"/>
  <c r="V13" i="9"/>
  <c r="V13" i="3"/>
  <c r="AJ16" i="9"/>
  <c r="AJ16" i="3"/>
  <c r="AL57" i="2"/>
  <c r="AO57" i="2"/>
  <c r="AN57" i="2"/>
  <c r="AM57" i="2"/>
  <c r="AK57" i="2"/>
  <c r="AI57" i="2"/>
  <c r="AJ57" i="2"/>
  <c r="AJ19" i="11" s="1"/>
  <c r="AH57" i="2"/>
  <c r="AE57" i="2"/>
  <c r="AG57" i="2"/>
  <c r="AF57" i="2"/>
  <c r="AF27" i="3" s="1"/>
  <c r="AD57" i="2"/>
  <c r="AC57" i="2"/>
  <c r="AB57" i="2"/>
  <c r="AA57" i="2"/>
  <c r="X57" i="2"/>
  <c r="W57" i="2"/>
  <c r="V57" i="2"/>
  <c r="V33" i="11" s="1"/>
  <c r="Y57" i="2"/>
  <c r="Z57" i="2"/>
  <c r="U57" i="2"/>
  <c r="T57" i="2"/>
  <c r="S57" i="2"/>
  <c r="R57" i="2"/>
  <c r="Q57" i="2"/>
  <c r="Q57" i="3" s="1"/>
  <c r="N57" i="2"/>
  <c r="M57" i="2"/>
  <c r="P57" i="2"/>
  <c r="L57" i="2"/>
  <c r="J57" i="2"/>
  <c r="F57" i="2"/>
  <c r="O57" i="2"/>
  <c r="O36" i="11" s="1"/>
  <c r="I57" i="2"/>
  <c r="K57" i="2"/>
  <c r="H57" i="2"/>
  <c r="G57" i="2"/>
  <c r="G17" i="3" s="1"/>
  <c r="B58" i="2"/>
  <c r="E57" i="2"/>
  <c r="D57" i="2"/>
  <c r="C57" i="2"/>
  <c r="C7" i="3" s="1"/>
  <c r="V14" i="9" l="1"/>
  <c r="V14" i="3"/>
  <c r="AL58" i="2"/>
  <c r="AO58" i="2"/>
  <c r="AN58" i="2"/>
  <c r="AM58" i="2"/>
  <c r="O9" i="9"/>
  <c r="O9" i="3"/>
  <c r="AJ17" i="9"/>
  <c r="AJ17" i="3"/>
  <c r="AK58" i="2"/>
  <c r="AJ58" i="2"/>
  <c r="AJ20" i="11" s="1"/>
  <c r="AI58" i="2"/>
  <c r="AH58" i="2"/>
  <c r="AF58" i="2"/>
  <c r="AF28" i="3" s="1"/>
  <c r="AE58" i="2"/>
  <c r="AG58" i="2"/>
  <c r="AD58" i="2"/>
  <c r="AC58" i="2"/>
  <c r="AB58" i="2"/>
  <c r="AA58" i="2"/>
  <c r="Y58" i="2"/>
  <c r="X58" i="2"/>
  <c r="Z58" i="2"/>
  <c r="W58" i="2"/>
  <c r="V58" i="2"/>
  <c r="V34" i="11" s="1"/>
  <c r="U58" i="2"/>
  <c r="T58" i="2"/>
  <c r="S58" i="2"/>
  <c r="R58" i="2"/>
  <c r="O58" i="2"/>
  <c r="O37" i="11" s="1"/>
  <c r="N58" i="2"/>
  <c r="M58" i="2"/>
  <c r="K58" i="2"/>
  <c r="Q58" i="2"/>
  <c r="Q58" i="3" s="1"/>
  <c r="P58" i="2"/>
  <c r="G58" i="2"/>
  <c r="G18" i="3" s="1"/>
  <c r="L58" i="2"/>
  <c r="J58" i="2"/>
  <c r="F58" i="2"/>
  <c r="H58" i="2"/>
  <c r="I58" i="2"/>
  <c r="B59" i="2"/>
  <c r="E58" i="2"/>
  <c r="D58" i="2"/>
  <c r="C58" i="2"/>
  <c r="C8" i="3" s="1"/>
  <c r="AJ18" i="9" l="1"/>
  <c r="AJ18" i="3"/>
  <c r="AL59" i="2"/>
  <c r="AO59" i="2"/>
  <c r="AN59" i="2"/>
  <c r="AM59" i="2"/>
  <c r="O10" i="9"/>
  <c r="O10" i="3"/>
  <c r="V15" i="9"/>
  <c r="V15" i="3"/>
  <c r="AK59" i="2"/>
  <c r="AJ59" i="2"/>
  <c r="AJ21" i="11" s="1"/>
  <c r="AI59" i="2"/>
  <c r="AH59" i="2"/>
  <c r="AG59" i="2"/>
  <c r="AF59" i="2"/>
  <c r="AF29" i="3" s="1"/>
  <c r="AE59" i="2"/>
  <c r="AD59" i="2"/>
  <c r="AC59" i="2"/>
  <c r="AB59" i="2"/>
  <c r="AA59" i="2"/>
  <c r="Z59" i="2"/>
  <c r="Y59" i="2"/>
  <c r="X59" i="2"/>
  <c r="V59" i="2"/>
  <c r="V35" i="11" s="1"/>
  <c r="W59" i="2"/>
  <c r="T59" i="2"/>
  <c r="U59" i="2"/>
  <c r="S59" i="2"/>
  <c r="Q59" i="2"/>
  <c r="Q59" i="3" s="1"/>
  <c r="R59" i="2"/>
  <c r="P59" i="2"/>
  <c r="O59" i="2"/>
  <c r="O38" i="11" s="1"/>
  <c r="L59" i="2"/>
  <c r="M59" i="2"/>
  <c r="K59" i="2"/>
  <c r="N59" i="2"/>
  <c r="H59" i="2"/>
  <c r="G59" i="2"/>
  <c r="G19" i="3" s="1"/>
  <c r="F59" i="2"/>
  <c r="I59" i="2"/>
  <c r="J59" i="2"/>
  <c r="B60" i="2"/>
  <c r="E59" i="2"/>
  <c r="D59" i="2"/>
  <c r="D19" i="11" s="1"/>
  <c r="C59" i="2"/>
  <c r="C9" i="3" s="1"/>
  <c r="D6" i="11" l="1"/>
  <c r="D7" i="11" s="1"/>
  <c r="D8" i="11" s="1"/>
  <c r="D9" i="11" s="1"/>
  <c r="D10" i="11" s="1"/>
  <c r="D11" i="11" s="1"/>
  <c r="D12" i="11" s="1"/>
  <c r="D13" i="11" s="1"/>
  <c r="D14" i="11" s="1"/>
  <c r="D15" i="11" s="1"/>
  <c r="D16" i="11" s="1"/>
  <c r="D17" i="11" s="1"/>
  <c r="D18" i="11" s="1"/>
  <c r="AJ19" i="9"/>
  <c r="AJ19" i="3"/>
  <c r="D4" i="9"/>
  <c r="D4" i="3"/>
  <c r="AL60" i="2"/>
  <c r="AN60" i="2"/>
  <c r="AO60" i="2"/>
  <c r="AM60" i="2"/>
  <c r="O11" i="9"/>
  <c r="O11" i="3"/>
  <c r="V16" i="9"/>
  <c r="V16" i="3"/>
  <c r="AJ60" i="2"/>
  <c r="AJ22" i="11" s="1"/>
  <c r="AK60" i="2"/>
  <c r="AH60" i="2"/>
  <c r="AI60" i="2"/>
  <c r="AG60" i="2"/>
  <c r="AF60" i="2"/>
  <c r="AF30" i="3" s="1"/>
  <c r="AE60" i="2"/>
  <c r="AA60" i="2"/>
  <c r="AD60" i="2"/>
  <c r="AC60" i="2"/>
  <c r="AB60" i="2"/>
  <c r="W60" i="2"/>
  <c r="Z60" i="2"/>
  <c r="X60" i="2"/>
  <c r="V60" i="2"/>
  <c r="V36" i="11" s="1"/>
  <c r="Y60" i="2"/>
  <c r="T60" i="2"/>
  <c r="R60" i="2"/>
  <c r="Q60" i="2"/>
  <c r="Q60" i="3" s="1"/>
  <c r="U60" i="2"/>
  <c r="M60" i="2"/>
  <c r="P60" i="2"/>
  <c r="O60" i="2"/>
  <c r="O39" i="11" s="1"/>
  <c r="L60" i="2"/>
  <c r="K60" i="2"/>
  <c r="I60" i="2"/>
  <c r="S60" i="2"/>
  <c r="N60" i="2"/>
  <c r="H60" i="2"/>
  <c r="J60" i="2"/>
  <c r="F60" i="2"/>
  <c r="G60" i="2"/>
  <c r="G20" i="3" s="1"/>
  <c r="B61" i="2"/>
  <c r="D60" i="2"/>
  <c r="D20" i="11" s="1"/>
  <c r="E60" i="2"/>
  <c r="C60" i="2"/>
  <c r="C10" i="3" s="1"/>
  <c r="AL61" i="2" l="1"/>
  <c r="AO61" i="2"/>
  <c r="AN61" i="2"/>
  <c r="AM61" i="2"/>
  <c r="O12" i="9"/>
  <c r="O12" i="3"/>
  <c r="V17" i="9"/>
  <c r="V17" i="3"/>
  <c r="D5" i="9"/>
  <c r="D5" i="3"/>
  <c r="AJ20" i="9"/>
  <c r="AJ20" i="3"/>
  <c r="AK61" i="2"/>
  <c r="AI61" i="2"/>
  <c r="AH61" i="2"/>
  <c r="AJ61" i="2"/>
  <c r="AJ23" i="11" s="1"/>
  <c r="AE61" i="2"/>
  <c r="AF61" i="2"/>
  <c r="AF31" i="3" s="1"/>
  <c r="AG61" i="2"/>
  <c r="AD61" i="2"/>
  <c r="AC61" i="2"/>
  <c r="AB61" i="2"/>
  <c r="AA61" i="2"/>
  <c r="X61" i="2"/>
  <c r="W61" i="2"/>
  <c r="Z61" i="2"/>
  <c r="V61" i="2"/>
  <c r="V37" i="11" s="1"/>
  <c r="Y61" i="2"/>
  <c r="U61" i="2"/>
  <c r="T61" i="2"/>
  <c r="S61" i="2"/>
  <c r="R61" i="2"/>
  <c r="Q61" i="2"/>
  <c r="Q61" i="3" s="1"/>
  <c r="N61" i="2"/>
  <c r="M61" i="2"/>
  <c r="O61" i="2"/>
  <c r="O40" i="11" s="1"/>
  <c r="J61" i="2"/>
  <c r="F61" i="2"/>
  <c r="P61" i="2"/>
  <c r="K61" i="2"/>
  <c r="I61" i="2"/>
  <c r="G61" i="2"/>
  <c r="G21" i="3" s="1"/>
  <c r="L61" i="2"/>
  <c r="H61" i="2"/>
  <c r="B62" i="2"/>
  <c r="E61" i="2"/>
  <c r="D61" i="2"/>
  <c r="D21" i="11" s="1"/>
  <c r="C61" i="2"/>
  <c r="C11" i="3" s="1"/>
  <c r="O13" i="9" l="1"/>
  <c r="O13" i="3"/>
  <c r="AJ21" i="9"/>
  <c r="AJ21" i="3"/>
  <c r="AL62" i="2"/>
  <c r="AO62" i="2"/>
  <c r="AN62" i="2"/>
  <c r="AM62" i="2"/>
  <c r="V18" i="9"/>
  <c r="V18" i="3"/>
  <c r="D6" i="9"/>
  <c r="D6" i="3"/>
  <c r="AK62" i="2"/>
  <c r="AJ62" i="2"/>
  <c r="AJ24" i="11" s="1"/>
  <c r="AI62" i="2"/>
  <c r="AH62" i="2"/>
  <c r="AG62" i="2"/>
  <c r="AE62" i="2"/>
  <c r="AF62" i="2"/>
  <c r="AF32" i="3" s="1"/>
  <c r="AD62" i="2"/>
  <c r="AC62" i="2"/>
  <c r="AB62" i="2"/>
  <c r="AA62" i="2"/>
  <c r="Y62" i="2"/>
  <c r="X62" i="2"/>
  <c r="W62" i="2"/>
  <c r="Z62" i="2"/>
  <c r="V62" i="2"/>
  <c r="V38" i="11" s="1"/>
  <c r="U62" i="2"/>
  <c r="S62" i="2"/>
  <c r="T62" i="2"/>
  <c r="R62" i="2"/>
  <c r="Q62" i="2"/>
  <c r="Q62" i="3" s="1"/>
  <c r="O62" i="2"/>
  <c r="O41" i="11" s="1"/>
  <c r="N62" i="2"/>
  <c r="K62" i="2"/>
  <c r="M62" i="2"/>
  <c r="G62" i="2"/>
  <c r="G22" i="3" s="1"/>
  <c r="J62" i="2"/>
  <c r="F62" i="2"/>
  <c r="L62" i="2"/>
  <c r="H62" i="2"/>
  <c r="I62" i="2"/>
  <c r="P62" i="2"/>
  <c r="B63" i="2"/>
  <c r="E62" i="2"/>
  <c r="D62" i="2"/>
  <c r="D22" i="11" s="1"/>
  <c r="C62" i="2"/>
  <c r="C12" i="3" s="1"/>
  <c r="V19" i="9" l="1"/>
  <c r="V19" i="3"/>
  <c r="O14" i="9"/>
  <c r="O14" i="3"/>
  <c r="AJ22" i="9"/>
  <c r="AJ22" i="3"/>
  <c r="D7" i="9"/>
  <c r="D7" i="3"/>
  <c r="AL63" i="2"/>
  <c r="AO63" i="2"/>
  <c r="AN63" i="2"/>
  <c r="AM63" i="2"/>
  <c r="AK63" i="2"/>
  <c r="AJ63" i="2"/>
  <c r="AJ25" i="11" s="1"/>
  <c r="AI63" i="2"/>
  <c r="AG63" i="2"/>
  <c r="AF63" i="2"/>
  <c r="AF33" i="3" s="1"/>
  <c r="AH63" i="2"/>
  <c r="AE63" i="2"/>
  <c r="AD63" i="2"/>
  <c r="AC63" i="2"/>
  <c r="AA63" i="2"/>
  <c r="AB63" i="2"/>
  <c r="Z63" i="2"/>
  <c r="Y63" i="2"/>
  <c r="V63" i="2"/>
  <c r="V39" i="11" s="1"/>
  <c r="W63" i="2"/>
  <c r="X63" i="2"/>
  <c r="U63" i="2"/>
  <c r="T63" i="2"/>
  <c r="S63" i="2"/>
  <c r="Q63" i="2"/>
  <c r="Q63" i="3" s="1"/>
  <c r="P63" i="2"/>
  <c r="R63" i="2"/>
  <c r="O63" i="2"/>
  <c r="O42" i="11" s="1"/>
  <c r="N63" i="2"/>
  <c r="L63" i="2"/>
  <c r="K63" i="2"/>
  <c r="H63" i="2"/>
  <c r="M63" i="2"/>
  <c r="G63" i="2"/>
  <c r="G23" i="3" s="1"/>
  <c r="I63" i="2"/>
  <c r="J63" i="2"/>
  <c r="F63" i="2"/>
  <c r="B64" i="2"/>
  <c r="E63" i="2"/>
  <c r="D63" i="2"/>
  <c r="D23" i="11" s="1"/>
  <c r="C63" i="2"/>
  <c r="C13" i="3" s="1"/>
  <c r="D8" i="9" l="1"/>
  <c r="D8" i="3"/>
  <c r="O15" i="9"/>
  <c r="O15" i="3"/>
  <c r="V20" i="9"/>
  <c r="V20" i="3"/>
  <c r="AJ23" i="9"/>
  <c r="AJ23" i="3"/>
  <c r="AL64" i="2"/>
  <c r="AN64" i="2"/>
  <c r="AO64" i="2"/>
  <c r="AM64" i="2"/>
  <c r="AM18" i="11" s="1"/>
  <c r="AJ64" i="2"/>
  <c r="AJ26" i="11" s="1"/>
  <c r="AK64" i="2"/>
  <c r="AH64" i="2"/>
  <c r="AG64" i="2"/>
  <c r="AF64" i="2"/>
  <c r="AF34" i="3" s="1"/>
  <c r="AI64" i="2"/>
  <c r="AE64" i="2"/>
  <c r="AC64" i="2"/>
  <c r="AA64" i="2"/>
  <c r="AD64" i="2"/>
  <c r="AB64" i="2"/>
  <c r="W64" i="2"/>
  <c r="Z64" i="2"/>
  <c r="Y64" i="2"/>
  <c r="X64" i="2"/>
  <c r="V64" i="2"/>
  <c r="V40" i="11" s="1"/>
  <c r="U64" i="2"/>
  <c r="T64" i="2"/>
  <c r="S64" i="2"/>
  <c r="R64" i="2"/>
  <c r="Q64" i="2"/>
  <c r="Q66" i="11" s="1"/>
  <c r="Q47" i="11" s="1"/>
  <c r="Q48" i="11" s="1"/>
  <c r="Q49" i="11" s="1"/>
  <c r="Q50" i="11" s="1"/>
  <c r="Q51" i="11" s="1"/>
  <c r="Q52" i="11" s="1"/>
  <c r="Q53" i="11" s="1"/>
  <c r="Q54" i="11" s="1"/>
  <c r="Q55" i="11" s="1"/>
  <c r="Q56" i="11" s="1"/>
  <c r="Q57" i="11" s="1"/>
  <c r="Q58" i="11" s="1"/>
  <c r="Q59" i="11" s="1"/>
  <c r="Q60" i="11" s="1"/>
  <c r="Q61" i="11" s="1"/>
  <c r="Q62" i="11" s="1"/>
  <c r="Q63" i="11" s="1"/>
  <c r="Q64" i="11" s="1"/>
  <c r="Q65" i="11" s="1"/>
  <c r="M64" i="2"/>
  <c r="P64" i="2"/>
  <c r="N64" i="2"/>
  <c r="L64" i="2"/>
  <c r="I64" i="2"/>
  <c r="O64" i="2"/>
  <c r="O43" i="11" s="1"/>
  <c r="H64" i="2"/>
  <c r="F64" i="2"/>
  <c r="K64" i="2"/>
  <c r="G64" i="2"/>
  <c r="G33" i="11" s="1"/>
  <c r="G6" i="11" s="1"/>
  <c r="G7" i="11" s="1"/>
  <c r="G8" i="11" s="1"/>
  <c r="G9" i="11" s="1"/>
  <c r="G10" i="11" s="1"/>
  <c r="G11" i="11" s="1"/>
  <c r="G12" i="11" s="1"/>
  <c r="G13" i="11" s="1"/>
  <c r="G14" i="11" s="1"/>
  <c r="G15" i="11" s="1"/>
  <c r="G16" i="11" s="1"/>
  <c r="G17" i="11" s="1"/>
  <c r="G18" i="11" s="1"/>
  <c r="G19" i="11" s="1"/>
  <c r="G20" i="11" s="1"/>
  <c r="G21" i="11" s="1"/>
  <c r="G22" i="11" s="1"/>
  <c r="G23" i="11" s="1"/>
  <c r="G24" i="11" s="1"/>
  <c r="G25" i="11" s="1"/>
  <c r="G26" i="11" s="1"/>
  <c r="G27" i="11" s="1"/>
  <c r="G28" i="11" s="1"/>
  <c r="G29" i="11" s="1"/>
  <c r="G30" i="11" s="1"/>
  <c r="G31" i="11" s="1"/>
  <c r="G32" i="11" s="1"/>
  <c r="J64" i="2"/>
  <c r="B65" i="2"/>
  <c r="D64" i="2"/>
  <c r="D24" i="11" s="1"/>
  <c r="C64" i="2"/>
  <c r="C14" i="3" s="1"/>
  <c r="E64" i="2"/>
  <c r="AM6" i="11" l="1"/>
  <c r="AM7" i="11" s="1"/>
  <c r="AM8" i="11" s="1"/>
  <c r="AM9" i="11" s="1"/>
  <c r="AM10" i="11" s="1"/>
  <c r="AM11" i="11" s="1"/>
  <c r="AM12" i="11" s="1"/>
  <c r="AM13" i="11" s="1"/>
  <c r="AM14" i="11" s="1"/>
  <c r="AM15" i="11" s="1"/>
  <c r="AM16" i="11" s="1"/>
  <c r="AM17" i="11" s="1"/>
  <c r="V21" i="9"/>
  <c r="V21" i="3"/>
  <c r="AM4" i="9"/>
  <c r="AM4" i="3"/>
  <c r="AL65" i="2"/>
  <c r="AO65" i="2"/>
  <c r="AN65" i="2"/>
  <c r="AM65" i="2"/>
  <c r="AM5" i="3" s="1"/>
  <c r="G4" i="9"/>
  <c r="G24" i="3"/>
  <c r="O16" i="9"/>
  <c r="O16" i="3"/>
  <c r="D9" i="9"/>
  <c r="D9" i="3"/>
  <c r="Q64" i="9"/>
  <c r="Q64" i="3"/>
  <c r="AJ24" i="9"/>
  <c r="AJ24" i="3"/>
  <c r="AK65" i="2"/>
  <c r="AI65" i="2"/>
  <c r="AH65" i="2"/>
  <c r="AJ65" i="2"/>
  <c r="AJ27" i="11" s="1"/>
  <c r="AE65" i="2"/>
  <c r="AG65" i="2"/>
  <c r="AF65" i="2"/>
  <c r="AF35" i="3" s="1"/>
  <c r="AD65" i="2"/>
  <c r="AC65" i="2"/>
  <c r="AB65" i="2"/>
  <c r="AA65" i="2"/>
  <c r="X65" i="2"/>
  <c r="W65" i="2"/>
  <c r="V65" i="2"/>
  <c r="V41" i="11" s="1"/>
  <c r="Y65" i="2"/>
  <c r="Z65" i="2"/>
  <c r="U65" i="2"/>
  <c r="T65" i="2"/>
  <c r="S65" i="2"/>
  <c r="R65" i="2"/>
  <c r="Q65" i="2"/>
  <c r="Q65" i="3" s="1"/>
  <c r="N65" i="2"/>
  <c r="M65" i="2"/>
  <c r="P65" i="2"/>
  <c r="L65" i="2"/>
  <c r="J65" i="2"/>
  <c r="F65" i="2"/>
  <c r="I65" i="2"/>
  <c r="G65" i="2"/>
  <c r="G25" i="3" s="1"/>
  <c r="K65" i="2"/>
  <c r="O65" i="2"/>
  <c r="O44" i="11" s="1"/>
  <c r="H65" i="2"/>
  <c r="B66" i="2"/>
  <c r="E65" i="2"/>
  <c r="D65" i="2"/>
  <c r="D25" i="11" s="1"/>
  <c r="C65" i="2"/>
  <c r="C15" i="3" s="1"/>
  <c r="V22" i="9" l="1"/>
  <c r="V22" i="3"/>
  <c r="AL66" i="2"/>
  <c r="AL19" i="11" s="1"/>
  <c r="AO66" i="2"/>
  <c r="AN66" i="2"/>
  <c r="AM66" i="2"/>
  <c r="AM6" i="3" s="1"/>
  <c r="Q45" i="9"/>
  <c r="Q46" i="9" s="1"/>
  <c r="Q47" i="9" s="1"/>
  <c r="Q48" i="9" s="1"/>
  <c r="Q49" i="9" s="1"/>
  <c r="Q50" i="9" s="1"/>
  <c r="Q51" i="9" s="1"/>
  <c r="Q52" i="9" s="1"/>
  <c r="Q53" i="9" s="1"/>
  <c r="Q54" i="9" s="1"/>
  <c r="Q55" i="9" s="1"/>
  <c r="Q56" i="9" s="1"/>
  <c r="Q57" i="9" s="1"/>
  <c r="Q58" i="9" s="1"/>
  <c r="Q59" i="9" s="1"/>
  <c r="Q60" i="9" s="1"/>
  <c r="Q61" i="9" s="1"/>
  <c r="Q62" i="9" s="1"/>
  <c r="Q63" i="9" s="1"/>
  <c r="AJ25" i="9"/>
  <c r="AJ25" i="3"/>
  <c r="D10" i="9"/>
  <c r="D10" i="3"/>
  <c r="O17" i="9"/>
  <c r="O17" i="3"/>
  <c r="AK66" i="2"/>
  <c r="AJ66" i="2"/>
  <c r="AJ28" i="11" s="1"/>
  <c r="AI66" i="2"/>
  <c r="AH66" i="2"/>
  <c r="AE66" i="2"/>
  <c r="AG66" i="2"/>
  <c r="AF66" i="2"/>
  <c r="AF36" i="3" s="1"/>
  <c r="AD66" i="2"/>
  <c r="AC66" i="2"/>
  <c r="AB66" i="2"/>
  <c r="AA66" i="2"/>
  <c r="Y66" i="2"/>
  <c r="X66" i="2"/>
  <c r="Z66" i="2"/>
  <c r="W66" i="2"/>
  <c r="V66" i="2"/>
  <c r="V42" i="11" s="1"/>
  <c r="U66" i="2"/>
  <c r="S66" i="2"/>
  <c r="T66" i="2"/>
  <c r="R66" i="2"/>
  <c r="O66" i="2"/>
  <c r="O45" i="11" s="1"/>
  <c r="Q66" i="2"/>
  <c r="Q66" i="3" s="1"/>
  <c r="N66" i="2"/>
  <c r="M66" i="2"/>
  <c r="K66" i="2"/>
  <c r="P66" i="2"/>
  <c r="G66" i="2"/>
  <c r="G26" i="3" s="1"/>
  <c r="L66" i="2"/>
  <c r="J66" i="2"/>
  <c r="J6" i="11" s="1"/>
  <c r="F66" i="2"/>
  <c r="H66" i="2"/>
  <c r="I66" i="2"/>
  <c r="B67" i="2"/>
  <c r="E66" i="2"/>
  <c r="D66" i="2"/>
  <c r="D26" i="11" s="1"/>
  <c r="C66" i="2"/>
  <c r="C16" i="3" s="1"/>
  <c r="AL6" i="11" l="1"/>
  <c r="AL7" i="11" s="1"/>
  <c r="AL8" i="11" s="1"/>
  <c r="AL9" i="11" s="1"/>
  <c r="AL10" i="11" s="1"/>
  <c r="AL11" i="11" s="1"/>
  <c r="AL12" i="11" s="1"/>
  <c r="AL13" i="11" s="1"/>
  <c r="AL14" i="11" s="1"/>
  <c r="AL15" i="11" s="1"/>
  <c r="AL16" i="11" s="1"/>
  <c r="AL17" i="11" s="1"/>
  <c r="AL18" i="11" s="1"/>
  <c r="D11" i="9"/>
  <c r="D11" i="3"/>
  <c r="AJ26" i="9"/>
  <c r="AJ26" i="3"/>
  <c r="AL4" i="9"/>
  <c r="AL4" i="3"/>
  <c r="AL67" i="2"/>
  <c r="AL20" i="11" s="1"/>
  <c r="AO67" i="2"/>
  <c r="AN67" i="2"/>
  <c r="AM67" i="2"/>
  <c r="AM7" i="3" s="1"/>
  <c r="J4" i="9"/>
  <c r="J4" i="3"/>
  <c r="O18" i="9"/>
  <c r="O18" i="3"/>
  <c r="V23" i="9"/>
  <c r="V23" i="3"/>
  <c r="AK67" i="2"/>
  <c r="AJ67" i="2"/>
  <c r="AJ29" i="11" s="1"/>
  <c r="AI67" i="2"/>
  <c r="AG67" i="2"/>
  <c r="AF67" i="2"/>
  <c r="AF37" i="3" s="1"/>
  <c r="AH67" i="2"/>
  <c r="AE67" i="2"/>
  <c r="AD67" i="2"/>
  <c r="AC67" i="2"/>
  <c r="AA67" i="2"/>
  <c r="AB67" i="2"/>
  <c r="Z67" i="2"/>
  <c r="Y67" i="2"/>
  <c r="X67" i="2"/>
  <c r="V67" i="2"/>
  <c r="V43" i="11" s="1"/>
  <c r="W67" i="2"/>
  <c r="U67" i="2"/>
  <c r="S67" i="2"/>
  <c r="Q67" i="2"/>
  <c r="Q67" i="3" s="1"/>
  <c r="T67" i="2"/>
  <c r="P67" i="2"/>
  <c r="O67" i="2"/>
  <c r="O46" i="11" s="1"/>
  <c r="L67" i="2"/>
  <c r="M67" i="2"/>
  <c r="K67" i="2"/>
  <c r="R67" i="2"/>
  <c r="H67" i="2"/>
  <c r="N67" i="2"/>
  <c r="G67" i="2"/>
  <c r="G27" i="3" s="1"/>
  <c r="I67" i="2"/>
  <c r="J67" i="2"/>
  <c r="J7" i="11" s="1"/>
  <c r="F67" i="2"/>
  <c r="B68" i="2"/>
  <c r="E67" i="2"/>
  <c r="D67" i="2"/>
  <c r="D27" i="11" s="1"/>
  <c r="C67" i="2"/>
  <c r="C17" i="3" s="1"/>
  <c r="D12" i="9" l="1"/>
  <c r="D12" i="3"/>
  <c r="V24" i="9"/>
  <c r="V24" i="3"/>
  <c r="AL5" i="9"/>
  <c r="AL5" i="3"/>
  <c r="O19" i="9"/>
  <c r="O19" i="3"/>
  <c r="AJ27" i="9"/>
  <c r="AJ27" i="3"/>
  <c r="J5" i="9"/>
  <c r="J5" i="3"/>
  <c r="AL68" i="2"/>
  <c r="AL21" i="11" s="1"/>
  <c r="AN68" i="2"/>
  <c r="AO68" i="2"/>
  <c r="AM68" i="2"/>
  <c r="AM8" i="3" s="1"/>
  <c r="AJ68" i="2"/>
  <c r="AJ30" i="11" s="1"/>
  <c r="AK68" i="2"/>
  <c r="AH68" i="2"/>
  <c r="AI68" i="2"/>
  <c r="AG68" i="2"/>
  <c r="AF68" i="2"/>
  <c r="AF38" i="3" s="1"/>
  <c r="AE68" i="2"/>
  <c r="AA68" i="2"/>
  <c r="AC68" i="2"/>
  <c r="AD68" i="2"/>
  <c r="AB68" i="2"/>
  <c r="W68" i="2"/>
  <c r="Z68" i="2"/>
  <c r="X68" i="2"/>
  <c r="V68" i="2"/>
  <c r="V44" i="11" s="1"/>
  <c r="Y68" i="2"/>
  <c r="T68" i="2"/>
  <c r="R68" i="2"/>
  <c r="S68" i="2"/>
  <c r="Q68" i="2"/>
  <c r="Q68" i="3" s="1"/>
  <c r="M68" i="2"/>
  <c r="U68" i="2"/>
  <c r="P68" i="2"/>
  <c r="O68" i="2"/>
  <c r="O47" i="11" s="1"/>
  <c r="L68" i="2"/>
  <c r="K68" i="2"/>
  <c r="I68" i="2"/>
  <c r="H68" i="2"/>
  <c r="J68" i="2"/>
  <c r="J8" i="11" s="1"/>
  <c r="F68" i="2"/>
  <c r="N68" i="2"/>
  <c r="G68" i="2"/>
  <c r="G28" i="3" s="1"/>
  <c r="B69" i="2"/>
  <c r="D68" i="2"/>
  <c r="D28" i="11" s="1"/>
  <c r="E68" i="2"/>
  <c r="C68" i="2"/>
  <c r="C18" i="3" s="1"/>
  <c r="O20" i="9" l="1"/>
  <c r="O20" i="3"/>
  <c r="V25" i="9"/>
  <c r="V25" i="3"/>
  <c r="D13" i="9"/>
  <c r="D13" i="3"/>
  <c r="AL69" i="2"/>
  <c r="AL22" i="11" s="1"/>
  <c r="AO69" i="2"/>
  <c r="AN69" i="2"/>
  <c r="AM69" i="2"/>
  <c r="AM9" i="3" s="1"/>
  <c r="J6" i="9"/>
  <c r="J6" i="3"/>
  <c r="AJ28" i="9"/>
  <c r="AJ28" i="3"/>
  <c r="AL6" i="9"/>
  <c r="AL6" i="3"/>
  <c r="AK69" i="2"/>
  <c r="AJ69" i="2"/>
  <c r="AJ31" i="11" s="1"/>
  <c r="AI69" i="2"/>
  <c r="AH69" i="2"/>
  <c r="AF69" i="2"/>
  <c r="AF39" i="3" s="1"/>
  <c r="AE69" i="2"/>
  <c r="AE12" i="11" s="1"/>
  <c r="AG69" i="2"/>
  <c r="AD69" i="2"/>
  <c r="AD9" i="11" s="1"/>
  <c r="AC69" i="2"/>
  <c r="AB69" i="2"/>
  <c r="AA69" i="2"/>
  <c r="X69" i="2"/>
  <c r="W69" i="2"/>
  <c r="Z69" i="2"/>
  <c r="Y69" i="2"/>
  <c r="V69" i="2"/>
  <c r="V45" i="11" s="1"/>
  <c r="U69" i="2"/>
  <c r="T69" i="2"/>
  <c r="S69" i="2"/>
  <c r="R69" i="2"/>
  <c r="Q69" i="2"/>
  <c r="Q69" i="3" s="1"/>
  <c r="N69" i="2"/>
  <c r="M69" i="2"/>
  <c r="O69" i="2"/>
  <c r="O48" i="11" s="1"/>
  <c r="P69" i="2"/>
  <c r="J69" i="2"/>
  <c r="J7" i="3" s="1"/>
  <c r="F69" i="2"/>
  <c r="K69" i="2"/>
  <c r="I69" i="2"/>
  <c r="G69" i="2"/>
  <c r="G29" i="3" s="1"/>
  <c r="H69" i="2"/>
  <c r="L69" i="2"/>
  <c r="B70" i="2"/>
  <c r="E69" i="2"/>
  <c r="D69" i="2"/>
  <c r="D29" i="11" s="1"/>
  <c r="C69" i="2"/>
  <c r="C19" i="3" s="1"/>
  <c r="AE6" i="11" l="1"/>
  <c r="AE7" i="11" s="1"/>
  <c r="AE8" i="11" s="1"/>
  <c r="AE9" i="11" s="1"/>
  <c r="AE10" i="11" s="1"/>
  <c r="AE11" i="11" s="1"/>
  <c r="AD6" i="11"/>
  <c r="AD7" i="11"/>
  <c r="AD8" i="11" s="1"/>
  <c r="O21" i="9"/>
  <c r="O21" i="3"/>
  <c r="V26" i="9"/>
  <c r="V26" i="3"/>
  <c r="AD4" i="9"/>
  <c r="AD4" i="3"/>
  <c r="D14" i="9"/>
  <c r="D14" i="3"/>
  <c r="AL7" i="9"/>
  <c r="AL7" i="3"/>
  <c r="AE4" i="9"/>
  <c r="AE4" i="3"/>
  <c r="AJ29" i="9"/>
  <c r="AJ29" i="3"/>
  <c r="AL70" i="2"/>
  <c r="AL23" i="11" s="1"/>
  <c r="AO70" i="2"/>
  <c r="AN70" i="2"/>
  <c r="AM70" i="2"/>
  <c r="AM10" i="3" s="1"/>
  <c r="AK70" i="2"/>
  <c r="AJ70" i="2"/>
  <c r="AJ32" i="11" s="1"/>
  <c r="AI70" i="2"/>
  <c r="AH70" i="2"/>
  <c r="AG70" i="2"/>
  <c r="AF70" i="2"/>
  <c r="AF40" i="3" s="1"/>
  <c r="AE70" i="2"/>
  <c r="AE13" i="11" s="1"/>
  <c r="AD70" i="2"/>
  <c r="AD10" i="11" s="1"/>
  <c r="AC70" i="2"/>
  <c r="AB70" i="2"/>
  <c r="AA70" i="2"/>
  <c r="Y70" i="2"/>
  <c r="X70" i="2"/>
  <c r="W70" i="2"/>
  <c r="Z70" i="2"/>
  <c r="V70" i="2"/>
  <c r="V46" i="11" s="1"/>
  <c r="U70" i="2"/>
  <c r="T70" i="2"/>
  <c r="S70" i="2"/>
  <c r="R70" i="2"/>
  <c r="O70" i="2"/>
  <c r="O49" i="11" s="1"/>
  <c r="N70" i="2"/>
  <c r="K70" i="2"/>
  <c r="G70" i="2"/>
  <c r="G30" i="3" s="1"/>
  <c r="Q70" i="2"/>
  <c r="Q70" i="3" s="1"/>
  <c r="M70" i="2"/>
  <c r="P70" i="2"/>
  <c r="J70" i="2"/>
  <c r="J8" i="3" s="1"/>
  <c r="F70" i="2"/>
  <c r="L70" i="2"/>
  <c r="H70" i="2"/>
  <c r="I70" i="2"/>
  <c r="B71" i="2"/>
  <c r="E70" i="2"/>
  <c r="D70" i="2"/>
  <c r="D30" i="11" s="1"/>
  <c r="C70" i="2"/>
  <c r="C20" i="3" s="1"/>
  <c r="D15" i="9" l="1"/>
  <c r="D15" i="3"/>
  <c r="AJ30" i="9"/>
  <c r="AJ30" i="3"/>
  <c r="AL71" i="2"/>
  <c r="AL24" i="11" s="1"/>
  <c r="AO71" i="2"/>
  <c r="AN71" i="2"/>
  <c r="AM71" i="2"/>
  <c r="AM11" i="3" s="1"/>
  <c r="O22" i="9"/>
  <c r="O22" i="3"/>
  <c r="AL8" i="9"/>
  <c r="AL8" i="3"/>
  <c r="V27" i="9"/>
  <c r="V27" i="3"/>
  <c r="AD5" i="9"/>
  <c r="AD5" i="3"/>
  <c r="AE5" i="9"/>
  <c r="AE5" i="3"/>
  <c r="AK71" i="2"/>
  <c r="AJ71" i="2"/>
  <c r="AJ33" i="11" s="1"/>
  <c r="AI71" i="2"/>
  <c r="AH71" i="2"/>
  <c r="AG71" i="2"/>
  <c r="AF71" i="2"/>
  <c r="AF41" i="3" s="1"/>
  <c r="AE71" i="2"/>
  <c r="AE14" i="11" s="1"/>
  <c r="AD71" i="2"/>
  <c r="AD11" i="11" s="1"/>
  <c r="AC71" i="2"/>
  <c r="AA71" i="2"/>
  <c r="AB71" i="2"/>
  <c r="Z71" i="2"/>
  <c r="Y71" i="2"/>
  <c r="V71" i="2"/>
  <c r="V47" i="11" s="1"/>
  <c r="W71" i="2"/>
  <c r="X71" i="2"/>
  <c r="U71" i="2"/>
  <c r="T71" i="2"/>
  <c r="S71" i="2"/>
  <c r="Q71" i="2"/>
  <c r="Q71" i="3" s="1"/>
  <c r="P71" i="2"/>
  <c r="O71" i="2"/>
  <c r="O50" i="11" s="1"/>
  <c r="N71" i="2"/>
  <c r="L71" i="2"/>
  <c r="K71" i="2"/>
  <c r="H71" i="2"/>
  <c r="R71" i="2"/>
  <c r="G71" i="2"/>
  <c r="G31" i="3" s="1"/>
  <c r="I71" i="2"/>
  <c r="M71" i="2"/>
  <c r="J71" i="2"/>
  <c r="J9" i="3" s="1"/>
  <c r="F71" i="2"/>
  <c r="B72" i="2"/>
  <c r="E71" i="2"/>
  <c r="D71" i="2"/>
  <c r="D31" i="11" s="1"/>
  <c r="C71" i="2"/>
  <c r="C21" i="3" s="1"/>
  <c r="O23" i="9" l="1"/>
  <c r="O23" i="3"/>
  <c r="V28" i="9"/>
  <c r="V28" i="3"/>
  <c r="AJ31" i="9"/>
  <c r="AJ31" i="3"/>
  <c r="AL72" i="2"/>
  <c r="AL25" i="11" s="1"/>
  <c r="AN72" i="2"/>
  <c r="AO72" i="2"/>
  <c r="AM72" i="2"/>
  <c r="AM12" i="3" s="1"/>
  <c r="AD6" i="9"/>
  <c r="AD6" i="3"/>
  <c r="D16" i="9"/>
  <c r="D16" i="3"/>
  <c r="AE6" i="9"/>
  <c r="AE6" i="3"/>
  <c r="AL9" i="9"/>
  <c r="AL9" i="3"/>
  <c r="AJ72" i="2"/>
  <c r="AJ34" i="11" s="1"/>
  <c r="AK72" i="2"/>
  <c r="AH72" i="2"/>
  <c r="AI72" i="2"/>
  <c r="AG72" i="2"/>
  <c r="AF72" i="2"/>
  <c r="AF42" i="3" s="1"/>
  <c r="AE72" i="2"/>
  <c r="AE15" i="11" s="1"/>
  <c r="AA72" i="2"/>
  <c r="AD72" i="2"/>
  <c r="AD12" i="11" s="1"/>
  <c r="AC72" i="2"/>
  <c r="AB72" i="2"/>
  <c r="W72" i="2"/>
  <c r="Z72" i="2"/>
  <c r="Y72" i="2"/>
  <c r="V72" i="2"/>
  <c r="V48" i="11" s="1"/>
  <c r="X72" i="2"/>
  <c r="U72" i="2"/>
  <c r="R72" i="2"/>
  <c r="Q72" i="2"/>
  <c r="Q72" i="3" s="1"/>
  <c r="T72" i="2"/>
  <c r="S72" i="2"/>
  <c r="M72" i="2"/>
  <c r="P72" i="2"/>
  <c r="N72" i="2"/>
  <c r="L72" i="2"/>
  <c r="O72" i="2"/>
  <c r="O51" i="11" s="1"/>
  <c r="I72" i="2"/>
  <c r="H72" i="2"/>
  <c r="F72" i="2"/>
  <c r="J72" i="2"/>
  <c r="J10" i="3" s="1"/>
  <c r="K72" i="2"/>
  <c r="G72" i="2"/>
  <c r="G32" i="3" s="1"/>
  <c r="B73" i="2"/>
  <c r="D72" i="2"/>
  <c r="D32" i="11" s="1"/>
  <c r="E72" i="2"/>
  <c r="C72" i="2"/>
  <c r="C22" i="3" s="1"/>
  <c r="D17" i="9" l="1"/>
  <c r="D17" i="3"/>
  <c r="O24" i="9"/>
  <c r="O24" i="3"/>
  <c r="AD7" i="9"/>
  <c r="AD7" i="3"/>
  <c r="AJ32" i="9"/>
  <c r="AJ32" i="3"/>
  <c r="AL10" i="9"/>
  <c r="AL10" i="3"/>
  <c r="AL73" i="2"/>
  <c r="AL26" i="11" s="1"/>
  <c r="AO73" i="2"/>
  <c r="AN73" i="2"/>
  <c r="AM73" i="2"/>
  <c r="AM13" i="3" s="1"/>
  <c r="V29" i="9"/>
  <c r="V29" i="3"/>
  <c r="AE7" i="9"/>
  <c r="AE7" i="3"/>
  <c r="AK73" i="2"/>
  <c r="AI73" i="2"/>
  <c r="AJ73" i="2"/>
  <c r="AJ35" i="11" s="1"/>
  <c r="AH73" i="2"/>
  <c r="AE73" i="2"/>
  <c r="AE16" i="11" s="1"/>
  <c r="AG73" i="2"/>
  <c r="AF73" i="2"/>
  <c r="AF43" i="3" s="1"/>
  <c r="AD73" i="2"/>
  <c r="AD13" i="11" s="1"/>
  <c r="AC73" i="2"/>
  <c r="AB73" i="2"/>
  <c r="AA73" i="2"/>
  <c r="X73" i="2"/>
  <c r="W73" i="2"/>
  <c r="V73" i="2"/>
  <c r="V49" i="11" s="1"/>
  <c r="Y73" i="2"/>
  <c r="Z73" i="2"/>
  <c r="U73" i="2"/>
  <c r="T73" i="2"/>
  <c r="S73" i="2"/>
  <c r="R73" i="2"/>
  <c r="Q73" i="2"/>
  <c r="Q73" i="3" s="1"/>
  <c r="N73" i="2"/>
  <c r="M73" i="2"/>
  <c r="P73" i="2"/>
  <c r="L73" i="2"/>
  <c r="J73" i="2"/>
  <c r="J11" i="3" s="1"/>
  <c r="F73" i="2"/>
  <c r="O73" i="2"/>
  <c r="O52" i="11" s="1"/>
  <c r="I73" i="2"/>
  <c r="K73" i="2"/>
  <c r="H73" i="2"/>
  <c r="G73" i="2"/>
  <c r="G33" i="3" s="1"/>
  <c r="B74" i="2"/>
  <c r="E73" i="2"/>
  <c r="D73" i="2"/>
  <c r="D33" i="11" s="1"/>
  <c r="C73" i="2"/>
  <c r="C23" i="3" s="1"/>
  <c r="V30" i="9" l="1"/>
  <c r="V30" i="3"/>
  <c r="AE8" i="9"/>
  <c r="AE8" i="3"/>
  <c r="AL11" i="9"/>
  <c r="AL11" i="3"/>
  <c r="AL74" i="2"/>
  <c r="AL27" i="11" s="1"/>
  <c r="AO74" i="2"/>
  <c r="AN74" i="2"/>
  <c r="AM74" i="2"/>
  <c r="AM28" i="11" s="1"/>
  <c r="AM19" i="11" s="1"/>
  <c r="AM20" i="11" s="1"/>
  <c r="AM21" i="11" s="1"/>
  <c r="AM22" i="11" s="1"/>
  <c r="AM23" i="11" s="1"/>
  <c r="AM24" i="11" s="1"/>
  <c r="AM25" i="11" s="1"/>
  <c r="AM26" i="11" s="1"/>
  <c r="AM27" i="11" s="1"/>
  <c r="O25" i="9"/>
  <c r="O25" i="3"/>
  <c r="AD8" i="9"/>
  <c r="AD8" i="3"/>
  <c r="D18" i="9"/>
  <c r="D18" i="3"/>
  <c r="AJ33" i="9"/>
  <c r="AJ33" i="3"/>
  <c r="AK74" i="2"/>
  <c r="AJ74" i="2"/>
  <c r="AJ36" i="11" s="1"/>
  <c r="AI74" i="2"/>
  <c r="AH74" i="2"/>
  <c r="AF74" i="2"/>
  <c r="AF44" i="3" s="1"/>
  <c r="AE74" i="2"/>
  <c r="AE17" i="11" s="1"/>
  <c r="AG74" i="2"/>
  <c r="AD74" i="2"/>
  <c r="AD14" i="11" s="1"/>
  <c r="AC74" i="2"/>
  <c r="AB74" i="2"/>
  <c r="AA74" i="2"/>
  <c r="Y74" i="2"/>
  <c r="X74" i="2"/>
  <c r="Z74" i="2"/>
  <c r="W74" i="2"/>
  <c r="V74" i="2"/>
  <c r="V50" i="11" s="1"/>
  <c r="U74" i="2"/>
  <c r="T74" i="2"/>
  <c r="S74" i="2"/>
  <c r="R74" i="2"/>
  <c r="O74" i="2"/>
  <c r="O53" i="11" s="1"/>
  <c r="N74" i="2"/>
  <c r="M74" i="2"/>
  <c r="K74" i="2"/>
  <c r="P74" i="2"/>
  <c r="G74" i="2"/>
  <c r="G34" i="3" s="1"/>
  <c r="L74" i="2"/>
  <c r="J74" i="2"/>
  <c r="J12" i="3" s="1"/>
  <c r="F74" i="2"/>
  <c r="Q74" i="2"/>
  <c r="Q74" i="3" s="1"/>
  <c r="H74" i="2"/>
  <c r="I74" i="2"/>
  <c r="B75" i="2"/>
  <c r="E74" i="2"/>
  <c r="D74" i="2"/>
  <c r="D34" i="11" s="1"/>
  <c r="C74" i="2"/>
  <c r="C24" i="3" s="1"/>
  <c r="AE9" i="9" l="1"/>
  <c r="AE9" i="3"/>
  <c r="AJ34" i="9"/>
  <c r="AJ34" i="3"/>
  <c r="AL75" i="2"/>
  <c r="AL28" i="11" s="1"/>
  <c r="AO75" i="2"/>
  <c r="AN75" i="2"/>
  <c r="AM75" i="2"/>
  <c r="AM15" i="3" s="1"/>
  <c r="O26" i="9"/>
  <c r="O26" i="3"/>
  <c r="AL12" i="9"/>
  <c r="AL12" i="3"/>
  <c r="V31" i="9"/>
  <c r="V31" i="3"/>
  <c r="AD9" i="9"/>
  <c r="AD9" i="3"/>
  <c r="AM14" i="9"/>
  <c r="AM5" i="9" s="1"/>
  <c r="AM6" i="9" s="1"/>
  <c r="AM7" i="9" s="1"/>
  <c r="AM8" i="9" s="1"/>
  <c r="AM9" i="9" s="1"/>
  <c r="AM10" i="9" s="1"/>
  <c r="AM11" i="9" s="1"/>
  <c r="AM12" i="9" s="1"/>
  <c r="AM13" i="9" s="1"/>
  <c r="AM14" i="3"/>
  <c r="D19" i="9"/>
  <c r="D19" i="3"/>
  <c r="AN4" i="9"/>
  <c r="AN4" i="3"/>
  <c r="AK75" i="2"/>
  <c r="AJ75" i="2"/>
  <c r="AJ37" i="11" s="1"/>
  <c r="AI75" i="2"/>
  <c r="AH75" i="2"/>
  <c r="AG75" i="2"/>
  <c r="AF75" i="2"/>
  <c r="AF45" i="3" s="1"/>
  <c r="AE75" i="2"/>
  <c r="AE18" i="11" s="1"/>
  <c r="AD75" i="2"/>
  <c r="AD15" i="11" s="1"/>
  <c r="AC75" i="2"/>
  <c r="AA75" i="2"/>
  <c r="AB75" i="2"/>
  <c r="Z75" i="2"/>
  <c r="Y75" i="2"/>
  <c r="X75" i="2"/>
  <c r="V75" i="2"/>
  <c r="V51" i="11" s="1"/>
  <c r="W75" i="2"/>
  <c r="T75" i="2"/>
  <c r="U75" i="2"/>
  <c r="S75" i="2"/>
  <c r="Q75" i="2"/>
  <c r="Q77" i="11" s="1"/>
  <c r="R75" i="2"/>
  <c r="P75" i="2"/>
  <c r="O75" i="2"/>
  <c r="O54" i="11" s="1"/>
  <c r="L75" i="2"/>
  <c r="M75" i="2"/>
  <c r="K75" i="2"/>
  <c r="N75" i="2"/>
  <c r="H75" i="2"/>
  <c r="G75" i="2"/>
  <c r="G35" i="3" s="1"/>
  <c r="F75" i="2"/>
  <c r="I75" i="2"/>
  <c r="J75" i="2"/>
  <c r="J15" i="11" s="1"/>
  <c r="B76" i="2"/>
  <c r="E75" i="2"/>
  <c r="D75" i="2"/>
  <c r="D35" i="11" s="1"/>
  <c r="C75" i="2"/>
  <c r="C25" i="3" s="1"/>
  <c r="J12" i="11" l="1"/>
  <c r="J11" i="11"/>
  <c r="J13" i="11"/>
  <c r="J9" i="11"/>
  <c r="J10" i="11"/>
  <c r="J14" i="11"/>
  <c r="Q67" i="11"/>
  <c r="Q68" i="11" s="1"/>
  <c r="Q69" i="11" s="1"/>
  <c r="Q70" i="11" s="1"/>
  <c r="Q71" i="11" s="1"/>
  <c r="Q72" i="11" s="1"/>
  <c r="Q73" i="11" s="1"/>
  <c r="Q74" i="11" s="1"/>
  <c r="Q75" i="11" s="1"/>
  <c r="Q76" i="11" s="1"/>
  <c r="AJ35" i="9"/>
  <c r="AJ35" i="3"/>
  <c r="AL76" i="2"/>
  <c r="AL29" i="11" s="1"/>
  <c r="AN76" i="2"/>
  <c r="AO76" i="2"/>
  <c r="AM76" i="2"/>
  <c r="AM16" i="3" s="1"/>
  <c r="T4" i="9"/>
  <c r="T4" i="3"/>
  <c r="AN5" i="9"/>
  <c r="AN5" i="3"/>
  <c r="O27" i="9"/>
  <c r="O27" i="3"/>
  <c r="J13" i="9"/>
  <c r="J13" i="3"/>
  <c r="Q75" i="9"/>
  <c r="Q75" i="3"/>
  <c r="AD10" i="9"/>
  <c r="AD10" i="3"/>
  <c r="D20" i="9"/>
  <c r="D20" i="3"/>
  <c r="V32" i="9"/>
  <c r="V32" i="3"/>
  <c r="AE10" i="9"/>
  <c r="AE10" i="3"/>
  <c r="AL13" i="9"/>
  <c r="AL13" i="3"/>
  <c r="AJ76" i="2"/>
  <c r="AJ38" i="11" s="1"/>
  <c r="AK76" i="2"/>
  <c r="AH76" i="2"/>
  <c r="AI76" i="2"/>
  <c r="AG76" i="2"/>
  <c r="AF76" i="2"/>
  <c r="AF46" i="3" s="1"/>
  <c r="AE76" i="2"/>
  <c r="AE19" i="11" s="1"/>
  <c r="AC76" i="2"/>
  <c r="AA76" i="2"/>
  <c r="AD76" i="2"/>
  <c r="AD16" i="11" s="1"/>
  <c r="AB76" i="2"/>
  <c r="W76" i="2"/>
  <c r="Z76" i="2"/>
  <c r="X76" i="2"/>
  <c r="V76" i="2"/>
  <c r="V52" i="11" s="1"/>
  <c r="Y76" i="2"/>
  <c r="T76" i="2"/>
  <c r="U76" i="2"/>
  <c r="R76" i="2"/>
  <c r="Q76" i="2"/>
  <c r="Q76" i="3" s="1"/>
  <c r="M76" i="2"/>
  <c r="P76" i="2"/>
  <c r="O76" i="2"/>
  <c r="O55" i="11" s="1"/>
  <c r="L76" i="2"/>
  <c r="K76" i="2"/>
  <c r="I76" i="2"/>
  <c r="N76" i="2"/>
  <c r="H76" i="2"/>
  <c r="S76" i="2"/>
  <c r="J76" i="2"/>
  <c r="J14" i="3" s="1"/>
  <c r="F76" i="2"/>
  <c r="G76" i="2"/>
  <c r="G36" i="3" s="1"/>
  <c r="B77" i="2"/>
  <c r="D76" i="2"/>
  <c r="D36" i="11" s="1"/>
  <c r="E76" i="2"/>
  <c r="C76" i="2"/>
  <c r="C26" i="3" s="1"/>
  <c r="D21" i="9" l="1"/>
  <c r="D21" i="3"/>
  <c r="AD11" i="9"/>
  <c r="AD11" i="3"/>
  <c r="AN6" i="9"/>
  <c r="AN6" i="3"/>
  <c r="T5" i="9"/>
  <c r="T5" i="3"/>
  <c r="AJ36" i="9"/>
  <c r="AJ36" i="3"/>
  <c r="Q65" i="9"/>
  <c r="Q66" i="9"/>
  <c r="Q67" i="9" s="1"/>
  <c r="Q68" i="9" s="1"/>
  <c r="Q69" i="9" s="1"/>
  <c r="Q70" i="9" s="1"/>
  <c r="Q71" i="9" s="1"/>
  <c r="Q72" i="9" s="1"/>
  <c r="Q73" i="9" s="1"/>
  <c r="Q74" i="9" s="1"/>
  <c r="AL14" i="9"/>
  <c r="AL14" i="3"/>
  <c r="AL77" i="2"/>
  <c r="AL30" i="11" s="1"/>
  <c r="AO77" i="2"/>
  <c r="AO6" i="11" s="1"/>
  <c r="AN77" i="2"/>
  <c r="AM77" i="2"/>
  <c r="AM17" i="3" s="1"/>
  <c r="O28" i="9"/>
  <c r="O28" i="3"/>
  <c r="V33" i="9"/>
  <c r="V33" i="3"/>
  <c r="AE11" i="9"/>
  <c r="AE11" i="3"/>
  <c r="J8" i="9"/>
  <c r="J9" i="9"/>
  <c r="J12" i="9"/>
  <c r="J11" i="9"/>
  <c r="J10" i="9"/>
  <c r="J7" i="9"/>
  <c r="AK77" i="2"/>
  <c r="AI77" i="2"/>
  <c r="AH77" i="2"/>
  <c r="AJ77" i="2"/>
  <c r="AJ39" i="11" s="1"/>
  <c r="AE77" i="2"/>
  <c r="AE20" i="11" s="1"/>
  <c r="AF77" i="2"/>
  <c r="AF47" i="3" s="1"/>
  <c r="AG77" i="2"/>
  <c r="AD77" i="2"/>
  <c r="AD17" i="11" s="1"/>
  <c r="AC77" i="2"/>
  <c r="AB77" i="2"/>
  <c r="AA77" i="2"/>
  <c r="X77" i="2"/>
  <c r="W77" i="2"/>
  <c r="Z77" i="2"/>
  <c r="V77" i="2"/>
  <c r="V53" i="11" s="1"/>
  <c r="Y77" i="2"/>
  <c r="U77" i="2"/>
  <c r="T77" i="2"/>
  <c r="S77" i="2"/>
  <c r="R77" i="2"/>
  <c r="Q77" i="2"/>
  <c r="Q77" i="3" s="1"/>
  <c r="N77" i="2"/>
  <c r="N30" i="11" s="1"/>
  <c r="N6" i="11" s="1"/>
  <c r="N7" i="11" s="1"/>
  <c r="N8" i="11" s="1"/>
  <c r="N9" i="11" s="1"/>
  <c r="N10" i="11" s="1"/>
  <c r="N11" i="11" s="1"/>
  <c r="N12" i="11" s="1"/>
  <c r="N13" i="11" s="1"/>
  <c r="N14" i="11" s="1"/>
  <c r="N15" i="11" s="1"/>
  <c r="N16" i="11" s="1"/>
  <c r="N17" i="11" s="1"/>
  <c r="N18" i="11" s="1"/>
  <c r="N19" i="11" s="1"/>
  <c r="N20" i="11" s="1"/>
  <c r="N21" i="11" s="1"/>
  <c r="N22" i="11" s="1"/>
  <c r="N23" i="11" s="1"/>
  <c r="N24" i="11" s="1"/>
  <c r="N25" i="11" s="1"/>
  <c r="N26" i="11" s="1"/>
  <c r="N27" i="11" s="1"/>
  <c r="N28" i="11" s="1"/>
  <c r="N29" i="11" s="1"/>
  <c r="M77" i="2"/>
  <c r="O77" i="2"/>
  <c r="O56" i="11" s="1"/>
  <c r="J77" i="2"/>
  <c r="J15" i="3" s="1"/>
  <c r="F77" i="2"/>
  <c r="P77" i="2"/>
  <c r="K77" i="2"/>
  <c r="I77" i="2"/>
  <c r="G77" i="2"/>
  <c r="G37" i="3" s="1"/>
  <c r="L77" i="2"/>
  <c r="H77" i="2"/>
  <c r="B78" i="2"/>
  <c r="E77" i="2"/>
  <c r="D77" i="2"/>
  <c r="D37" i="11" s="1"/>
  <c r="C77" i="2"/>
  <c r="C27" i="3" s="1"/>
  <c r="N4" i="9" l="1"/>
  <c r="N4" i="3"/>
  <c r="T6" i="9"/>
  <c r="T6" i="3"/>
  <c r="AO4" i="9"/>
  <c r="AO4" i="3"/>
  <c r="AL78" i="2"/>
  <c r="AL31" i="11" s="1"/>
  <c r="AO78" i="2"/>
  <c r="AO5" i="3" s="1"/>
  <c r="AN78" i="2"/>
  <c r="AM78" i="2"/>
  <c r="AM18" i="3" s="1"/>
  <c r="AE12" i="9"/>
  <c r="AE12" i="3"/>
  <c r="AL15" i="9"/>
  <c r="AL15" i="3"/>
  <c r="O29" i="9"/>
  <c r="O29" i="3"/>
  <c r="AD12" i="9"/>
  <c r="AD12" i="3"/>
  <c r="AJ37" i="9"/>
  <c r="AJ37" i="3"/>
  <c r="D22" i="9"/>
  <c r="D22" i="3"/>
  <c r="V34" i="9"/>
  <c r="V34" i="3"/>
  <c r="AN7" i="9"/>
  <c r="AN7" i="3"/>
  <c r="AK78" i="2"/>
  <c r="AJ78" i="2"/>
  <c r="AJ40" i="11" s="1"/>
  <c r="AI78" i="2"/>
  <c r="AH78" i="2"/>
  <c r="AG78" i="2"/>
  <c r="AE78" i="2"/>
  <c r="AE21" i="11" s="1"/>
  <c r="AF78" i="2"/>
  <c r="AF48" i="3" s="1"/>
  <c r="AD78" i="2"/>
  <c r="AD18" i="11" s="1"/>
  <c r="AC78" i="2"/>
  <c r="AB78" i="2"/>
  <c r="AA78" i="2"/>
  <c r="Y78" i="2"/>
  <c r="X78" i="2"/>
  <c r="W78" i="2"/>
  <c r="Z78" i="2"/>
  <c r="V78" i="2"/>
  <c r="V54" i="11" s="1"/>
  <c r="U78" i="2"/>
  <c r="S78" i="2"/>
  <c r="R78" i="2"/>
  <c r="Q78" i="2"/>
  <c r="Q78" i="3" s="1"/>
  <c r="O78" i="2"/>
  <c r="O57" i="11" s="1"/>
  <c r="N78" i="2"/>
  <c r="N5" i="3" s="1"/>
  <c r="K78" i="2"/>
  <c r="M78" i="2"/>
  <c r="G78" i="2"/>
  <c r="G38" i="3" s="1"/>
  <c r="T78" i="2"/>
  <c r="J78" i="2"/>
  <c r="J16" i="3" s="1"/>
  <c r="F78" i="2"/>
  <c r="P78" i="2"/>
  <c r="L78" i="2"/>
  <c r="H78" i="2"/>
  <c r="I78" i="2"/>
  <c r="B79" i="2"/>
  <c r="E78" i="2"/>
  <c r="D78" i="2"/>
  <c r="D38" i="11" s="1"/>
  <c r="C78" i="2"/>
  <c r="C28" i="3" s="1"/>
  <c r="D23" i="9" l="1"/>
  <c r="D23" i="3"/>
  <c r="T7" i="9"/>
  <c r="T7" i="3"/>
  <c r="AE13" i="9"/>
  <c r="AE13" i="3"/>
  <c r="AJ38" i="9"/>
  <c r="AJ38" i="3"/>
  <c r="O30" i="9"/>
  <c r="O30" i="3"/>
  <c r="AL16" i="9"/>
  <c r="AL16" i="3"/>
  <c r="AL79" i="2"/>
  <c r="AL32" i="11" s="1"/>
  <c r="AO79" i="2"/>
  <c r="AO6" i="3" s="1"/>
  <c r="AN79" i="2"/>
  <c r="AM79" i="2"/>
  <c r="AM19" i="3" s="1"/>
  <c r="V35" i="9"/>
  <c r="V35" i="3"/>
  <c r="AD13" i="9"/>
  <c r="AD13" i="3"/>
  <c r="AN8" i="9"/>
  <c r="AN8" i="3"/>
  <c r="AK79" i="2"/>
  <c r="AJ79" i="2"/>
  <c r="AJ41" i="11" s="1"/>
  <c r="AI79" i="2"/>
  <c r="AG79" i="2"/>
  <c r="AF79" i="2"/>
  <c r="AF49" i="3" s="1"/>
  <c r="AH79" i="2"/>
  <c r="AE79" i="2"/>
  <c r="AE22" i="11" s="1"/>
  <c r="AD79" i="2"/>
  <c r="AD19" i="11" s="1"/>
  <c r="AC79" i="2"/>
  <c r="AA79" i="2"/>
  <c r="AB79" i="2"/>
  <c r="Z79" i="2"/>
  <c r="Y79" i="2"/>
  <c r="V79" i="2"/>
  <c r="V55" i="11" s="1"/>
  <c r="W79" i="2"/>
  <c r="X79" i="2"/>
  <c r="U79" i="2"/>
  <c r="T79" i="2"/>
  <c r="S79" i="2"/>
  <c r="Q79" i="2"/>
  <c r="Q79" i="3" s="1"/>
  <c r="P79" i="2"/>
  <c r="R79" i="2"/>
  <c r="O79" i="2"/>
  <c r="O58" i="11" s="1"/>
  <c r="N79" i="2"/>
  <c r="N6" i="3" s="1"/>
  <c r="L79" i="2"/>
  <c r="K79" i="2"/>
  <c r="H79" i="2"/>
  <c r="M79" i="2"/>
  <c r="G79" i="2"/>
  <c r="G39" i="3" s="1"/>
  <c r="I79" i="2"/>
  <c r="F79" i="2"/>
  <c r="J79" i="2"/>
  <c r="J17" i="3" s="1"/>
  <c r="B80" i="2"/>
  <c r="E79" i="2"/>
  <c r="D79" i="2"/>
  <c r="D39" i="11" s="1"/>
  <c r="C79" i="2"/>
  <c r="C29" i="3" s="1"/>
  <c r="D24" i="9" l="1"/>
  <c r="D24" i="3"/>
  <c r="T8" i="9"/>
  <c r="T8" i="3"/>
  <c r="V36" i="9"/>
  <c r="V36" i="3"/>
  <c r="AJ39" i="9"/>
  <c r="AJ39" i="3"/>
  <c r="AL80" i="2"/>
  <c r="AL33" i="11" s="1"/>
  <c r="AN80" i="2"/>
  <c r="AO80" i="2"/>
  <c r="AO7" i="3" s="1"/>
  <c r="AM80" i="2"/>
  <c r="AM20" i="3" s="1"/>
  <c r="AN9" i="9"/>
  <c r="AN9" i="3"/>
  <c r="AD14" i="9"/>
  <c r="AD14" i="3"/>
  <c r="O31" i="9"/>
  <c r="O31" i="3"/>
  <c r="AE14" i="9"/>
  <c r="AE14" i="3"/>
  <c r="AL17" i="9"/>
  <c r="AL17" i="3"/>
  <c r="AJ80" i="2"/>
  <c r="AJ42" i="11" s="1"/>
  <c r="AK80" i="2"/>
  <c r="AH80" i="2"/>
  <c r="AG80" i="2"/>
  <c r="AF80" i="2"/>
  <c r="AF50" i="3" s="1"/>
  <c r="AI80" i="2"/>
  <c r="AE80" i="2"/>
  <c r="AE23" i="11" s="1"/>
  <c r="AA80" i="2"/>
  <c r="AC80" i="2"/>
  <c r="AD80" i="2"/>
  <c r="AD20" i="11" s="1"/>
  <c r="AB80" i="2"/>
  <c r="W80" i="2"/>
  <c r="Z80" i="2"/>
  <c r="Y80" i="2"/>
  <c r="X80" i="2"/>
  <c r="V80" i="2"/>
  <c r="V56" i="11" s="1"/>
  <c r="U80" i="2"/>
  <c r="T80" i="2"/>
  <c r="S80" i="2"/>
  <c r="R80" i="2"/>
  <c r="Q80" i="2"/>
  <c r="Q80" i="3" s="1"/>
  <c r="M80" i="2"/>
  <c r="P80" i="2"/>
  <c r="N80" i="2"/>
  <c r="N7" i="3" s="1"/>
  <c r="L80" i="2"/>
  <c r="I80" i="2"/>
  <c r="O80" i="2"/>
  <c r="O59" i="11" s="1"/>
  <c r="H80" i="2"/>
  <c r="F80" i="2"/>
  <c r="J80" i="2"/>
  <c r="J18" i="3" s="1"/>
  <c r="K80" i="2"/>
  <c r="G80" i="2"/>
  <c r="G40" i="3" s="1"/>
  <c r="B81" i="2"/>
  <c r="D80" i="2"/>
  <c r="D40" i="11" s="1"/>
  <c r="E80" i="2"/>
  <c r="C80" i="2"/>
  <c r="C30" i="3" s="1"/>
  <c r="D25" i="9" l="1"/>
  <c r="D25" i="3"/>
  <c r="T9" i="9"/>
  <c r="T9" i="3"/>
  <c r="AD15" i="9"/>
  <c r="AD15" i="3"/>
  <c r="AJ40" i="9"/>
  <c r="AJ40" i="3"/>
  <c r="V37" i="9"/>
  <c r="V37" i="3"/>
  <c r="AN10" i="9"/>
  <c r="AN10" i="3"/>
  <c r="AL81" i="2"/>
  <c r="AL34" i="11" s="1"/>
  <c r="AO81" i="2"/>
  <c r="AO8" i="3" s="1"/>
  <c r="AN81" i="2"/>
  <c r="AM81" i="2"/>
  <c r="AM21" i="3" s="1"/>
  <c r="O32" i="9"/>
  <c r="O32" i="3"/>
  <c r="AE15" i="9"/>
  <c r="AE15" i="3"/>
  <c r="AL18" i="9"/>
  <c r="AL18" i="3"/>
  <c r="AK81" i="2"/>
  <c r="AI81" i="2"/>
  <c r="AH81" i="2"/>
  <c r="AJ81" i="2"/>
  <c r="AJ43" i="11" s="1"/>
  <c r="AE81" i="2"/>
  <c r="AE24" i="11" s="1"/>
  <c r="AG81" i="2"/>
  <c r="AF81" i="2"/>
  <c r="AF51" i="3" s="1"/>
  <c r="AD81" i="2"/>
  <c r="AD21" i="11" s="1"/>
  <c r="AC81" i="2"/>
  <c r="AB81" i="2"/>
  <c r="AA81" i="2"/>
  <c r="X81" i="2"/>
  <c r="W81" i="2"/>
  <c r="Y81" i="2"/>
  <c r="Z81" i="2"/>
  <c r="V81" i="2"/>
  <c r="V57" i="11" s="1"/>
  <c r="U81" i="2"/>
  <c r="T81" i="2"/>
  <c r="S81" i="2"/>
  <c r="R81" i="2"/>
  <c r="Q81" i="2"/>
  <c r="Q81" i="3" s="1"/>
  <c r="N81" i="2"/>
  <c r="N8" i="3" s="1"/>
  <c r="M81" i="2"/>
  <c r="P81" i="2"/>
  <c r="L81" i="2"/>
  <c r="J81" i="2"/>
  <c r="J19" i="3" s="1"/>
  <c r="F81" i="2"/>
  <c r="I81" i="2"/>
  <c r="O81" i="2"/>
  <c r="O60" i="11" s="1"/>
  <c r="K81" i="2"/>
  <c r="G81" i="2"/>
  <c r="G41" i="3" s="1"/>
  <c r="H81" i="2"/>
  <c r="B82" i="2"/>
  <c r="E81" i="2"/>
  <c r="D81" i="2"/>
  <c r="D41" i="11" s="1"/>
  <c r="C81" i="2"/>
  <c r="C31" i="3" s="1"/>
  <c r="T10" i="9" l="1"/>
  <c r="T10" i="3"/>
  <c r="O33" i="9"/>
  <c r="O33" i="3"/>
  <c r="AE16" i="9"/>
  <c r="AE16" i="3"/>
  <c r="AN11" i="9"/>
  <c r="AN11" i="3"/>
  <c r="AL82" i="2"/>
  <c r="AL35" i="11" s="1"/>
  <c r="AO82" i="2"/>
  <c r="AO9" i="3" s="1"/>
  <c r="AN82" i="2"/>
  <c r="AM82" i="2"/>
  <c r="AM22" i="3" s="1"/>
  <c r="V38" i="9"/>
  <c r="V38" i="3"/>
  <c r="AD16" i="9"/>
  <c r="AD16" i="3"/>
  <c r="AJ41" i="9"/>
  <c r="AJ41" i="3"/>
  <c r="D26" i="9"/>
  <c r="D26" i="3"/>
  <c r="AL19" i="9"/>
  <c r="AL19" i="3"/>
  <c r="AK82" i="2"/>
  <c r="AJ82" i="2"/>
  <c r="AJ44" i="11" s="1"/>
  <c r="AI82" i="2"/>
  <c r="AH82" i="2"/>
  <c r="AE82" i="2"/>
  <c r="AE25" i="11" s="1"/>
  <c r="AG82" i="2"/>
  <c r="AF82" i="2"/>
  <c r="AF52" i="3" s="1"/>
  <c r="AD82" i="2"/>
  <c r="AD22" i="11" s="1"/>
  <c r="AC82" i="2"/>
  <c r="AB82" i="2"/>
  <c r="AA82" i="2"/>
  <c r="Y82" i="2"/>
  <c r="X82" i="2"/>
  <c r="W82" i="2"/>
  <c r="Z82" i="2"/>
  <c r="V82" i="2"/>
  <c r="V58" i="11" s="1"/>
  <c r="U82" i="2"/>
  <c r="S82" i="2"/>
  <c r="T82" i="2"/>
  <c r="R82" i="2"/>
  <c r="O82" i="2"/>
  <c r="O61" i="11" s="1"/>
  <c r="Q82" i="2"/>
  <c r="Q82" i="3" s="1"/>
  <c r="N82" i="2"/>
  <c r="N9" i="3" s="1"/>
  <c r="M82" i="2"/>
  <c r="K82" i="2"/>
  <c r="P82" i="2"/>
  <c r="G82" i="2"/>
  <c r="G42" i="3" s="1"/>
  <c r="L82" i="2"/>
  <c r="J82" i="2"/>
  <c r="J20" i="3" s="1"/>
  <c r="F82" i="2"/>
  <c r="H82" i="2"/>
  <c r="I82" i="2"/>
  <c r="B83" i="2"/>
  <c r="E82" i="2"/>
  <c r="D82" i="2"/>
  <c r="D42" i="11" s="1"/>
  <c r="C82" i="2"/>
  <c r="C32" i="3" s="1"/>
  <c r="AJ42" i="9" l="1"/>
  <c r="AJ42" i="3"/>
  <c r="O34" i="9"/>
  <c r="O34" i="3"/>
  <c r="AE17" i="9"/>
  <c r="AE17" i="3"/>
  <c r="AN12" i="9"/>
  <c r="AN12" i="3"/>
  <c r="D27" i="9"/>
  <c r="D27" i="3"/>
  <c r="AL83" i="2"/>
  <c r="AL36" i="11" s="1"/>
  <c r="AO83" i="2"/>
  <c r="AO10" i="3" s="1"/>
  <c r="AN83" i="2"/>
  <c r="AM83" i="2"/>
  <c r="AM23" i="3" s="1"/>
  <c r="V39" i="9"/>
  <c r="V39" i="3"/>
  <c r="AD17" i="9"/>
  <c r="AD17" i="3"/>
  <c r="T11" i="9"/>
  <c r="T11" i="3"/>
  <c r="AL20" i="9"/>
  <c r="AL20" i="3"/>
  <c r="AK83" i="2"/>
  <c r="AJ83" i="2"/>
  <c r="AJ45" i="11" s="1"/>
  <c r="AI83" i="2"/>
  <c r="AG83" i="2"/>
  <c r="AF83" i="2"/>
  <c r="AF53" i="3" s="1"/>
  <c r="AH83" i="2"/>
  <c r="AE83" i="2"/>
  <c r="AE26" i="11" s="1"/>
  <c r="AD83" i="2"/>
  <c r="AD23" i="11" s="1"/>
  <c r="AC83" i="2"/>
  <c r="AA83" i="2"/>
  <c r="AB83" i="2"/>
  <c r="Z83" i="2"/>
  <c r="Y83" i="2"/>
  <c r="X83" i="2"/>
  <c r="V83" i="2"/>
  <c r="V59" i="11" s="1"/>
  <c r="W83" i="2"/>
  <c r="U83" i="2"/>
  <c r="S83" i="2"/>
  <c r="T83" i="2"/>
  <c r="Q83" i="2"/>
  <c r="Q83" i="3" s="1"/>
  <c r="P83" i="2"/>
  <c r="O83" i="2"/>
  <c r="O62" i="11" s="1"/>
  <c r="R83" i="2"/>
  <c r="L83" i="2"/>
  <c r="M83" i="2"/>
  <c r="K83" i="2"/>
  <c r="H83" i="2"/>
  <c r="N83" i="2"/>
  <c r="N10" i="3" s="1"/>
  <c r="G83" i="2"/>
  <c r="G43" i="3" s="1"/>
  <c r="I83" i="2"/>
  <c r="J83" i="2"/>
  <c r="J21" i="3" s="1"/>
  <c r="F83" i="2"/>
  <c r="B84" i="2"/>
  <c r="E83" i="2"/>
  <c r="D83" i="2"/>
  <c r="D43" i="11" s="1"/>
  <c r="C83" i="2"/>
  <c r="O35" i="9" l="1"/>
  <c r="O35" i="3"/>
  <c r="AJ43" i="9"/>
  <c r="AJ43" i="3"/>
  <c r="AL21" i="9"/>
  <c r="AL21" i="3"/>
  <c r="D28" i="9"/>
  <c r="D28" i="3"/>
  <c r="AL84" i="2"/>
  <c r="AL37" i="11" s="1"/>
  <c r="AN84" i="2"/>
  <c r="AO84" i="2"/>
  <c r="AO11" i="3" s="1"/>
  <c r="AM84" i="2"/>
  <c r="AM24" i="3" s="1"/>
  <c r="C33" i="3"/>
  <c r="AD18" i="9"/>
  <c r="AD18" i="3"/>
  <c r="T12" i="9"/>
  <c r="T12" i="3"/>
  <c r="V40" i="9"/>
  <c r="V40" i="3"/>
  <c r="AE18" i="9"/>
  <c r="AE18" i="3"/>
  <c r="AN13" i="9"/>
  <c r="AN13" i="3"/>
  <c r="AJ84" i="2"/>
  <c r="AJ46" i="11" s="1"/>
  <c r="AK84" i="2"/>
  <c r="AH84" i="2"/>
  <c r="AI84" i="2"/>
  <c r="AG84" i="2"/>
  <c r="AF84" i="2"/>
  <c r="AF85" i="11" s="1"/>
  <c r="AE84" i="2"/>
  <c r="AE27" i="11" s="1"/>
  <c r="AA84" i="2"/>
  <c r="AD84" i="2"/>
  <c r="AD24" i="11" s="1"/>
  <c r="AC84" i="2"/>
  <c r="AB84" i="2"/>
  <c r="W84" i="2"/>
  <c r="Z84" i="2"/>
  <c r="X84" i="2"/>
  <c r="V84" i="2"/>
  <c r="V60" i="11" s="1"/>
  <c r="Y84" i="2"/>
  <c r="T84" i="2"/>
  <c r="R84" i="2"/>
  <c r="U84" i="2"/>
  <c r="S84" i="2"/>
  <c r="Q84" i="2"/>
  <c r="Q86" i="11" s="1"/>
  <c r="M84" i="2"/>
  <c r="P84" i="2"/>
  <c r="O84" i="2"/>
  <c r="O63" i="11" s="1"/>
  <c r="L84" i="2"/>
  <c r="K84" i="2"/>
  <c r="I84" i="2"/>
  <c r="H84" i="2"/>
  <c r="J84" i="2"/>
  <c r="J22" i="3" s="1"/>
  <c r="F84" i="2"/>
  <c r="N84" i="2"/>
  <c r="N11" i="3" s="1"/>
  <c r="G84" i="2"/>
  <c r="G53" i="11" s="1"/>
  <c r="G34" i="11" s="1"/>
  <c r="G35" i="11" s="1"/>
  <c r="G36" i="11" s="1"/>
  <c r="G37" i="11" s="1"/>
  <c r="G38" i="11" s="1"/>
  <c r="G39" i="11" s="1"/>
  <c r="G40" i="11" s="1"/>
  <c r="G41" i="11" s="1"/>
  <c r="G42" i="11" s="1"/>
  <c r="G43" i="11" s="1"/>
  <c r="G44" i="11" s="1"/>
  <c r="G45" i="11" s="1"/>
  <c r="G46" i="11" s="1"/>
  <c r="G47" i="11" s="1"/>
  <c r="G48" i="11" s="1"/>
  <c r="G49" i="11" s="1"/>
  <c r="G50" i="11" s="1"/>
  <c r="G51" i="11" s="1"/>
  <c r="G52" i="11" s="1"/>
  <c r="B85" i="2"/>
  <c r="D84" i="2"/>
  <c r="D44" i="11" s="1"/>
  <c r="E84" i="2"/>
  <c r="C84" i="2"/>
  <c r="C34" i="3" s="1"/>
  <c r="Q78" i="11" l="1"/>
  <c r="Q79" i="11" s="1"/>
  <c r="Q80" i="11" s="1"/>
  <c r="Q81" i="11" s="1"/>
  <c r="Q82" i="11" s="1"/>
  <c r="Q83" i="11" s="1"/>
  <c r="Q84" i="11" s="1"/>
  <c r="Q85" i="11" s="1"/>
  <c r="O36" i="9"/>
  <c r="O36" i="3"/>
  <c r="G24" i="9"/>
  <c r="G44" i="3"/>
  <c r="V41" i="9"/>
  <c r="V41" i="3"/>
  <c r="AE19" i="9"/>
  <c r="AE19" i="3"/>
  <c r="D29" i="9"/>
  <c r="D29" i="3"/>
  <c r="AF54" i="9"/>
  <c r="AF5" i="9" s="1"/>
  <c r="AF6" i="9" s="1"/>
  <c r="AF7" i="9" s="1"/>
  <c r="AF8" i="9" s="1"/>
  <c r="AF9" i="9" s="1"/>
  <c r="AF10" i="9" s="1"/>
  <c r="AF11" i="9" s="1"/>
  <c r="AF12" i="9" s="1"/>
  <c r="AF13" i="9" s="1"/>
  <c r="AF14" i="9" s="1"/>
  <c r="AF15" i="9" s="1"/>
  <c r="AF16" i="9" s="1"/>
  <c r="AF17" i="9" s="1"/>
  <c r="AF18" i="9" s="1"/>
  <c r="AF19" i="9" s="1"/>
  <c r="AF20" i="9" s="1"/>
  <c r="AF21" i="9" s="1"/>
  <c r="AF22" i="9" s="1"/>
  <c r="AF23" i="9" s="1"/>
  <c r="AF24" i="9" s="1"/>
  <c r="AF25" i="9" s="1"/>
  <c r="AF26" i="9" s="1"/>
  <c r="AF27" i="9" s="1"/>
  <c r="AF28" i="9" s="1"/>
  <c r="AF29" i="9" s="1"/>
  <c r="AF30" i="9" s="1"/>
  <c r="AF31" i="9" s="1"/>
  <c r="AF32" i="9" s="1"/>
  <c r="AF33" i="9" s="1"/>
  <c r="AF34" i="9" s="1"/>
  <c r="AF35" i="9" s="1"/>
  <c r="AF36" i="9" s="1"/>
  <c r="AF37" i="9" s="1"/>
  <c r="AF38" i="9" s="1"/>
  <c r="AF39" i="9" s="1"/>
  <c r="AF40" i="9" s="1"/>
  <c r="AF41" i="9" s="1"/>
  <c r="AF42" i="9" s="1"/>
  <c r="AF43" i="9" s="1"/>
  <c r="AF44" i="9" s="1"/>
  <c r="AF45" i="9" s="1"/>
  <c r="AF46" i="9" s="1"/>
  <c r="AF47" i="9" s="1"/>
  <c r="AF48" i="9" s="1"/>
  <c r="AF49" i="9" s="1"/>
  <c r="AF50" i="9" s="1"/>
  <c r="AF51" i="9" s="1"/>
  <c r="AF52" i="9" s="1"/>
  <c r="AF53" i="9" s="1"/>
  <c r="AF54" i="3"/>
  <c r="AN14" i="9"/>
  <c r="AN14" i="3"/>
  <c r="AL85" i="2"/>
  <c r="AL38" i="11" s="1"/>
  <c r="AO85" i="2"/>
  <c r="AO12" i="3" s="1"/>
  <c r="AN85" i="2"/>
  <c r="AM85" i="2"/>
  <c r="AM25" i="3" s="1"/>
  <c r="Q84" i="9"/>
  <c r="Q84" i="3"/>
  <c r="T13" i="9"/>
  <c r="T13" i="3"/>
  <c r="AD19" i="9"/>
  <c r="AD19" i="3"/>
  <c r="AJ44" i="9"/>
  <c r="AJ44" i="3"/>
  <c r="AL22" i="9"/>
  <c r="AL22" i="3"/>
  <c r="AK85" i="2"/>
  <c r="AJ85" i="2"/>
  <c r="AJ47" i="11" s="1"/>
  <c r="AI85" i="2"/>
  <c r="AH85" i="2"/>
  <c r="AF85" i="2"/>
  <c r="AF55" i="3" s="1"/>
  <c r="AE85" i="2"/>
  <c r="AE28" i="11" s="1"/>
  <c r="AG85" i="2"/>
  <c r="AD85" i="2"/>
  <c r="AD25" i="11" s="1"/>
  <c r="AC85" i="2"/>
  <c r="AB85" i="2"/>
  <c r="AA85" i="2"/>
  <c r="X85" i="2"/>
  <c r="W85" i="2"/>
  <c r="Z85" i="2"/>
  <c r="V85" i="2"/>
  <c r="V61" i="11" s="1"/>
  <c r="Y85" i="2"/>
  <c r="U85" i="2"/>
  <c r="T85" i="2"/>
  <c r="S85" i="2"/>
  <c r="R85" i="2"/>
  <c r="Q85" i="2"/>
  <c r="Q85" i="3" s="1"/>
  <c r="N85" i="2"/>
  <c r="N12" i="3" s="1"/>
  <c r="M85" i="2"/>
  <c r="O85" i="2"/>
  <c r="O64" i="11" s="1"/>
  <c r="P85" i="2"/>
  <c r="J85" i="2"/>
  <c r="J23" i="3" s="1"/>
  <c r="F85" i="2"/>
  <c r="K85" i="2"/>
  <c r="I85" i="2"/>
  <c r="G85" i="2"/>
  <c r="G45" i="3" s="1"/>
  <c r="L85" i="2"/>
  <c r="H85" i="2"/>
  <c r="B86" i="2"/>
  <c r="E85" i="2"/>
  <c r="D85" i="2"/>
  <c r="D45" i="11" s="1"/>
  <c r="C85" i="2"/>
  <c r="C35" i="3" s="1"/>
  <c r="AL23" i="9" l="1"/>
  <c r="AL23" i="3"/>
  <c r="O37" i="9"/>
  <c r="O37" i="3"/>
  <c r="AD20" i="9"/>
  <c r="AD20" i="3"/>
  <c r="G5" i="9"/>
  <c r="G6" i="9" s="1"/>
  <c r="G7" i="9" s="1"/>
  <c r="G8" i="9" s="1"/>
  <c r="G9" i="9" s="1"/>
  <c r="G10" i="9" s="1"/>
  <c r="G11" i="9" s="1"/>
  <c r="G12" i="9" s="1"/>
  <c r="G13" i="9" s="1"/>
  <c r="G14" i="9" s="1"/>
  <c r="G15" i="9" s="1"/>
  <c r="G16" i="9" s="1"/>
  <c r="G17" i="9" s="1"/>
  <c r="G18" i="9" s="1"/>
  <c r="G19" i="9" s="1"/>
  <c r="G20" i="9" s="1"/>
  <c r="G21" i="9" s="1"/>
  <c r="G22" i="9" s="1"/>
  <c r="G23" i="9" s="1"/>
  <c r="D30" i="9"/>
  <c r="D30" i="3"/>
  <c r="V42" i="9"/>
  <c r="V42" i="3"/>
  <c r="T14" i="9"/>
  <c r="T14" i="3"/>
  <c r="AE20" i="9"/>
  <c r="AE20" i="3"/>
  <c r="AJ45" i="9"/>
  <c r="AJ45" i="3"/>
  <c r="Q76" i="9"/>
  <c r="Q77" i="9" s="1"/>
  <c r="Q78" i="9" s="1"/>
  <c r="Q79" i="9" s="1"/>
  <c r="Q80" i="9" s="1"/>
  <c r="Q81" i="9"/>
  <c r="Q82" i="9"/>
  <c r="Q83" i="9" s="1"/>
  <c r="AL86" i="2"/>
  <c r="AL39" i="11" s="1"/>
  <c r="AO86" i="2"/>
  <c r="AO13" i="3" s="1"/>
  <c r="AN86" i="2"/>
  <c r="AM86" i="2"/>
  <c r="AM26" i="3" s="1"/>
  <c r="AN15" i="9"/>
  <c r="AN15" i="3"/>
  <c r="AK86" i="2"/>
  <c r="AJ86" i="2"/>
  <c r="AJ48" i="11" s="1"/>
  <c r="AI86" i="2"/>
  <c r="AH86" i="2"/>
  <c r="AG86" i="2"/>
  <c r="AF86" i="2"/>
  <c r="AF56" i="3" s="1"/>
  <c r="AE86" i="2"/>
  <c r="AE29" i="11" s="1"/>
  <c r="AD86" i="2"/>
  <c r="AD26" i="11" s="1"/>
  <c r="AC86" i="2"/>
  <c r="AB86" i="2"/>
  <c r="AA86" i="2"/>
  <c r="Y86" i="2"/>
  <c r="X86" i="2"/>
  <c r="W86" i="2"/>
  <c r="Z86" i="2"/>
  <c r="V86" i="2"/>
  <c r="V62" i="11" s="1"/>
  <c r="U86" i="2"/>
  <c r="T86" i="2"/>
  <c r="S86" i="2"/>
  <c r="R86" i="2"/>
  <c r="O86" i="2"/>
  <c r="O65" i="11" s="1"/>
  <c r="N86" i="2"/>
  <c r="N13" i="3" s="1"/>
  <c r="Q86" i="2"/>
  <c r="Q86" i="3" s="1"/>
  <c r="K86" i="2"/>
  <c r="G86" i="2"/>
  <c r="G46" i="3" s="1"/>
  <c r="M86" i="2"/>
  <c r="P86" i="2"/>
  <c r="J86" i="2"/>
  <c r="J24" i="3" s="1"/>
  <c r="F86" i="2"/>
  <c r="L86" i="2"/>
  <c r="H86" i="2"/>
  <c r="I86" i="2"/>
  <c r="B87" i="2"/>
  <c r="E86" i="2"/>
  <c r="D86" i="2"/>
  <c r="D46" i="11" s="1"/>
  <c r="C86" i="2"/>
  <c r="C36" i="3" s="1"/>
  <c r="T15" i="9" l="1"/>
  <c r="T15" i="3"/>
  <c r="AJ46" i="9"/>
  <c r="AJ46" i="3"/>
  <c r="AL87" i="2"/>
  <c r="AL40" i="11" s="1"/>
  <c r="AO87" i="2"/>
  <c r="AO14" i="3" s="1"/>
  <c r="AN87" i="2"/>
  <c r="AM87" i="2"/>
  <c r="AM27" i="3" s="1"/>
  <c r="O38" i="9"/>
  <c r="O38" i="3"/>
  <c r="AN16" i="9"/>
  <c r="AN16" i="3"/>
  <c r="V43" i="9"/>
  <c r="V43" i="3"/>
  <c r="AD21" i="9"/>
  <c r="AD21" i="3"/>
  <c r="D31" i="9"/>
  <c r="D31" i="3"/>
  <c r="AE21" i="9"/>
  <c r="AE21" i="3"/>
  <c r="AL24" i="9"/>
  <c r="AL24" i="3"/>
  <c r="AK87" i="2"/>
  <c r="AJ87" i="2"/>
  <c r="AJ49" i="11" s="1"/>
  <c r="AI87" i="2"/>
  <c r="AH87" i="2"/>
  <c r="AG87" i="2"/>
  <c r="AF87" i="2"/>
  <c r="AF57" i="3" s="1"/>
  <c r="AE87" i="2"/>
  <c r="AE30" i="11" s="1"/>
  <c r="AD87" i="2"/>
  <c r="AD27" i="11" s="1"/>
  <c r="AC87" i="2"/>
  <c r="AA87" i="2"/>
  <c r="AB87" i="2"/>
  <c r="Z87" i="2"/>
  <c r="Y87" i="2"/>
  <c r="V87" i="2"/>
  <c r="V63" i="11" s="1"/>
  <c r="W87" i="2"/>
  <c r="X87" i="2"/>
  <c r="U87" i="2"/>
  <c r="T87" i="2"/>
  <c r="S87" i="2"/>
  <c r="Q87" i="2"/>
  <c r="Q87" i="3" s="1"/>
  <c r="P87" i="2"/>
  <c r="O87" i="2"/>
  <c r="O66" i="11" s="1"/>
  <c r="N87" i="2"/>
  <c r="N14" i="3" s="1"/>
  <c r="L87" i="2"/>
  <c r="R87" i="2"/>
  <c r="K87" i="2"/>
  <c r="H87" i="2"/>
  <c r="G87" i="2"/>
  <c r="G47" i="3" s="1"/>
  <c r="M87" i="2"/>
  <c r="I87" i="2"/>
  <c r="J87" i="2"/>
  <c r="J25" i="3" s="1"/>
  <c r="F87" i="2"/>
  <c r="B88" i="2"/>
  <c r="E87" i="2"/>
  <c r="C87" i="2"/>
  <c r="C37" i="3" s="1"/>
  <c r="D87" i="2"/>
  <c r="D47" i="11" s="1"/>
  <c r="O39" i="9" l="1"/>
  <c r="O39" i="3"/>
  <c r="T16" i="9"/>
  <c r="T16" i="3"/>
  <c r="V44" i="9"/>
  <c r="V44" i="3"/>
  <c r="AJ47" i="9"/>
  <c r="AJ47" i="3"/>
  <c r="AL88" i="2"/>
  <c r="AL41" i="11" s="1"/>
  <c r="AN88" i="2"/>
  <c r="AO88" i="2"/>
  <c r="AO15" i="3" s="1"/>
  <c r="AM88" i="2"/>
  <c r="AM28" i="3" s="1"/>
  <c r="AN17" i="9"/>
  <c r="AN17" i="3"/>
  <c r="D32" i="9"/>
  <c r="D32" i="3"/>
  <c r="AD22" i="9"/>
  <c r="AD22" i="3"/>
  <c r="AE22" i="9"/>
  <c r="AE22" i="3"/>
  <c r="AL25" i="9"/>
  <c r="AL25" i="3"/>
  <c r="AJ88" i="2"/>
  <c r="AJ50" i="11" s="1"/>
  <c r="AK88" i="2"/>
  <c r="AH88" i="2"/>
  <c r="AI88" i="2"/>
  <c r="AG88" i="2"/>
  <c r="AF88" i="2"/>
  <c r="AF58" i="3" s="1"/>
  <c r="AE88" i="2"/>
  <c r="AE31" i="11" s="1"/>
  <c r="AA88" i="2"/>
  <c r="AC88" i="2"/>
  <c r="AD88" i="2"/>
  <c r="AD28" i="11" s="1"/>
  <c r="AB88" i="2"/>
  <c r="W88" i="2"/>
  <c r="Z88" i="2"/>
  <c r="Y88" i="2"/>
  <c r="V88" i="2"/>
  <c r="V64" i="11" s="1"/>
  <c r="X88" i="2"/>
  <c r="U88" i="2"/>
  <c r="R88" i="2"/>
  <c r="T88" i="2"/>
  <c r="Q88" i="2"/>
  <c r="Q88" i="3" s="1"/>
  <c r="S88" i="2"/>
  <c r="M88" i="2"/>
  <c r="P88" i="2"/>
  <c r="N88" i="2"/>
  <c r="N15" i="3" s="1"/>
  <c r="L88" i="2"/>
  <c r="O88" i="2"/>
  <c r="O67" i="11" s="1"/>
  <c r="I88" i="2"/>
  <c r="H88" i="2"/>
  <c r="F88" i="2"/>
  <c r="G88" i="2"/>
  <c r="G48" i="3" s="1"/>
  <c r="J88" i="2"/>
  <c r="J26" i="3" s="1"/>
  <c r="K88" i="2"/>
  <c r="B89" i="2"/>
  <c r="D88" i="2"/>
  <c r="D48" i="11" s="1"/>
  <c r="E88" i="2"/>
  <c r="C88" i="2"/>
  <c r="C38" i="3" s="1"/>
  <c r="D33" i="9" l="1"/>
  <c r="D33" i="3"/>
  <c r="O40" i="9"/>
  <c r="O40" i="3"/>
  <c r="AD23" i="9"/>
  <c r="AD23" i="3"/>
  <c r="AL89" i="2"/>
  <c r="AL42" i="11" s="1"/>
  <c r="AO89" i="2"/>
  <c r="AO16" i="3" s="1"/>
  <c r="AN89" i="2"/>
  <c r="AM89" i="2"/>
  <c r="AM29" i="3" s="1"/>
  <c r="AJ48" i="9"/>
  <c r="AJ48" i="3"/>
  <c r="AN18" i="9"/>
  <c r="AN18" i="3"/>
  <c r="T17" i="9"/>
  <c r="T17" i="3"/>
  <c r="V45" i="9"/>
  <c r="V45" i="3"/>
  <c r="AE23" i="9"/>
  <c r="AE23" i="3"/>
  <c r="AL26" i="9"/>
  <c r="AL26" i="3"/>
  <c r="AK89" i="2"/>
  <c r="AI89" i="2"/>
  <c r="AJ89" i="2"/>
  <c r="AJ51" i="11" s="1"/>
  <c r="AH89" i="2"/>
  <c r="AE89" i="2"/>
  <c r="AE32" i="11" s="1"/>
  <c r="AG89" i="2"/>
  <c r="AF89" i="2"/>
  <c r="AF59" i="3" s="1"/>
  <c r="AD89" i="2"/>
  <c r="AD29" i="11" s="1"/>
  <c r="AC89" i="2"/>
  <c r="AB89" i="2"/>
  <c r="AA89" i="2"/>
  <c r="X89" i="2"/>
  <c r="W89" i="2"/>
  <c r="Y89" i="2"/>
  <c r="V89" i="2"/>
  <c r="V65" i="11" s="1"/>
  <c r="Z89" i="2"/>
  <c r="U89" i="2"/>
  <c r="T89" i="2"/>
  <c r="S89" i="2"/>
  <c r="R89" i="2"/>
  <c r="Q89" i="2"/>
  <c r="Q89" i="3" s="1"/>
  <c r="N89" i="2"/>
  <c r="N16" i="3" s="1"/>
  <c r="M89" i="2"/>
  <c r="P89" i="2"/>
  <c r="L89" i="2"/>
  <c r="J89" i="2"/>
  <c r="J27" i="3" s="1"/>
  <c r="F89" i="2"/>
  <c r="O89" i="2"/>
  <c r="O68" i="11" s="1"/>
  <c r="I89" i="2"/>
  <c r="K89" i="2"/>
  <c r="H89" i="2"/>
  <c r="G89" i="2"/>
  <c r="G49" i="3" s="1"/>
  <c r="B90" i="2"/>
  <c r="E89" i="2"/>
  <c r="D89" i="2"/>
  <c r="D49" i="11" s="1"/>
  <c r="C89" i="2"/>
  <c r="C39" i="3" s="1"/>
  <c r="T18" i="9" l="1"/>
  <c r="T18" i="3"/>
  <c r="AL90" i="2"/>
  <c r="AL43" i="11" s="1"/>
  <c r="AO90" i="2"/>
  <c r="AO17" i="3" s="1"/>
  <c r="AN90" i="2"/>
  <c r="AM90" i="2"/>
  <c r="AM30" i="3" s="1"/>
  <c r="AE24" i="9"/>
  <c r="AE24" i="3"/>
  <c r="AL27" i="9"/>
  <c r="AL27" i="3"/>
  <c r="O41" i="9"/>
  <c r="O41" i="3"/>
  <c r="AD24" i="9"/>
  <c r="AD24" i="3"/>
  <c r="D34" i="9"/>
  <c r="D34" i="3"/>
  <c r="V46" i="9"/>
  <c r="V46" i="3"/>
  <c r="AJ49" i="9"/>
  <c r="AJ49" i="3"/>
  <c r="AN19" i="9"/>
  <c r="AN19" i="3"/>
  <c r="AK90" i="2"/>
  <c r="AJ90" i="2"/>
  <c r="AJ52" i="11" s="1"/>
  <c r="AI90" i="2"/>
  <c r="AH90" i="2"/>
  <c r="AF90" i="2"/>
  <c r="AF60" i="3" s="1"/>
  <c r="AE90" i="2"/>
  <c r="AE33" i="11" s="1"/>
  <c r="AG90" i="2"/>
  <c r="AD90" i="2"/>
  <c r="AD30" i="11" s="1"/>
  <c r="AC90" i="2"/>
  <c r="AB90" i="2"/>
  <c r="AA90" i="2"/>
  <c r="Y90" i="2"/>
  <c r="X90" i="2"/>
  <c r="W90" i="2"/>
  <c r="Z90" i="2"/>
  <c r="V90" i="2"/>
  <c r="V66" i="11" s="1"/>
  <c r="U90" i="2"/>
  <c r="T90" i="2"/>
  <c r="S90" i="2"/>
  <c r="R90" i="2"/>
  <c r="O90" i="2"/>
  <c r="O69" i="11" s="1"/>
  <c r="N90" i="2"/>
  <c r="N17" i="3" s="1"/>
  <c r="M90" i="2"/>
  <c r="K90" i="2"/>
  <c r="Q90" i="2"/>
  <c r="Q90" i="3" s="1"/>
  <c r="P90" i="2"/>
  <c r="G90" i="2"/>
  <c r="G50" i="3" s="1"/>
  <c r="L90" i="2"/>
  <c r="J90" i="2"/>
  <c r="J28" i="3" s="1"/>
  <c r="F90" i="2"/>
  <c r="H90" i="2"/>
  <c r="I90" i="2"/>
  <c r="B91" i="2"/>
  <c r="E90" i="2"/>
  <c r="D90" i="2"/>
  <c r="D50" i="11" s="1"/>
  <c r="C90" i="2"/>
  <c r="C40" i="3" s="1"/>
  <c r="T19" i="9" l="1"/>
  <c r="T19" i="3"/>
  <c r="AE25" i="9"/>
  <c r="AE25" i="3"/>
  <c r="AJ50" i="9"/>
  <c r="AJ50" i="3"/>
  <c r="O42" i="9"/>
  <c r="O42" i="3"/>
  <c r="AL28" i="9"/>
  <c r="AL28" i="3"/>
  <c r="AL91" i="2"/>
  <c r="AL44" i="11" s="1"/>
  <c r="AO91" i="2"/>
  <c r="AO18" i="3" s="1"/>
  <c r="AN91" i="2"/>
  <c r="AM91" i="2"/>
  <c r="AM31" i="3" s="1"/>
  <c r="V47" i="9"/>
  <c r="V47" i="3"/>
  <c r="AD25" i="9"/>
  <c r="AD25" i="3"/>
  <c r="D35" i="9"/>
  <c r="D35" i="3"/>
  <c r="AN20" i="9"/>
  <c r="AN20" i="3"/>
  <c r="AK91" i="2"/>
  <c r="AJ91" i="2"/>
  <c r="AJ53" i="11" s="1"/>
  <c r="AI91" i="2"/>
  <c r="AH91" i="2"/>
  <c r="AG91" i="2"/>
  <c r="AF91" i="2"/>
  <c r="AF61" i="3" s="1"/>
  <c r="AE91" i="2"/>
  <c r="AE34" i="11" s="1"/>
  <c r="AD91" i="2"/>
  <c r="AD31" i="11" s="1"/>
  <c r="AC91" i="2"/>
  <c r="AA91" i="2"/>
  <c r="AB91" i="2"/>
  <c r="Z91" i="2"/>
  <c r="Y91" i="2"/>
  <c r="X91" i="2"/>
  <c r="V91" i="2"/>
  <c r="V67" i="11" s="1"/>
  <c r="W91" i="2"/>
  <c r="T91" i="2"/>
  <c r="U91" i="2"/>
  <c r="S91" i="2"/>
  <c r="Q91" i="2"/>
  <c r="Q91" i="3" s="1"/>
  <c r="R91" i="2"/>
  <c r="P91" i="2"/>
  <c r="O91" i="2"/>
  <c r="O70" i="11" s="1"/>
  <c r="L91" i="2"/>
  <c r="M91" i="2"/>
  <c r="K91" i="2"/>
  <c r="N91" i="2"/>
  <c r="N18" i="3" s="1"/>
  <c r="H91" i="2"/>
  <c r="G91" i="2"/>
  <c r="G51" i="3" s="1"/>
  <c r="F91" i="2"/>
  <c r="I91" i="2"/>
  <c r="J91" i="2"/>
  <c r="J29" i="3" s="1"/>
  <c r="B92" i="2"/>
  <c r="E91" i="2"/>
  <c r="D91" i="2"/>
  <c r="D51" i="11" s="1"/>
  <c r="C91" i="2"/>
  <c r="C41" i="3" s="1"/>
  <c r="AJ51" i="9" l="1"/>
  <c r="AJ51" i="3"/>
  <c r="AL92" i="2"/>
  <c r="AL45" i="11" s="1"/>
  <c r="AN92" i="2"/>
  <c r="AO92" i="2"/>
  <c r="AO19" i="3" s="1"/>
  <c r="AM92" i="2"/>
  <c r="AM32" i="3" s="1"/>
  <c r="T20" i="9"/>
  <c r="T20" i="3"/>
  <c r="AL29" i="9"/>
  <c r="AL29" i="3"/>
  <c r="D36" i="9"/>
  <c r="D36" i="3"/>
  <c r="AD26" i="9"/>
  <c r="AD26" i="3"/>
  <c r="O43" i="9"/>
  <c r="O43" i="3"/>
  <c r="V48" i="9"/>
  <c r="V48" i="3"/>
  <c r="AE26" i="9"/>
  <c r="AE26" i="3"/>
  <c r="AN21" i="9"/>
  <c r="AN21" i="3"/>
  <c r="AJ92" i="2"/>
  <c r="AJ54" i="11" s="1"/>
  <c r="AK92" i="2"/>
  <c r="AH92" i="2"/>
  <c r="AI92" i="2"/>
  <c r="AG92" i="2"/>
  <c r="AF92" i="2"/>
  <c r="AF62" i="3" s="1"/>
  <c r="AE92" i="2"/>
  <c r="AE35" i="11" s="1"/>
  <c r="AA92" i="2"/>
  <c r="AD92" i="2"/>
  <c r="AD32" i="11" s="1"/>
  <c r="AC92" i="2"/>
  <c r="AB92" i="2"/>
  <c r="W92" i="2"/>
  <c r="Z92" i="2"/>
  <c r="X92" i="2"/>
  <c r="V92" i="2"/>
  <c r="V68" i="11" s="1"/>
  <c r="Y92" i="2"/>
  <c r="T92" i="2"/>
  <c r="R92" i="2"/>
  <c r="Q92" i="2"/>
  <c r="Q92" i="3" s="1"/>
  <c r="U92" i="2"/>
  <c r="S92" i="2"/>
  <c r="M92" i="2"/>
  <c r="P92" i="2"/>
  <c r="O92" i="2"/>
  <c r="O71" i="11" s="1"/>
  <c r="L92" i="2"/>
  <c r="K92" i="2"/>
  <c r="I92" i="2"/>
  <c r="N92" i="2"/>
  <c r="N19" i="3" s="1"/>
  <c r="H92" i="2"/>
  <c r="J92" i="2"/>
  <c r="J32" i="11" s="1"/>
  <c r="J16" i="11" s="1"/>
  <c r="J17" i="11" s="1"/>
  <c r="J18" i="11" s="1"/>
  <c r="J19" i="11" s="1"/>
  <c r="J20" i="11" s="1"/>
  <c r="J21" i="11" s="1"/>
  <c r="J22" i="11" s="1"/>
  <c r="J23" i="11" s="1"/>
  <c r="J24" i="11" s="1"/>
  <c r="J25" i="11" s="1"/>
  <c r="J26" i="11" s="1"/>
  <c r="J27" i="11" s="1"/>
  <c r="J28" i="11" s="1"/>
  <c r="J29" i="11" s="1"/>
  <c r="J30" i="11" s="1"/>
  <c r="J31" i="11" s="1"/>
  <c r="F92" i="2"/>
  <c r="G92" i="2"/>
  <c r="G52" i="3" s="1"/>
  <c r="B93" i="2"/>
  <c r="D92" i="2"/>
  <c r="D52" i="11" s="1"/>
  <c r="E92" i="2"/>
  <c r="C92" i="2"/>
  <c r="C42" i="3" s="1"/>
  <c r="D37" i="9" l="1"/>
  <c r="D37" i="3"/>
  <c r="J30" i="9"/>
  <c r="J30" i="3"/>
  <c r="AN22" i="9"/>
  <c r="AN22" i="3"/>
  <c r="AL93" i="2"/>
  <c r="AL46" i="11" s="1"/>
  <c r="AO93" i="2"/>
  <c r="AO20" i="3" s="1"/>
  <c r="AN93" i="2"/>
  <c r="AM93" i="2"/>
  <c r="AM33" i="3" s="1"/>
  <c r="T21" i="9"/>
  <c r="T21" i="3"/>
  <c r="AD27" i="9"/>
  <c r="AD27" i="3"/>
  <c r="AJ52" i="9"/>
  <c r="AJ52" i="3"/>
  <c r="AL30" i="9"/>
  <c r="AL30" i="3"/>
  <c r="O44" i="9"/>
  <c r="O44" i="3"/>
  <c r="V49" i="9"/>
  <c r="V49" i="3"/>
  <c r="AE27" i="9"/>
  <c r="AE27" i="3"/>
  <c r="AK93" i="2"/>
  <c r="AI93" i="2"/>
  <c r="AH93" i="2"/>
  <c r="AJ93" i="2"/>
  <c r="AJ55" i="11" s="1"/>
  <c r="AE93" i="2"/>
  <c r="AE36" i="11" s="1"/>
  <c r="AF93" i="2"/>
  <c r="AF63" i="3" s="1"/>
  <c r="AG93" i="2"/>
  <c r="AD93" i="2"/>
  <c r="AD33" i="11" s="1"/>
  <c r="AC93" i="2"/>
  <c r="AB93" i="2"/>
  <c r="AA93" i="2"/>
  <c r="X93" i="2"/>
  <c r="W93" i="2"/>
  <c r="Z93" i="2"/>
  <c r="V93" i="2"/>
  <c r="V69" i="11" s="1"/>
  <c r="Y93" i="2"/>
  <c r="U93" i="2"/>
  <c r="T93" i="2"/>
  <c r="S93" i="2"/>
  <c r="R93" i="2"/>
  <c r="Q93" i="2"/>
  <c r="Q93" i="3" s="1"/>
  <c r="N93" i="2"/>
  <c r="N20" i="3" s="1"/>
  <c r="M93" i="2"/>
  <c r="O93" i="2"/>
  <c r="O72" i="11" s="1"/>
  <c r="J93" i="2"/>
  <c r="J33" i="11" s="1"/>
  <c r="F93" i="2"/>
  <c r="P93" i="2"/>
  <c r="K93" i="2"/>
  <c r="I93" i="2"/>
  <c r="G93" i="2"/>
  <c r="G53" i="3" s="1"/>
  <c r="L93" i="2"/>
  <c r="H93" i="2"/>
  <c r="B94" i="2"/>
  <c r="E93" i="2"/>
  <c r="D93" i="2"/>
  <c r="D53" i="11" s="1"/>
  <c r="C93" i="2"/>
  <c r="C43" i="3" s="1"/>
  <c r="O45" i="9" l="1"/>
  <c r="O45" i="3"/>
  <c r="AD28" i="9"/>
  <c r="AD28" i="3"/>
  <c r="AJ53" i="9"/>
  <c r="AJ53" i="3"/>
  <c r="V50" i="9"/>
  <c r="V50" i="3"/>
  <c r="AL31" i="9"/>
  <c r="AL31" i="3"/>
  <c r="J14" i="9"/>
  <c r="J15" i="9" s="1"/>
  <c r="J16" i="9" s="1"/>
  <c r="J17" i="9" s="1"/>
  <c r="J18" i="9" s="1"/>
  <c r="J19" i="9" s="1"/>
  <c r="J20" i="9" s="1"/>
  <c r="J21" i="9" s="1"/>
  <c r="J22" i="9" s="1"/>
  <c r="J23" i="9" s="1"/>
  <c r="J24" i="9" s="1"/>
  <c r="J25" i="9" s="1"/>
  <c r="J26" i="9" s="1"/>
  <c r="J27" i="9" s="1"/>
  <c r="J28" i="9" s="1"/>
  <c r="J29" i="9" s="1"/>
  <c r="D38" i="9"/>
  <c r="D38" i="3"/>
  <c r="T22" i="9"/>
  <c r="T22" i="3"/>
  <c r="AL94" i="2"/>
  <c r="AL47" i="11" s="1"/>
  <c r="AO94" i="2"/>
  <c r="AO21" i="3" s="1"/>
  <c r="AN94" i="2"/>
  <c r="AM94" i="2"/>
  <c r="AM34" i="3" s="1"/>
  <c r="J31" i="9"/>
  <c r="J31" i="3"/>
  <c r="AE28" i="9"/>
  <c r="AE28" i="3"/>
  <c r="AN23" i="9"/>
  <c r="AN23" i="3"/>
  <c r="AK94" i="2"/>
  <c r="AJ94" i="2"/>
  <c r="AJ56" i="11" s="1"/>
  <c r="AI94" i="2"/>
  <c r="AH94" i="2"/>
  <c r="AG94" i="2"/>
  <c r="AE94" i="2"/>
  <c r="AE37" i="11" s="1"/>
  <c r="AF94" i="2"/>
  <c r="AF95" i="11" s="1"/>
  <c r="AF86" i="11" s="1"/>
  <c r="AF87" i="11" s="1"/>
  <c r="AF88" i="11" s="1"/>
  <c r="AF89" i="11" s="1"/>
  <c r="AF90" i="11" s="1"/>
  <c r="AF91" i="11" s="1"/>
  <c r="AF92" i="11" s="1"/>
  <c r="AF93" i="11" s="1"/>
  <c r="AF94" i="11" s="1"/>
  <c r="AD94" i="2"/>
  <c r="AD34" i="11" s="1"/>
  <c r="AC94" i="2"/>
  <c r="AB94" i="2"/>
  <c r="AA94" i="2"/>
  <c r="Y94" i="2"/>
  <c r="X94" i="2"/>
  <c r="W94" i="2"/>
  <c r="Z94" i="2"/>
  <c r="V94" i="2"/>
  <c r="V70" i="11" s="1"/>
  <c r="U94" i="2"/>
  <c r="S94" i="2"/>
  <c r="T94" i="2"/>
  <c r="R94" i="2"/>
  <c r="R8" i="11" s="1"/>
  <c r="Q94" i="2"/>
  <c r="Q96" i="11" s="1"/>
  <c r="Q87" i="11" s="1"/>
  <c r="Q88" i="11" s="1"/>
  <c r="Q89" i="11" s="1"/>
  <c r="Q90" i="11" s="1"/>
  <c r="Q91" i="11" s="1"/>
  <c r="Q92" i="11" s="1"/>
  <c r="Q93" i="11" s="1"/>
  <c r="Q94" i="11" s="1"/>
  <c r="Q95" i="11" s="1"/>
  <c r="O94" i="2"/>
  <c r="O73" i="11" s="1"/>
  <c r="N94" i="2"/>
  <c r="N47" i="11" s="1"/>
  <c r="N31" i="11" s="1"/>
  <c r="N32" i="11" s="1"/>
  <c r="N33" i="11" s="1"/>
  <c r="N34" i="11" s="1"/>
  <c r="N35" i="11" s="1"/>
  <c r="N36" i="11" s="1"/>
  <c r="N37" i="11" s="1"/>
  <c r="N38" i="11" s="1"/>
  <c r="N39" i="11" s="1"/>
  <c r="N40" i="11" s="1"/>
  <c r="N41" i="11" s="1"/>
  <c r="N42" i="11" s="1"/>
  <c r="N43" i="11" s="1"/>
  <c r="N44" i="11" s="1"/>
  <c r="N45" i="11" s="1"/>
  <c r="N46" i="11" s="1"/>
  <c r="K94" i="2"/>
  <c r="M94" i="2"/>
  <c r="G94" i="2"/>
  <c r="G63" i="11" s="1"/>
  <c r="G54" i="11" s="1"/>
  <c r="G55" i="11" s="1"/>
  <c r="G56" i="11" s="1"/>
  <c r="G57" i="11" s="1"/>
  <c r="G58" i="11" s="1"/>
  <c r="G59" i="11" s="1"/>
  <c r="G60" i="11" s="1"/>
  <c r="G61" i="11" s="1"/>
  <c r="G62" i="11" s="1"/>
  <c r="J94" i="2"/>
  <c r="J34" i="11" s="1"/>
  <c r="F94" i="2"/>
  <c r="L94" i="2"/>
  <c r="L17" i="11" s="1"/>
  <c r="H94" i="2"/>
  <c r="I94" i="2"/>
  <c r="P94" i="2"/>
  <c r="B95" i="2"/>
  <c r="E94" i="2"/>
  <c r="D94" i="2"/>
  <c r="D54" i="11" s="1"/>
  <c r="C94" i="2"/>
  <c r="C44" i="3" s="1"/>
  <c r="R6" i="11" l="1"/>
  <c r="R7" i="11" s="1"/>
  <c r="L6" i="11"/>
  <c r="L7" i="11"/>
  <c r="L8" i="11" s="1"/>
  <c r="L9" i="11" s="1"/>
  <c r="L10" i="11" s="1"/>
  <c r="L11" i="11" s="1"/>
  <c r="L12" i="11" s="1"/>
  <c r="L13" i="11" s="1"/>
  <c r="L14" i="11" s="1"/>
  <c r="L15" i="11" s="1"/>
  <c r="L16" i="11" s="1"/>
  <c r="D39" i="9"/>
  <c r="D39" i="3"/>
  <c r="J32" i="9"/>
  <c r="J32" i="3"/>
  <c r="N21" i="9"/>
  <c r="N21" i="3"/>
  <c r="T23" i="9"/>
  <c r="T23" i="3"/>
  <c r="AF64" i="9"/>
  <c r="AF64" i="3"/>
  <c r="AL32" i="9"/>
  <c r="AL32" i="3"/>
  <c r="AE29" i="9"/>
  <c r="AE29" i="3"/>
  <c r="AJ54" i="9"/>
  <c r="AJ54" i="3"/>
  <c r="O46" i="9"/>
  <c r="O46" i="3"/>
  <c r="AL95" i="2"/>
  <c r="AL48" i="11" s="1"/>
  <c r="AO95" i="2"/>
  <c r="AO22" i="3" s="1"/>
  <c r="AN95" i="2"/>
  <c r="AM95" i="2"/>
  <c r="AM35" i="3" s="1"/>
  <c r="L4" i="9"/>
  <c r="L4" i="3"/>
  <c r="Q94" i="9"/>
  <c r="Q94" i="3"/>
  <c r="AN24" i="9"/>
  <c r="AN24" i="3"/>
  <c r="G34" i="9"/>
  <c r="G54" i="3"/>
  <c r="R4" i="9"/>
  <c r="R4" i="3"/>
  <c r="V51" i="9"/>
  <c r="V51" i="3"/>
  <c r="AD29" i="9"/>
  <c r="AD29" i="3"/>
  <c r="AK95" i="2"/>
  <c r="AI95" i="2"/>
  <c r="AG95" i="2"/>
  <c r="AH95" i="2"/>
  <c r="AF95" i="2"/>
  <c r="AF65" i="3" s="1"/>
  <c r="AJ95" i="2"/>
  <c r="AJ57" i="11" s="1"/>
  <c r="AE95" i="2"/>
  <c r="AE38" i="11" s="1"/>
  <c r="AD95" i="2"/>
  <c r="AD35" i="11" s="1"/>
  <c r="AC95" i="2"/>
  <c r="AA95" i="2"/>
  <c r="AA6" i="11" s="1"/>
  <c r="AB95" i="2"/>
  <c r="Z95" i="2"/>
  <c r="Y95" i="2"/>
  <c r="V95" i="2"/>
  <c r="V71" i="11" s="1"/>
  <c r="W95" i="2"/>
  <c r="X95" i="2"/>
  <c r="U95" i="2"/>
  <c r="T95" i="2"/>
  <c r="S95" i="2"/>
  <c r="Q95" i="2"/>
  <c r="Q95" i="3" s="1"/>
  <c r="P95" i="2"/>
  <c r="R95" i="2"/>
  <c r="R5" i="3" s="1"/>
  <c r="O95" i="2"/>
  <c r="O74" i="11" s="1"/>
  <c r="N95" i="2"/>
  <c r="N22" i="3" s="1"/>
  <c r="L95" i="2"/>
  <c r="L5" i="3" s="1"/>
  <c r="K95" i="2"/>
  <c r="H95" i="2"/>
  <c r="M95" i="2"/>
  <c r="G95" i="2"/>
  <c r="G55" i="3" s="1"/>
  <c r="I95" i="2"/>
  <c r="F95" i="2"/>
  <c r="J95" i="2"/>
  <c r="J35" i="11" s="1"/>
  <c r="B96" i="2"/>
  <c r="E95" i="2"/>
  <c r="D95" i="2"/>
  <c r="D55" i="11" s="1"/>
  <c r="C95" i="2"/>
  <c r="C17" i="11" s="1"/>
  <c r="C6" i="11" l="1"/>
  <c r="AL96" i="2"/>
  <c r="AL49" i="11" s="1"/>
  <c r="AN96" i="2"/>
  <c r="AO96" i="2"/>
  <c r="AO23" i="3" s="1"/>
  <c r="AM96" i="2"/>
  <c r="AM36" i="3" s="1"/>
  <c r="C4" i="9"/>
  <c r="C45" i="3"/>
  <c r="J33" i="9"/>
  <c r="J33" i="3"/>
  <c r="AD30" i="9"/>
  <c r="AD30" i="3"/>
  <c r="D40" i="9"/>
  <c r="D40" i="3"/>
  <c r="O47" i="9"/>
  <c r="O47" i="3"/>
  <c r="AE30" i="9"/>
  <c r="AE30" i="3"/>
  <c r="AL33" i="9"/>
  <c r="AL33" i="3"/>
  <c r="T24" i="9"/>
  <c r="T24" i="3"/>
  <c r="V52" i="9"/>
  <c r="V52" i="3"/>
  <c r="AA4" i="9"/>
  <c r="AA4" i="3"/>
  <c r="AJ55" i="9"/>
  <c r="AJ55" i="3"/>
  <c r="G25" i="9"/>
  <c r="G26" i="9" s="1"/>
  <c r="G27" i="9" s="1"/>
  <c r="G28" i="9" s="1"/>
  <c r="G29" i="9" s="1"/>
  <c r="G30" i="9" s="1"/>
  <c r="G31" i="9" s="1"/>
  <c r="G32" i="9" s="1"/>
  <c r="G33" i="9" s="1"/>
  <c r="Q85" i="9"/>
  <c r="Q86" i="9" s="1"/>
  <c r="Q87" i="9" s="1"/>
  <c r="Q88" i="9" s="1"/>
  <c r="Q89" i="9" s="1"/>
  <c r="Q90" i="9" s="1"/>
  <c r="Q91" i="9" s="1"/>
  <c r="Q92" i="9" s="1"/>
  <c r="Q93" i="9" s="1"/>
  <c r="AN25" i="9"/>
  <c r="AN25" i="3"/>
  <c r="AF55" i="9"/>
  <c r="AF56" i="9" s="1"/>
  <c r="AF57" i="9" s="1"/>
  <c r="AF58" i="9" s="1"/>
  <c r="AF59" i="9" s="1"/>
  <c r="AF60" i="9" s="1"/>
  <c r="AF61" i="9" s="1"/>
  <c r="AF62" i="9" s="1"/>
  <c r="AF63" i="9" s="1"/>
  <c r="N5" i="9"/>
  <c r="N6" i="9" s="1"/>
  <c r="N7" i="9" s="1"/>
  <c r="N8" i="9" s="1"/>
  <c r="N9" i="9" s="1"/>
  <c r="N10" i="9" s="1"/>
  <c r="N11" i="9" s="1"/>
  <c r="N12" i="9" s="1"/>
  <c r="N13" i="9" s="1"/>
  <c r="N14" i="9" s="1"/>
  <c r="N15" i="9" s="1"/>
  <c r="N16" i="9" s="1"/>
  <c r="N17" i="9" s="1"/>
  <c r="N18" i="9" s="1"/>
  <c r="N19" i="9" s="1"/>
  <c r="N20" i="9" s="1"/>
  <c r="AJ96" i="2"/>
  <c r="AJ58" i="11" s="1"/>
  <c r="AK96" i="2"/>
  <c r="AH96" i="2"/>
  <c r="AG96" i="2"/>
  <c r="AI96" i="2"/>
  <c r="AF96" i="2"/>
  <c r="AF66" i="3" s="1"/>
  <c r="AE96" i="2"/>
  <c r="AE39" i="11" s="1"/>
  <c r="AA96" i="2"/>
  <c r="AA7" i="11" s="1"/>
  <c r="AC96" i="2"/>
  <c r="AD96" i="2"/>
  <c r="AD36" i="11" s="1"/>
  <c r="AB96" i="2"/>
  <c r="W96" i="2"/>
  <c r="Z96" i="2"/>
  <c r="Y96" i="2"/>
  <c r="V96" i="2"/>
  <c r="V72" i="11" s="1"/>
  <c r="X96" i="2"/>
  <c r="U96" i="2"/>
  <c r="T96" i="2"/>
  <c r="S96" i="2"/>
  <c r="R96" i="2"/>
  <c r="R6" i="3" s="1"/>
  <c r="Q96" i="2"/>
  <c r="Q96" i="3" s="1"/>
  <c r="M96" i="2"/>
  <c r="P96" i="2"/>
  <c r="N96" i="2"/>
  <c r="N23" i="3" s="1"/>
  <c r="L96" i="2"/>
  <c r="L6" i="3" s="1"/>
  <c r="I96" i="2"/>
  <c r="O96" i="2"/>
  <c r="O75" i="11" s="1"/>
  <c r="H96" i="2"/>
  <c r="F96" i="2"/>
  <c r="J96" i="2"/>
  <c r="J36" i="11" s="1"/>
  <c r="K96" i="2"/>
  <c r="G96" i="2"/>
  <c r="G56" i="3" s="1"/>
  <c r="B97" i="2"/>
  <c r="D96" i="2"/>
  <c r="D56" i="11" s="1"/>
  <c r="C96" i="2"/>
  <c r="C18" i="11" s="1"/>
  <c r="E96" i="2"/>
  <c r="C7" i="11" l="1"/>
  <c r="O48" i="9"/>
  <c r="O48" i="3"/>
  <c r="V53" i="9"/>
  <c r="V53" i="3"/>
  <c r="AE31" i="9"/>
  <c r="AE31" i="3"/>
  <c r="C5" i="9"/>
  <c r="C46" i="3"/>
  <c r="J34" i="9"/>
  <c r="J34" i="3"/>
  <c r="T25" i="9"/>
  <c r="T25" i="3"/>
  <c r="AD31" i="9"/>
  <c r="AD31" i="3"/>
  <c r="D41" i="9"/>
  <c r="D41" i="3"/>
  <c r="AL97" i="2"/>
  <c r="AL50" i="11" s="1"/>
  <c r="AO97" i="2"/>
  <c r="AO26" i="11" s="1"/>
  <c r="AO7" i="11" s="1"/>
  <c r="AO8" i="11" s="1"/>
  <c r="AO9" i="11" s="1"/>
  <c r="AO10" i="11" s="1"/>
  <c r="AO11" i="11" s="1"/>
  <c r="AO12" i="11" s="1"/>
  <c r="AO13" i="11" s="1"/>
  <c r="AO14" i="11" s="1"/>
  <c r="AO15" i="11" s="1"/>
  <c r="AO16" i="11" s="1"/>
  <c r="AO17" i="11" s="1"/>
  <c r="AO18" i="11" s="1"/>
  <c r="AO19" i="11" s="1"/>
  <c r="AO20" i="11" s="1"/>
  <c r="AO21" i="11" s="1"/>
  <c r="AO22" i="11" s="1"/>
  <c r="AO23" i="11" s="1"/>
  <c r="AO24" i="11" s="1"/>
  <c r="AO25" i="11" s="1"/>
  <c r="AN97" i="2"/>
  <c r="AM97" i="2"/>
  <c r="AM37" i="3" s="1"/>
  <c r="AJ56" i="9"/>
  <c r="AJ56" i="3"/>
  <c r="AN26" i="9"/>
  <c r="AN26" i="3"/>
  <c r="AA5" i="9"/>
  <c r="AA5" i="3"/>
  <c r="AL34" i="9"/>
  <c r="AL34" i="3"/>
  <c r="AK97" i="2"/>
  <c r="AJ97" i="2"/>
  <c r="AJ59" i="11" s="1"/>
  <c r="AI97" i="2"/>
  <c r="AH97" i="2"/>
  <c r="AE97" i="2"/>
  <c r="AE40" i="11" s="1"/>
  <c r="AG97" i="2"/>
  <c r="AF97" i="2"/>
  <c r="AF67" i="3" s="1"/>
  <c r="AD97" i="2"/>
  <c r="AD37" i="11" s="1"/>
  <c r="AC97" i="2"/>
  <c r="AB97" i="2"/>
  <c r="AA97" i="2"/>
  <c r="AA8" i="11" s="1"/>
  <c r="X97" i="2"/>
  <c r="W97" i="2"/>
  <c r="V97" i="2"/>
  <c r="V73" i="11" s="1"/>
  <c r="Y97" i="2"/>
  <c r="Z97" i="2"/>
  <c r="U97" i="2"/>
  <c r="T97" i="2"/>
  <c r="S97" i="2"/>
  <c r="R97" i="2"/>
  <c r="R7" i="3" s="1"/>
  <c r="N97" i="2"/>
  <c r="N24" i="3" s="1"/>
  <c r="Q97" i="2"/>
  <c r="Q97" i="3" s="1"/>
  <c r="M97" i="2"/>
  <c r="P97" i="2"/>
  <c r="L97" i="2"/>
  <c r="L7" i="3" s="1"/>
  <c r="J97" i="2"/>
  <c r="J37" i="11" s="1"/>
  <c r="F97" i="2"/>
  <c r="I97" i="2"/>
  <c r="G97" i="2"/>
  <c r="G57" i="3" s="1"/>
  <c r="H97" i="2"/>
  <c r="O97" i="2"/>
  <c r="O76" i="11" s="1"/>
  <c r="K97" i="2"/>
  <c r="B98" i="2"/>
  <c r="E97" i="2"/>
  <c r="D97" i="2"/>
  <c r="D57" i="11" s="1"/>
  <c r="C97" i="2"/>
  <c r="C19" i="11" s="1"/>
  <c r="C8" i="11" l="1"/>
  <c r="AL98" i="2"/>
  <c r="AL51" i="11" s="1"/>
  <c r="AO98" i="2"/>
  <c r="AO25" i="3" s="1"/>
  <c r="AN98" i="2"/>
  <c r="AM98" i="2"/>
  <c r="AM38" i="3" s="1"/>
  <c r="C6" i="9"/>
  <c r="C47" i="3"/>
  <c r="AD32" i="9"/>
  <c r="AD32" i="3"/>
  <c r="D42" i="9"/>
  <c r="D42" i="3"/>
  <c r="O49" i="9"/>
  <c r="O49" i="3"/>
  <c r="AA6" i="9"/>
  <c r="AA6" i="3"/>
  <c r="AN27" i="9"/>
  <c r="AN27" i="3"/>
  <c r="J35" i="9"/>
  <c r="J35" i="3"/>
  <c r="T26" i="9"/>
  <c r="T26" i="3"/>
  <c r="V54" i="9"/>
  <c r="V54" i="3"/>
  <c r="AJ57" i="9"/>
  <c r="AJ57" i="3"/>
  <c r="AO24" i="9"/>
  <c r="AO24" i="3"/>
  <c r="AE32" i="9"/>
  <c r="AE32" i="3"/>
  <c r="AL35" i="9"/>
  <c r="AL35" i="3"/>
  <c r="AK98" i="2"/>
  <c r="AJ98" i="2"/>
  <c r="AJ60" i="11" s="1"/>
  <c r="AI98" i="2"/>
  <c r="AH98" i="2"/>
  <c r="AE98" i="2"/>
  <c r="AE41" i="11" s="1"/>
  <c r="AG98" i="2"/>
  <c r="AF98" i="2"/>
  <c r="AF68" i="3" s="1"/>
  <c r="AD98" i="2"/>
  <c r="AD38" i="11" s="1"/>
  <c r="AC98" i="2"/>
  <c r="AB98" i="2"/>
  <c r="AA98" i="2"/>
  <c r="AA9" i="11" s="1"/>
  <c r="Y98" i="2"/>
  <c r="X98" i="2"/>
  <c r="Z98" i="2"/>
  <c r="W98" i="2"/>
  <c r="V98" i="2"/>
  <c r="V74" i="11" s="1"/>
  <c r="U98" i="2"/>
  <c r="S98" i="2"/>
  <c r="T98" i="2"/>
  <c r="R98" i="2"/>
  <c r="R8" i="3" s="1"/>
  <c r="O98" i="2"/>
  <c r="O77" i="11" s="1"/>
  <c r="N98" i="2"/>
  <c r="N25" i="3" s="1"/>
  <c r="M98" i="2"/>
  <c r="K98" i="2"/>
  <c r="P98" i="2"/>
  <c r="Q98" i="2"/>
  <c r="Q98" i="3" s="1"/>
  <c r="G98" i="2"/>
  <c r="G58" i="3" s="1"/>
  <c r="L98" i="2"/>
  <c r="L8" i="3" s="1"/>
  <c r="J98" i="2"/>
  <c r="J38" i="11" s="1"/>
  <c r="F98" i="2"/>
  <c r="H98" i="2"/>
  <c r="I98" i="2"/>
  <c r="B99" i="2"/>
  <c r="E98" i="2"/>
  <c r="D98" i="2"/>
  <c r="D58" i="11" s="1"/>
  <c r="C98" i="2"/>
  <c r="C20" i="11" s="1"/>
  <c r="C9" i="11" l="1"/>
  <c r="AJ58" i="9"/>
  <c r="AJ58" i="3"/>
  <c r="AL99" i="2"/>
  <c r="AL52" i="11" s="1"/>
  <c r="AO99" i="2"/>
  <c r="AO26" i="3" s="1"/>
  <c r="AN99" i="2"/>
  <c r="AM99" i="2"/>
  <c r="AM39" i="3" s="1"/>
  <c r="O50" i="9"/>
  <c r="O50" i="3"/>
  <c r="AE33" i="9"/>
  <c r="AE33" i="3"/>
  <c r="AN28" i="9"/>
  <c r="AN28" i="3"/>
  <c r="J36" i="9"/>
  <c r="J36" i="3"/>
  <c r="C7" i="9"/>
  <c r="C48" i="3"/>
  <c r="V55" i="9"/>
  <c r="V55" i="3"/>
  <c r="AD33" i="9"/>
  <c r="AD33" i="3"/>
  <c r="D43" i="9"/>
  <c r="D43" i="3"/>
  <c r="T27" i="9"/>
  <c r="T27" i="3"/>
  <c r="AA7" i="9"/>
  <c r="AA7" i="3"/>
  <c r="AO5" i="9"/>
  <c r="AO6" i="9" s="1"/>
  <c r="AO7" i="9" s="1"/>
  <c r="AO8" i="9" s="1"/>
  <c r="AO9" i="9" s="1"/>
  <c r="AO10" i="9" s="1"/>
  <c r="AO11" i="9" s="1"/>
  <c r="AO12" i="9" s="1"/>
  <c r="AO13" i="9" s="1"/>
  <c r="AO14" i="9" s="1"/>
  <c r="AO15" i="9" s="1"/>
  <c r="AO16" i="9" s="1"/>
  <c r="AO17" i="9" s="1"/>
  <c r="AO18" i="9" s="1"/>
  <c r="AO19" i="9" s="1"/>
  <c r="AO20" i="9" s="1"/>
  <c r="AO21" i="9" s="1"/>
  <c r="AO22" i="9" s="1"/>
  <c r="AO23" i="9" s="1"/>
  <c r="AL36" i="9"/>
  <c r="AL36" i="3"/>
  <c r="AK99" i="2"/>
  <c r="AJ99" i="2"/>
  <c r="AJ61" i="11" s="1"/>
  <c r="AI99" i="2"/>
  <c r="AG99" i="2"/>
  <c r="AF99" i="2"/>
  <c r="AF69" i="3" s="1"/>
  <c r="AH99" i="2"/>
  <c r="AE99" i="2"/>
  <c r="AE42" i="11" s="1"/>
  <c r="AD99" i="2"/>
  <c r="AD39" i="11" s="1"/>
  <c r="AC99" i="2"/>
  <c r="AA99" i="2"/>
  <c r="AA10" i="11" s="1"/>
  <c r="AB99" i="2"/>
  <c r="Z99" i="2"/>
  <c r="Y99" i="2"/>
  <c r="X99" i="2"/>
  <c r="V99" i="2"/>
  <c r="V75" i="11" s="1"/>
  <c r="W99" i="2"/>
  <c r="U99" i="2"/>
  <c r="S99" i="2"/>
  <c r="Q99" i="2"/>
  <c r="Q99" i="3" s="1"/>
  <c r="T99" i="2"/>
  <c r="P99" i="2"/>
  <c r="O99" i="2"/>
  <c r="O78" i="11" s="1"/>
  <c r="L99" i="2"/>
  <c r="L9" i="3" s="1"/>
  <c r="M99" i="2"/>
  <c r="K99" i="2"/>
  <c r="H99" i="2"/>
  <c r="R99" i="2"/>
  <c r="R9" i="3" s="1"/>
  <c r="N99" i="2"/>
  <c r="N26" i="3" s="1"/>
  <c r="G99" i="2"/>
  <c r="G59" i="3" s="1"/>
  <c r="I99" i="2"/>
  <c r="J99" i="2"/>
  <c r="J39" i="11" s="1"/>
  <c r="F99" i="2"/>
  <c r="B100" i="2"/>
  <c r="E99" i="2"/>
  <c r="D99" i="2"/>
  <c r="D59" i="11" s="1"/>
  <c r="C99" i="2"/>
  <c r="C21" i="11" s="1"/>
  <c r="C10" i="11" l="1"/>
  <c r="J37" i="9"/>
  <c r="J37" i="3"/>
  <c r="O51" i="9"/>
  <c r="O51" i="3"/>
  <c r="AA8" i="9"/>
  <c r="AA8" i="3"/>
  <c r="AJ59" i="9"/>
  <c r="AJ59" i="3"/>
  <c r="AL100" i="2"/>
  <c r="AL53" i="11" s="1"/>
  <c r="AN100" i="2"/>
  <c r="AO100" i="2"/>
  <c r="AO27" i="3" s="1"/>
  <c r="AM100" i="2"/>
  <c r="AM40" i="3" s="1"/>
  <c r="AL37" i="9"/>
  <c r="AL37" i="3"/>
  <c r="C8" i="9"/>
  <c r="C49" i="3"/>
  <c r="T28" i="9"/>
  <c r="T28" i="3"/>
  <c r="AD34" i="9"/>
  <c r="AD34" i="3"/>
  <c r="D44" i="9"/>
  <c r="D44" i="3"/>
  <c r="V56" i="9"/>
  <c r="V56" i="3"/>
  <c r="AE34" i="9"/>
  <c r="AE34" i="3"/>
  <c r="AN29" i="9"/>
  <c r="AN29" i="3"/>
  <c r="AJ100" i="2"/>
  <c r="AJ62" i="11" s="1"/>
  <c r="AK100" i="2"/>
  <c r="AH100" i="2"/>
  <c r="AI100" i="2"/>
  <c r="AG100" i="2"/>
  <c r="AF100" i="2"/>
  <c r="AF70" i="3" s="1"/>
  <c r="AE100" i="2"/>
  <c r="AE43" i="11" s="1"/>
  <c r="AC100" i="2"/>
  <c r="AA100" i="2"/>
  <c r="AA11" i="11" s="1"/>
  <c r="AD100" i="2"/>
  <c r="AD40" i="11" s="1"/>
  <c r="AB100" i="2"/>
  <c r="W100" i="2"/>
  <c r="Z100" i="2"/>
  <c r="X100" i="2"/>
  <c r="V100" i="2"/>
  <c r="V76" i="11" s="1"/>
  <c r="Y100" i="2"/>
  <c r="T100" i="2"/>
  <c r="R100" i="2"/>
  <c r="R10" i="3" s="1"/>
  <c r="S100" i="2"/>
  <c r="Q100" i="2"/>
  <c r="Q100" i="3" s="1"/>
  <c r="M100" i="2"/>
  <c r="P100" i="2"/>
  <c r="U100" i="2"/>
  <c r="O100" i="2"/>
  <c r="O79" i="11" s="1"/>
  <c r="L100" i="2"/>
  <c r="L10" i="3" s="1"/>
  <c r="K100" i="2"/>
  <c r="I100" i="2"/>
  <c r="H100" i="2"/>
  <c r="J100" i="2"/>
  <c r="J40" i="11" s="1"/>
  <c r="F100" i="2"/>
  <c r="N100" i="2"/>
  <c r="N27" i="3" s="1"/>
  <c r="G100" i="2"/>
  <c r="G60" i="3" s="1"/>
  <c r="B101" i="2"/>
  <c r="D100" i="2"/>
  <c r="D60" i="11" s="1"/>
  <c r="E100" i="2"/>
  <c r="C100" i="2"/>
  <c r="C22" i="11" s="1"/>
  <c r="C11" i="11" l="1"/>
  <c r="O52" i="9"/>
  <c r="O52" i="3"/>
  <c r="C9" i="9"/>
  <c r="C50" i="3"/>
  <c r="V57" i="9"/>
  <c r="V57" i="3"/>
  <c r="AE35" i="9"/>
  <c r="AE35" i="3"/>
  <c r="AL101" i="2"/>
  <c r="AL54" i="11" s="1"/>
  <c r="AO101" i="2"/>
  <c r="AO28" i="3" s="1"/>
  <c r="AN101" i="2"/>
  <c r="AM101" i="2"/>
  <c r="AM41" i="3" s="1"/>
  <c r="D45" i="9"/>
  <c r="D45" i="3"/>
  <c r="AD35" i="9"/>
  <c r="AD35" i="3"/>
  <c r="AN30" i="9"/>
  <c r="AN30" i="3"/>
  <c r="J38" i="9"/>
  <c r="J38" i="3"/>
  <c r="T29" i="9"/>
  <c r="T29" i="3"/>
  <c r="AA9" i="9"/>
  <c r="AA9" i="3"/>
  <c r="AJ60" i="9"/>
  <c r="AJ60" i="3"/>
  <c r="AL38" i="9"/>
  <c r="AL38" i="3"/>
  <c r="AK101" i="2"/>
  <c r="AI101" i="2"/>
  <c r="AH101" i="2"/>
  <c r="AJ101" i="2"/>
  <c r="AJ63" i="11" s="1"/>
  <c r="AE101" i="2"/>
  <c r="AE44" i="11" s="1"/>
  <c r="AF101" i="2"/>
  <c r="AF71" i="3" s="1"/>
  <c r="AG101" i="2"/>
  <c r="AD101" i="2"/>
  <c r="AD41" i="11" s="1"/>
  <c r="AC101" i="2"/>
  <c r="AB101" i="2"/>
  <c r="AA101" i="2"/>
  <c r="AA12" i="11" s="1"/>
  <c r="X101" i="2"/>
  <c r="W101" i="2"/>
  <c r="Z101" i="2"/>
  <c r="V101" i="2"/>
  <c r="V77" i="11" s="1"/>
  <c r="Y101" i="2"/>
  <c r="U101" i="2"/>
  <c r="T101" i="2"/>
  <c r="S101" i="2"/>
  <c r="S31" i="11" s="1"/>
  <c r="R101" i="2"/>
  <c r="R11" i="3" s="1"/>
  <c r="N101" i="2"/>
  <c r="N28" i="3" s="1"/>
  <c r="M101" i="2"/>
  <c r="O101" i="2"/>
  <c r="O80" i="11" s="1"/>
  <c r="P101" i="2"/>
  <c r="J101" i="2"/>
  <c r="J41" i="11" s="1"/>
  <c r="F101" i="2"/>
  <c r="Q101" i="2"/>
  <c r="Q101" i="3" s="1"/>
  <c r="K101" i="2"/>
  <c r="I101" i="2"/>
  <c r="G101" i="2"/>
  <c r="G61" i="3" s="1"/>
  <c r="H101" i="2"/>
  <c r="L101" i="2"/>
  <c r="L11" i="3" s="1"/>
  <c r="B102" i="2"/>
  <c r="E101" i="2"/>
  <c r="D101" i="2"/>
  <c r="D61" i="11" s="1"/>
  <c r="C101" i="2"/>
  <c r="C23" i="11" s="1"/>
  <c r="S6" i="11" l="1"/>
  <c r="S7" i="11" s="1"/>
  <c r="S8" i="11" s="1"/>
  <c r="S9" i="11" s="1"/>
  <c r="S10" i="11" s="1"/>
  <c r="S11" i="11" s="1"/>
  <c r="S12" i="11" s="1"/>
  <c r="S13" i="11" s="1"/>
  <c r="S14" i="11" s="1"/>
  <c r="S15" i="11" s="1"/>
  <c r="S16" i="11" s="1"/>
  <c r="S17" i="11" s="1"/>
  <c r="S18" i="11" s="1"/>
  <c r="S19" i="11" s="1"/>
  <c r="S20" i="11" s="1"/>
  <c r="S21" i="11" s="1"/>
  <c r="S22" i="11" s="1"/>
  <c r="S23" i="11" s="1"/>
  <c r="S24" i="11" s="1"/>
  <c r="S25" i="11" s="1"/>
  <c r="S26" i="11" s="1"/>
  <c r="S27" i="11" s="1"/>
  <c r="S28" i="11" s="1"/>
  <c r="S29" i="11" s="1"/>
  <c r="S30" i="11" s="1"/>
  <c r="C12" i="11"/>
  <c r="C10" i="9"/>
  <c r="C51" i="3"/>
  <c r="AD36" i="9"/>
  <c r="AD36" i="3"/>
  <c r="AJ61" i="9"/>
  <c r="AJ61" i="3"/>
  <c r="D46" i="9"/>
  <c r="D46" i="3"/>
  <c r="O53" i="9"/>
  <c r="O53" i="3"/>
  <c r="S4" i="9"/>
  <c r="S4" i="3"/>
  <c r="V58" i="9"/>
  <c r="V58" i="3"/>
  <c r="AA10" i="9"/>
  <c r="AA10" i="3"/>
  <c r="AN31" i="9"/>
  <c r="AN31" i="3"/>
  <c r="T30" i="9"/>
  <c r="T30" i="3"/>
  <c r="AL102" i="2"/>
  <c r="AL55" i="11" s="1"/>
  <c r="AO102" i="2"/>
  <c r="AO29" i="3" s="1"/>
  <c r="AN102" i="2"/>
  <c r="AM102" i="2"/>
  <c r="AM42" i="3" s="1"/>
  <c r="J39" i="9"/>
  <c r="J39" i="3"/>
  <c r="AE36" i="9"/>
  <c r="AE36" i="3"/>
  <c r="AL39" i="9"/>
  <c r="AL39" i="3"/>
  <c r="AK102" i="2"/>
  <c r="AJ102" i="2"/>
  <c r="AJ64" i="11" s="1"/>
  <c r="AI102" i="2"/>
  <c r="AH102" i="2"/>
  <c r="AG102" i="2"/>
  <c r="AE102" i="2"/>
  <c r="AE45" i="11" s="1"/>
  <c r="AF102" i="2"/>
  <c r="AF72" i="3" s="1"/>
  <c r="AD102" i="2"/>
  <c r="AD42" i="11" s="1"/>
  <c r="AC102" i="2"/>
  <c r="AB102" i="2"/>
  <c r="AA102" i="2"/>
  <c r="AA13" i="11" s="1"/>
  <c r="Y102" i="2"/>
  <c r="X102" i="2"/>
  <c r="W102" i="2"/>
  <c r="Z102" i="2"/>
  <c r="V102" i="2"/>
  <c r="V78" i="11" s="1"/>
  <c r="U102" i="2"/>
  <c r="T102" i="2"/>
  <c r="S102" i="2"/>
  <c r="S32" i="11" s="1"/>
  <c r="R102" i="2"/>
  <c r="R12" i="3" s="1"/>
  <c r="Q102" i="2"/>
  <c r="Q102" i="3" s="1"/>
  <c r="O102" i="2"/>
  <c r="O81" i="11" s="1"/>
  <c r="N102" i="2"/>
  <c r="N29" i="3" s="1"/>
  <c r="K102" i="2"/>
  <c r="G102" i="2"/>
  <c r="G62" i="3" s="1"/>
  <c r="M102" i="2"/>
  <c r="P102" i="2"/>
  <c r="J102" i="2"/>
  <c r="J42" i="11" s="1"/>
  <c r="F102" i="2"/>
  <c r="L102" i="2"/>
  <c r="L12" i="3" s="1"/>
  <c r="H102" i="2"/>
  <c r="I102" i="2"/>
  <c r="B103" i="2"/>
  <c r="E102" i="2"/>
  <c r="D102" i="2"/>
  <c r="D62" i="11" s="1"/>
  <c r="C102" i="2"/>
  <c r="C24" i="11" s="1"/>
  <c r="C13" i="11" l="1"/>
  <c r="O54" i="9"/>
  <c r="O54" i="3"/>
  <c r="T31" i="9"/>
  <c r="T31" i="3"/>
  <c r="AE37" i="9"/>
  <c r="AE37" i="3"/>
  <c r="AJ62" i="9"/>
  <c r="AJ62" i="3"/>
  <c r="AL103" i="2"/>
  <c r="AL56" i="11" s="1"/>
  <c r="AO103" i="2"/>
  <c r="AO30" i="3" s="1"/>
  <c r="AN103" i="2"/>
  <c r="AM103" i="2"/>
  <c r="AM43" i="3" s="1"/>
  <c r="AN32" i="9"/>
  <c r="AN32" i="3"/>
  <c r="C11" i="9"/>
  <c r="C52" i="3"/>
  <c r="J40" i="9"/>
  <c r="J40" i="3"/>
  <c r="V59" i="9"/>
  <c r="V59" i="3"/>
  <c r="AD37" i="9"/>
  <c r="AD37" i="3"/>
  <c r="D47" i="9"/>
  <c r="D47" i="3"/>
  <c r="S5" i="9"/>
  <c r="S5" i="3"/>
  <c r="AA11" i="9"/>
  <c r="AA11" i="3"/>
  <c r="AL40" i="9"/>
  <c r="AL40" i="3"/>
  <c r="AK103" i="2"/>
  <c r="AI103" i="2"/>
  <c r="AJ103" i="2"/>
  <c r="AJ65" i="11" s="1"/>
  <c r="AH103" i="2"/>
  <c r="AG103" i="2"/>
  <c r="AF103" i="2"/>
  <c r="AF73" i="3" s="1"/>
  <c r="AE103" i="2"/>
  <c r="AE46" i="11" s="1"/>
  <c r="AD103" i="2"/>
  <c r="AD43" i="11" s="1"/>
  <c r="AC103" i="2"/>
  <c r="AA103" i="2"/>
  <c r="AA14" i="11" s="1"/>
  <c r="AB103" i="2"/>
  <c r="Z103" i="2"/>
  <c r="Y103" i="2"/>
  <c r="V103" i="2"/>
  <c r="V79" i="11" s="1"/>
  <c r="W103" i="2"/>
  <c r="X103" i="2"/>
  <c r="U103" i="2"/>
  <c r="T103" i="2"/>
  <c r="S103" i="2"/>
  <c r="S33" i="11" s="1"/>
  <c r="Q103" i="2"/>
  <c r="Q103" i="3" s="1"/>
  <c r="P103" i="2"/>
  <c r="O103" i="2"/>
  <c r="O82" i="11" s="1"/>
  <c r="N103" i="2"/>
  <c r="N30" i="3" s="1"/>
  <c r="L103" i="2"/>
  <c r="L13" i="3" s="1"/>
  <c r="K103" i="2"/>
  <c r="H103" i="2"/>
  <c r="G103" i="2"/>
  <c r="G63" i="3" s="1"/>
  <c r="I103" i="2"/>
  <c r="M103" i="2"/>
  <c r="J103" i="2"/>
  <c r="J43" i="11" s="1"/>
  <c r="R103" i="2"/>
  <c r="R13" i="3" s="1"/>
  <c r="F103" i="2"/>
  <c r="B104" i="2"/>
  <c r="E103" i="2"/>
  <c r="D103" i="2"/>
  <c r="D63" i="11" s="1"/>
  <c r="C103" i="2"/>
  <c r="C25" i="11" s="1"/>
  <c r="C14" i="11" l="1"/>
  <c r="O55" i="9"/>
  <c r="O55" i="3"/>
  <c r="T32" i="9"/>
  <c r="T32" i="3"/>
  <c r="V60" i="9"/>
  <c r="V60" i="3"/>
  <c r="AA12" i="9"/>
  <c r="AA12" i="3"/>
  <c r="AL104" i="2"/>
  <c r="AL57" i="11" s="1"/>
  <c r="AN104" i="2"/>
  <c r="AO104" i="2"/>
  <c r="AO33" i="11" s="1"/>
  <c r="AM104" i="2"/>
  <c r="AM58" i="11" s="1"/>
  <c r="AM29" i="11" s="1"/>
  <c r="AM30" i="11" s="1"/>
  <c r="AM31" i="11" s="1"/>
  <c r="AM32" i="11" s="1"/>
  <c r="AM33" i="11" s="1"/>
  <c r="AM34" i="11" s="1"/>
  <c r="AM35" i="11" s="1"/>
  <c r="AM36" i="11" s="1"/>
  <c r="AM37" i="11" s="1"/>
  <c r="AM38" i="11" s="1"/>
  <c r="AM39" i="11" s="1"/>
  <c r="AM40" i="11" s="1"/>
  <c r="AM41" i="11" s="1"/>
  <c r="AM42" i="11" s="1"/>
  <c r="AM43" i="11" s="1"/>
  <c r="AM44" i="11" s="1"/>
  <c r="AM45" i="11" s="1"/>
  <c r="AM46" i="11" s="1"/>
  <c r="AM47" i="11" s="1"/>
  <c r="AM48" i="11" s="1"/>
  <c r="AM49" i="11" s="1"/>
  <c r="AM50" i="11" s="1"/>
  <c r="AM51" i="11" s="1"/>
  <c r="AM52" i="11" s="1"/>
  <c r="AM53" i="11" s="1"/>
  <c r="AM54" i="11" s="1"/>
  <c r="AM55" i="11" s="1"/>
  <c r="AM56" i="11" s="1"/>
  <c r="AM57" i="11" s="1"/>
  <c r="AN33" i="9"/>
  <c r="AN33" i="3"/>
  <c r="J41" i="9"/>
  <c r="J41" i="3"/>
  <c r="C12" i="9"/>
  <c r="C53" i="3"/>
  <c r="AD38" i="9"/>
  <c r="AD38" i="3"/>
  <c r="D48" i="9"/>
  <c r="D48" i="3"/>
  <c r="S6" i="9"/>
  <c r="S6" i="3"/>
  <c r="AE38" i="9"/>
  <c r="AE38" i="3"/>
  <c r="AJ63" i="9"/>
  <c r="AJ63" i="3"/>
  <c r="AL41" i="9"/>
  <c r="AL41" i="3"/>
  <c r="AJ104" i="2"/>
  <c r="AJ66" i="11" s="1"/>
  <c r="AK104" i="2"/>
  <c r="AH104" i="2"/>
  <c r="AI104" i="2"/>
  <c r="AG104" i="2"/>
  <c r="AF104" i="2"/>
  <c r="AF105" i="11" s="1"/>
  <c r="AE104" i="2"/>
  <c r="AE47" i="11" s="1"/>
  <c r="AA104" i="2"/>
  <c r="AA15" i="11" s="1"/>
  <c r="AD104" i="2"/>
  <c r="AD44" i="11" s="1"/>
  <c r="AC104" i="2"/>
  <c r="AB104" i="2"/>
  <c r="W104" i="2"/>
  <c r="Z104" i="2"/>
  <c r="Y104" i="2"/>
  <c r="X104" i="2"/>
  <c r="V104" i="2"/>
  <c r="V80" i="11" s="1"/>
  <c r="U104" i="2"/>
  <c r="T104" i="2"/>
  <c r="R104" i="2"/>
  <c r="R18" i="11" s="1"/>
  <c r="R9" i="11" s="1"/>
  <c r="R10" i="11" s="1"/>
  <c r="R11" i="11" s="1"/>
  <c r="R12" i="11" s="1"/>
  <c r="R13" i="11" s="1"/>
  <c r="R14" i="11" s="1"/>
  <c r="R15" i="11" s="1"/>
  <c r="R16" i="11" s="1"/>
  <c r="R17" i="11" s="1"/>
  <c r="Q104" i="2"/>
  <c r="Q106" i="11" s="1"/>
  <c r="S104" i="2"/>
  <c r="S34" i="11" s="1"/>
  <c r="M104" i="2"/>
  <c r="P104" i="2"/>
  <c r="N104" i="2"/>
  <c r="N57" i="11" s="1"/>
  <c r="N48" i="11" s="1"/>
  <c r="N49" i="11" s="1"/>
  <c r="N50" i="11" s="1"/>
  <c r="N51" i="11" s="1"/>
  <c r="N52" i="11" s="1"/>
  <c r="N53" i="11" s="1"/>
  <c r="N54" i="11" s="1"/>
  <c r="N55" i="11" s="1"/>
  <c r="N56" i="11" s="1"/>
  <c r="L104" i="2"/>
  <c r="L27" i="11" s="1"/>
  <c r="O104" i="2"/>
  <c r="O83" i="11" s="1"/>
  <c r="I104" i="2"/>
  <c r="H104" i="2"/>
  <c r="F104" i="2"/>
  <c r="K104" i="2"/>
  <c r="G104" i="2"/>
  <c r="G73" i="11" s="1"/>
  <c r="G64" i="11" s="1"/>
  <c r="G65" i="11" s="1"/>
  <c r="G66" i="11" s="1"/>
  <c r="G67" i="11" s="1"/>
  <c r="G68" i="11" s="1"/>
  <c r="G69" i="11" s="1"/>
  <c r="G70" i="11" s="1"/>
  <c r="G71" i="11" s="1"/>
  <c r="G72" i="11" s="1"/>
  <c r="J104" i="2"/>
  <c r="J44" i="11" s="1"/>
  <c r="B105" i="2"/>
  <c r="D104" i="2"/>
  <c r="D64" i="11" s="1"/>
  <c r="E104" i="2"/>
  <c r="C104" i="2"/>
  <c r="C26" i="11" s="1"/>
  <c r="L18" i="11" l="1"/>
  <c r="L19" i="11" s="1"/>
  <c r="L20" i="11" s="1"/>
  <c r="L21" i="11" s="1"/>
  <c r="L22" i="11" s="1"/>
  <c r="L23" i="11" s="1"/>
  <c r="L24" i="11" s="1"/>
  <c r="L25" i="11" s="1"/>
  <c r="L26" i="11" s="1"/>
  <c r="AO27" i="11"/>
  <c r="AO28" i="11" s="1"/>
  <c r="AO29" i="11" s="1"/>
  <c r="AO30" i="11" s="1"/>
  <c r="AO31" i="11" s="1"/>
  <c r="AO32" i="11" s="1"/>
  <c r="AF96" i="11"/>
  <c r="AF97" i="11" s="1"/>
  <c r="AF98" i="11" s="1"/>
  <c r="AF99" i="11" s="1"/>
  <c r="AF100" i="11" s="1"/>
  <c r="AF101" i="11" s="1"/>
  <c r="AF102" i="11" s="1"/>
  <c r="AF103" i="11" s="1"/>
  <c r="AF104" i="11" s="1"/>
  <c r="Q97" i="11"/>
  <c r="Q98" i="11" s="1"/>
  <c r="Q99" i="11" s="1"/>
  <c r="Q100" i="11" s="1"/>
  <c r="Q101" i="11" s="1"/>
  <c r="Q102" i="11" s="1"/>
  <c r="Q103" i="11" s="1"/>
  <c r="Q104" i="11" s="1"/>
  <c r="Q105" i="11" s="1"/>
  <c r="C15" i="11"/>
  <c r="D49" i="9"/>
  <c r="D49" i="3"/>
  <c r="O56" i="9"/>
  <c r="O56" i="3"/>
  <c r="T33" i="9"/>
  <c r="T33" i="3"/>
  <c r="AF74" i="9"/>
  <c r="AF74" i="3"/>
  <c r="AM44" i="9"/>
  <c r="AM44" i="3"/>
  <c r="AD39" i="9"/>
  <c r="AD39" i="3"/>
  <c r="AJ64" i="9"/>
  <c r="AJ64" i="3"/>
  <c r="AO31" i="9"/>
  <c r="AO25" i="9" s="1"/>
  <c r="AO26" i="9" s="1"/>
  <c r="AO27" i="9" s="1"/>
  <c r="AO28" i="9" s="1"/>
  <c r="AO29" i="9" s="1"/>
  <c r="AO30" i="9" s="1"/>
  <c r="AO31" i="3"/>
  <c r="S7" i="9"/>
  <c r="S7" i="3"/>
  <c r="C13" i="9"/>
  <c r="C54" i="3"/>
  <c r="J42" i="9"/>
  <c r="J42" i="3"/>
  <c r="N31" i="9"/>
  <c r="N31" i="3"/>
  <c r="Q104" i="9"/>
  <c r="Q104" i="3"/>
  <c r="V61" i="9"/>
  <c r="V61" i="3"/>
  <c r="AA13" i="9"/>
  <c r="AA13" i="3"/>
  <c r="AN34" i="9"/>
  <c r="AN34" i="3"/>
  <c r="AL105" i="2"/>
  <c r="AL58" i="11" s="1"/>
  <c r="AO105" i="2"/>
  <c r="AO32" i="3" s="1"/>
  <c r="AN105" i="2"/>
  <c r="AM105" i="2"/>
  <c r="AM45" i="3" s="1"/>
  <c r="L14" i="9"/>
  <c r="L14" i="3"/>
  <c r="G44" i="9"/>
  <c r="G64" i="3"/>
  <c r="R14" i="9"/>
  <c r="R5" i="9" s="1"/>
  <c r="R6" i="9" s="1"/>
  <c r="R7" i="9" s="1"/>
  <c r="R8" i="9" s="1"/>
  <c r="R9" i="9" s="1"/>
  <c r="R10" i="9" s="1"/>
  <c r="R11" i="9" s="1"/>
  <c r="R12" i="9" s="1"/>
  <c r="R13" i="9" s="1"/>
  <c r="R14" i="3"/>
  <c r="AE39" i="9"/>
  <c r="AE39" i="3"/>
  <c r="AL42" i="9"/>
  <c r="AL42" i="3"/>
  <c r="AK105" i="2"/>
  <c r="AJ105" i="2"/>
  <c r="AJ67" i="11" s="1"/>
  <c r="AI105" i="2"/>
  <c r="AH105" i="2"/>
  <c r="AE105" i="2"/>
  <c r="AE48" i="11" s="1"/>
  <c r="AG105" i="2"/>
  <c r="AF105" i="2"/>
  <c r="AF75" i="3" s="1"/>
  <c r="AD105" i="2"/>
  <c r="AD45" i="11" s="1"/>
  <c r="AB105" i="2"/>
  <c r="AA105" i="2"/>
  <c r="AA16" i="11" s="1"/>
  <c r="AC105" i="2"/>
  <c r="X105" i="2"/>
  <c r="W105" i="2"/>
  <c r="Y105" i="2"/>
  <c r="V105" i="2"/>
  <c r="V81" i="11" s="1"/>
  <c r="Z105" i="2"/>
  <c r="U105" i="2"/>
  <c r="T105" i="2"/>
  <c r="S105" i="2"/>
  <c r="S35" i="11" s="1"/>
  <c r="R105" i="2"/>
  <c r="R15" i="3" s="1"/>
  <c r="N105" i="2"/>
  <c r="N32" i="3" s="1"/>
  <c r="Q105" i="2"/>
  <c r="Q105" i="3" s="1"/>
  <c r="M105" i="2"/>
  <c r="P105" i="2"/>
  <c r="L105" i="2"/>
  <c r="L15" i="3" s="1"/>
  <c r="J105" i="2"/>
  <c r="J45" i="11" s="1"/>
  <c r="F105" i="2"/>
  <c r="O105" i="2"/>
  <c r="O84" i="11" s="1"/>
  <c r="I105" i="2"/>
  <c r="K105" i="2"/>
  <c r="G105" i="2"/>
  <c r="G65" i="3" s="1"/>
  <c r="H105" i="2"/>
  <c r="B106" i="2"/>
  <c r="E105" i="2"/>
  <c r="D105" i="2"/>
  <c r="D65" i="11" s="1"/>
  <c r="C105" i="2"/>
  <c r="C27" i="11" s="1"/>
  <c r="C16" i="11" l="1"/>
  <c r="D50" i="9"/>
  <c r="D50" i="3"/>
  <c r="J43" i="9"/>
  <c r="J43" i="3"/>
  <c r="T34" i="9"/>
  <c r="T34" i="3"/>
  <c r="AA14" i="9"/>
  <c r="AA14" i="3"/>
  <c r="AJ65" i="9"/>
  <c r="AJ65" i="3"/>
  <c r="AE40" i="9"/>
  <c r="AE40" i="3"/>
  <c r="G35" i="9"/>
  <c r="G36" i="9" s="1"/>
  <c r="G37" i="9" s="1"/>
  <c r="G38" i="9" s="1"/>
  <c r="AN35" i="9"/>
  <c r="AN35" i="3"/>
  <c r="N22" i="9"/>
  <c r="N23" i="9" s="1"/>
  <c r="N24" i="9" s="1"/>
  <c r="N25" i="9" s="1"/>
  <c r="N26" i="9" s="1"/>
  <c r="N27" i="9" s="1"/>
  <c r="N28" i="9" s="1"/>
  <c r="N29" i="9" s="1"/>
  <c r="N30" i="9" s="1"/>
  <c r="AF65" i="9"/>
  <c r="AF66" i="9" s="1"/>
  <c r="AF67" i="9" s="1"/>
  <c r="AF68" i="9" s="1"/>
  <c r="AF69" i="9" s="1"/>
  <c r="AF70" i="9" s="1"/>
  <c r="AF71" i="9" s="1"/>
  <c r="AF72" i="9" s="1"/>
  <c r="AF73" i="9" s="1"/>
  <c r="AL106" i="2"/>
  <c r="AL59" i="11" s="1"/>
  <c r="AO106" i="2"/>
  <c r="AO33" i="3" s="1"/>
  <c r="AN106" i="2"/>
  <c r="AM106" i="2"/>
  <c r="AM46" i="3" s="1"/>
  <c r="C14" i="9"/>
  <c r="C55" i="3"/>
  <c r="O57" i="9"/>
  <c r="O57" i="3"/>
  <c r="AD40" i="9"/>
  <c r="AD40" i="3"/>
  <c r="S8" i="9"/>
  <c r="S8" i="3"/>
  <c r="V62" i="9"/>
  <c r="V62" i="3"/>
  <c r="L5" i="9"/>
  <c r="L6" i="9" s="1"/>
  <c r="L7" i="9" s="1"/>
  <c r="L8" i="9" s="1"/>
  <c r="L9" i="9" s="1"/>
  <c r="L10" i="9" s="1"/>
  <c r="L11" i="9" s="1"/>
  <c r="L12" i="9" s="1"/>
  <c r="L13" i="9" s="1"/>
  <c r="AL43" i="9"/>
  <c r="AL43" i="3"/>
  <c r="Q95" i="9"/>
  <c r="Q96" i="9" s="1"/>
  <c r="Q97" i="9" s="1"/>
  <c r="Q98" i="9" s="1"/>
  <c r="Q99" i="9" s="1"/>
  <c r="Q100" i="9" s="1"/>
  <c r="Q101" i="9" s="1"/>
  <c r="Q102" i="9" s="1"/>
  <c r="AM15" i="9"/>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K106" i="2"/>
  <c r="AJ106" i="2"/>
  <c r="AJ68" i="11" s="1"/>
  <c r="AI106" i="2"/>
  <c r="AH106" i="2"/>
  <c r="AE106" i="2"/>
  <c r="AE49" i="11" s="1"/>
  <c r="AG106" i="2"/>
  <c r="AF106" i="2"/>
  <c r="AF76" i="3" s="1"/>
  <c r="AD106" i="2"/>
  <c r="AD46" i="11" s="1"/>
  <c r="AC106" i="2"/>
  <c r="AB106" i="2"/>
  <c r="AA106" i="2"/>
  <c r="AA17" i="11" s="1"/>
  <c r="Y106" i="2"/>
  <c r="X106" i="2"/>
  <c r="Z106" i="2"/>
  <c r="W106" i="2"/>
  <c r="V106" i="2"/>
  <c r="V82" i="11" s="1"/>
  <c r="U106" i="2"/>
  <c r="T106" i="2"/>
  <c r="S106" i="2"/>
  <c r="S36" i="11" s="1"/>
  <c r="R106" i="2"/>
  <c r="R16" i="3" s="1"/>
  <c r="O106" i="2"/>
  <c r="O85" i="11" s="1"/>
  <c r="N106" i="2"/>
  <c r="N33" i="3" s="1"/>
  <c r="Q106" i="2"/>
  <c r="Q106" i="3" s="1"/>
  <c r="M106" i="2"/>
  <c r="K106" i="2"/>
  <c r="P106" i="2"/>
  <c r="G106" i="2"/>
  <c r="G66" i="3" s="1"/>
  <c r="L106" i="2"/>
  <c r="L16" i="3" s="1"/>
  <c r="J106" i="2"/>
  <c r="J46" i="11" s="1"/>
  <c r="F106" i="2"/>
  <c r="H106" i="2"/>
  <c r="I106" i="2"/>
  <c r="B107" i="2"/>
  <c r="E106" i="2"/>
  <c r="D106" i="2"/>
  <c r="D66" i="11" s="1"/>
  <c r="C106" i="2"/>
  <c r="C28" i="11" s="1"/>
  <c r="Q103" i="9" l="1"/>
  <c r="G39" i="9"/>
  <c r="D51" i="9"/>
  <c r="D51" i="3"/>
  <c r="S9" i="9"/>
  <c r="S9" i="3"/>
  <c r="AA15" i="9"/>
  <c r="AA15" i="3"/>
  <c r="C15" i="9"/>
  <c r="C56" i="3"/>
  <c r="P4" i="3"/>
  <c r="T35" i="9"/>
  <c r="T35" i="3"/>
  <c r="AJ66" i="9"/>
  <c r="AJ66" i="3"/>
  <c r="AN36" i="9"/>
  <c r="AN36" i="3"/>
  <c r="AD41" i="9"/>
  <c r="AD41" i="3"/>
  <c r="AL107" i="2"/>
  <c r="AL60" i="11" s="1"/>
  <c r="AO107" i="2"/>
  <c r="AO34" i="3" s="1"/>
  <c r="AN107" i="2"/>
  <c r="AM107" i="2"/>
  <c r="AM47" i="3" s="1"/>
  <c r="J44" i="9"/>
  <c r="J44" i="3"/>
  <c r="O58" i="9"/>
  <c r="O58" i="3"/>
  <c r="AE41" i="9"/>
  <c r="AE41" i="3"/>
  <c r="V63" i="9"/>
  <c r="V63" i="3"/>
  <c r="AL44" i="9"/>
  <c r="AL44" i="3"/>
  <c r="AK107" i="2"/>
  <c r="AJ107" i="2"/>
  <c r="AJ69" i="11" s="1"/>
  <c r="AI107" i="2"/>
  <c r="AH107" i="2"/>
  <c r="AG107" i="2"/>
  <c r="AF107" i="2"/>
  <c r="AF77" i="3" s="1"/>
  <c r="AE107" i="2"/>
  <c r="AE50" i="11" s="1"/>
  <c r="AD107" i="2"/>
  <c r="AD47" i="11" s="1"/>
  <c r="AC107" i="2"/>
  <c r="AA107" i="2"/>
  <c r="AA18" i="11" s="1"/>
  <c r="AB107" i="2"/>
  <c r="Z107" i="2"/>
  <c r="Y107" i="2"/>
  <c r="X107" i="2"/>
  <c r="V107" i="2"/>
  <c r="V83" i="11" s="1"/>
  <c r="W107" i="2"/>
  <c r="T107" i="2"/>
  <c r="U107" i="2"/>
  <c r="S107" i="2"/>
  <c r="S37" i="11" s="1"/>
  <c r="Q107" i="2"/>
  <c r="Q107" i="3" s="1"/>
  <c r="R107" i="2"/>
  <c r="R17" i="3" s="1"/>
  <c r="P107" i="2"/>
  <c r="P5" i="3" s="1"/>
  <c r="O107" i="2"/>
  <c r="O86" i="11" s="1"/>
  <c r="L107" i="2"/>
  <c r="L17" i="3" s="1"/>
  <c r="M107" i="2"/>
  <c r="K107" i="2"/>
  <c r="N107" i="2"/>
  <c r="N34" i="3" s="1"/>
  <c r="H107" i="2"/>
  <c r="G107" i="2"/>
  <c r="G67" i="3" s="1"/>
  <c r="F107" i="2"/>
  <c r="I107" i="2"/>
  <c r="J107" i="2"/>
  <c r="J47" i="11" s="1"/>
  <c r="B108" i="2"/>
  <c r="E107" i="2"/>
  <c r="D107" i="2"/>
  <c r="D67" i="11" s="1"/>
  <c r="C107" i="2"/>
  <c r="C29" i="11" s="1"/>
  <c r="G40" i="9" l="1"/>
  <c r="AD42" i="9"/>
  <c r="AD42" i="3"/>
  <c r="D52" i="9"/>
  <c r="D52" i="3"/>
  <c r="S10" i="9"/>
  <c r="S10" i="3"/>
  <c r="V64" i="9"/>
  <c r="V64" i="3"/>
  <c r="AE42" i="9"/>
  <c r="AE42" i="3"/>
  <c r="AL45" i="9"/>
  <c r="AL45" i="3"/>
  <c r="J45" i="9"/>
  <c r="J45" i="3"/>
  <c r="AA16" i="9"/>
  <c r="AA16" i="3"/>
  <c r="AJ67" i="9"/>
  <c r="AJ67" i="3"/>
  <c r="C16" i="9"/>
  <c r="C57" i="3"/>
  <c r="O59" i="9"/>
  <c r="O59" i="3"/>
  <c r="AL108" i="2"/>
  <c r="AL61" i="11" s="1"/>
  <c r="AN108" i="2"/>
  <c r="AO108" i="2"/>
  <c r="AO35" i="3" s="1"/>
  <c r="AM108" i="2"/>
  <c r="AM48" i="3" s="1"/>
  <c r="T36" i="9"/>
  <c r="T36" i="3"/>
  <c r="AN37" i="9"/>
  <c r="AN37" i="3"/>
  <c r="AJ108" i="2"/>
  <c r="AJ70" i="11" s="1"/>
  <c r="AK108" i="2"/>
  <c r="AH108" i="2"/>
  <c r="AI108" i="2"/>
  <c r="AG108" i="2"/>
  <c r="AG14" i="11" s="1"/>
  <c r="AG6" i="11" s="1"/>
  <c r="AG7" i="11" s="1"/>
  <c r="AG8" i="11" s="1"/>
  <c r="AG9" i="11" s="1"/>
  <c r="AG10" i="11" s="1"/>
  <c r="AG11" i="11" s="1"/>
  <c r="AG12" i="11" s="1"/>
  <c r="AG13" i="11" s="1"/>
  <c r="AE108" i="2"/>
  <c r="AE51" i="11" s="1"/>
  <c r="AF108" i="2"/>
  <c r="AF78" i="3" s="1"/>
  <c r="AA108" i="2"/>
  <c r="AA19" i="11" s="1"/>
  <c r="AC108" i="2"/>
  <c r="AD108" i="2"/>
  <c r="AD48" i="11" s="1"/>
  <c r="AB108" i="2"/>
  <c r="W108" i="2"/>
  <c r="Z108" i="2"/>
  <c r="X108" i="2"/>
  <c r="V108" i="2"/>
  <c r="V84" i="11" s="1"/>
  <c r="Y108" i="2"/>
  <c r="T108" i="2"/>
  <c r="U108" i="2"/>
  <c r="R108" i="2"/>
  <c r="R18" i="3" s="1"/>
  <c r="Q108" i="2"/>
  <c r="Q108" i="3" s="1"/>
  <c r="M108" i="2"/>
  <c r="S108" i="2"/>
  <c r="S38" i="11" s="1"/>
  <c r="P108" i="2"/>
  <c r="P6" i="3" s="1"/>
  <c r="O108" i="2"/>
  <c r="O87" i="11" s="1"/>
  <c r="L108" i="2"/>
  <c r="L18" i="3" s="1"/>
  <c r="K108" i="2"/>
  <c r="I108" i="2"/>
  <c r="N108" i="2"/>
  <c r="N35" i="3" s="1"/>
  <c r="H108" i="2"/>
  <c r="J108" i="2"/>
  <c r="J48" i="11" s="1"/>
  <c r="F108" i="2"/>
  <c r="G108" i="2"/>
  <c r="G68" i="3" s="1"/>
  <c r="B109" i="2"/>
  <c r="D108" i="2"/>
  <c r="D68" i="11" s="1"/>
  <c r="E108" i="2"/>
  <c r="C108" i="2"/>
  <c r="C30" i="11" s="1"/>
  <c r="G41" i="9" l="1"/>
  <c r="J46" i="9"/>
  <c r="J46" i="3"/>
  <c r="S11" i="9"/>
  <c r="S11" i="3"/>
  <c r="AD43" i="9"/>
  <c r="AD43" i="3"/>
  <c r="AE43" i="9"/>
  <c r="AE43" i="3"/>
  <c r="AN38" i="9"/>
  <c r="AN38" i="3"/>
  <c r="D53" i="9"/>
  <c r="D53" i="3"/>
  <c r="AL109" i="2"/>
  <c r="AL62" i="11" s="1"/>
  <c r="AO109" i="2"/>
  <c r="AO36" i="3" s="1"/>
  <c r="AN109" i="2"/>
  <c r="AM109" i="2"/>
  <c r="AM49" i="3" s="1"/>
  <c r="T37" i="9"/>
  <c r="T37" i="3"/>
  <c r="AG4" i="9"/>
  <c r="AG4" i="3"/>
  <c r="AJ68" i="9"/>
  <c r="AJ68" i="3"/>
  <c r="AL46" i="9"/>
  <c r="AL46" i="3"/>
  <c r="C17" i="9"/>
  <c r="C58" i="3"/>
  <c r="O60" i="9"/>
  <c r="O60" i="3"/>
  <c r="AA17" i="9"/>
  <c r="AA17" i="3"/>
  <c r="V65" i="9"/>
  <c r="V65" i="3"/>
  <c r="AK109" i="2"/>
  <c r="AI109" i="2"/>
  <c r="AH109" i="2"/>
  <c r="AJ109" i="2"/>
  <c r="AJ71" i="11" s="1"/>
  <c r="AE109" i="2"/>
  <c r="AE52" i="11" s="1"/>
  <c r="AF109" i="2"/>
  <c r="AF79" i="3" s="1"/>
  <c r="AG109" i="2"/>
  <c r="AG15" i="11" s="1"/>
  <c r="AD109" i="2"/>
  <c r="AD49" i="11" s="1"/>
  <c r="AB109" i="2"/>
  <c r="AA109" i="2"/>
  <c r="AA20" i="11" s="1"/>
  <c r="AC109" i="2"/>
  <c r="X109" i="2"/>
  <c r="W109" i="2"/>
  <c r="Z109" i="2"/>
  <c r="V109" i="2"/>
  <c r="V85" i="11" s="1"/>
  <c r="Y109" i="2"/>
  <c r="U109" i="2"/>
  <c r="T109" i="2"/>
  <c r="S109" i="2"/>
  <c r="S39" i="11" s="1"/>
  <c r="R109" i="2"/>
  <c r="R23" i="11" s="1"/>
  <c r="R19" i="11" s="1"/>
  <c r="R20" i="11" s="1"/>
  <c r="R21" i="11" s="1"/>
  <c r="R22" i="11" s="1"/>
  <c r="N109" i="2"/>
  <c r="N36" i="3" s="1"/>
  <c r="M109" i="2"/>
  <c r="Q109" i="2"/>
  <c r="Q109" i="3" s="1"/>
  <c r="O109" i="2"/>
  <c r="O88" i="11" s="1"/>
  <c r="J109" i="2"/>
  <c r="J49" i="11" s="1"/>
  <c r="F109" i="2"/>
  <c r="P109" i="2"/>
  <c r="P7" i="3" s="1"/>
  <c r="K109" i="2"/>
  <c r="I109" i="2"/>
  <c r="G109" i="2"/>
  <c r="G69" i="3" s="1"/>
  <c r="L109" i="2"/>
  <c r="L19" i="3" s="1"/>
  <c r="H109" i="2"/>
  <c r="B110" i="2"/>
  <c r="E109" i="2"/>
  <c r="D109" i="2"/>
  <c r="D69" i="11" s="1"/>
  <c r="C109" i="2"/>
  <c r="C31" i="11" s="1"/>
  <c r="G42" i="9" l="1"/>
  <c r="C18" i="9"/>
  <c r="C59" i="3"/>
  <c r="O61" i="9"/>
  <c r="O61" i="3"/>
  <c r="R19" i="9"/>
  <c r="R19" i="3"/>
  <c r="AD44" i="9"/>
  <c r="AD44" i="3"/>
  <c r="AJ69" i="9"/>
  <c r="AJ69" i="3"/>
  <c r="D54" i="9"/>
  <c r="D54" i="3"/>
  <c r="S12" i="9"/>
  <c r="S12" i="3"/>
  <c r="V66" i="9"/>
  <c r="V66" i="3"/>
  <c r="AG5" i="9"/>
  <c r="AG5" i="3"/>
  <c r="AN39" i="9"/>
  <c r="AN39" i="3"/>
  <c r="AL110" i="2"/>
  <c r="AL63" i="11" s="1"/>
  <c r="AO110" i="2"/>
  <c r="AO37" i="3" s="1"/>
  <c r="AN110" i="2"/>
  <c r="AM110" i="2"/>
  <c r="AM50" i="3" s="1"/>
  <c r="T38" i="9"/>
  <c r="T38" i="3"/>
  <c r="AA18" i="9"/>
  <c r="AA18" i="3"/>
  <c r="J47" i="9"/>
  <c r="J47" i="3"/>
  <c r="AE44" i="9"/>
  <c r="AE44" i="3"/>
  <c r="AL47" i="9"/>
  <c r="AL47" i="3"/>
  <c r="AK110" i="2"/>
  <c r="AJ110" i="2"/>
  <c r="AJ72" i="11" s="1"/>
  <c r="AI110" i="2"/>
  <c r="AH110" i="2"/>
  <c r="AG110" i="2"/>
  <c r="AG16" i="11" s="1"/>
  <c r="AE110" i="2"/>
  <c r="AE53" i="11" s="1"/>
  <c r="AF110" i="2"/>
  <c r="AF80" i="3" s="1"/>
  <c r="AD110" i="2"/>
  <c r="AD50" i="11" s="1"/>
  <c r="AC110" i="2"/>
  <c r="AB110" i="2"/>
  <c r="AA110" i="2"/>
  <c r="AA21" i="11" s="1"/>
  <c r="Y110" i="2"/>
  <c r="X110" i="2"/>
  <c r="W110" i="2"/>
  <c r="Z110" i="2"/>
  <c r="V110" i="2"/>
  <c r="V86" i="11" s="1"/>
  <c r="U110" i="2"/>
  <c r="S110" i="2"/>
  <c r="S40" i="11" s="1"/>
  <c r="T110" i="2"/>
  <c r="R110" i="2"/>
  <c r="R20" i="3" s="1"/>
  <c r="Q110" i="2"/>
  <c r="Q110" i="3" s="1"/>
  <c r="O110" i="2"/>
  <c r="O89" i="11" s="1"/>
  <c r="N110" i="2"/>
  <c r="N37" i="3" s="1"/>
  <c r="K110" i="2"/>
  <c r="K8" i="11" s="1"/>
  <c r="M110" i="2"/>
  <c r="G110" i="2"/>
  <c r="G70" i="3" s="1"/>
  <c r="J110" i="2"/>
  <c r="J50" i="11" s="1"/>
  <c r="F110" i="2"/>
  <c r="P110" i="2"/>
  <c r="P8" i="3" s="1"/>
  <c r="H110" i="2"/>
  <c r="H17" i="11" s="1"/>
  <c r="H6" i="11" s="1"/>
  <c r="H7" i="11" s="1"/>
  <c r="H8" i="11" s="1"/>
  <c r="H9" i="11" s="1"/>
  <c r="H10" i="11" s="1"/>
  <c r="H11" i="11" s="1"/>
  <c r="H12" i="11" s="1"/>
  <c r="H13" i="11" s="1"/>
  <c r="H14" i="11" s="1"/>
  <c r="H15" i="11" s="1"/>
  <c r="H16" i="11" s="1"/>
  <c r="I110" i="2"/>
  <c r="L110" i="2"/>
  <c r="L20" i="3" s="1"/>
  <c r="B111" i="2"/>
  <c r="E110" i="2"/>
  <c r="D110" i="2"/>
  <c r="D70" i="11" s="1"/>
  <c r="C110" i="2"/>
  <c r="C32" i="11" s="1"/>
  <c r="G43" i="9" l="1"/>
  <c r="O62" i="9"/>
  <c r="O62" i="3"/>
  <c r="S13" i="9"/>
  <c r="S13" i="3"/>
  <c r="AE45" i="9"/>
  <c r="AE45" i="3"/>
  <c r="AJ70" i="9"/>
  <c r="AJ70" i="3"/>
  <c r="C19" i="9"/>
  <c r="C60" i="3"/>
  <c r="H4" i="9"/>
  <c r="H4" i="3"/>
  <c r="AL111" i="2"/>
  <c r="AL64" i="11" s="1"/>
  <c r="AO111" i="2"/>
  <c r="AO38" i="3" s="1"/>
  <c r="AN111" i="2"/>
  <c r="AM111" i="2"/>
  <c r="AM51" i="3" s="1"/>
  <c r="AG6" i="9"/>
  <c r="AG6" i="3"/>
  <c r="AN40" i="9"/>
  <c r="AN40" i="3"/>
  <c r="K4" i="9"/>
  <c r="K4" i="3"/>
  <c r="V67" i="9"/>
  <c r="V67" i="3"/>
  <c r="AD45" i="9"/>
  <c r="AD45" i="3"/>
  <c r="D55" i="9"/>
  <c r="D55" i="3"/>
  <c r="J48" i="9"/>
  <c r="J48" i="3"/>
  <c r="T39" i="9"/>
  <c r="T39" i="3"/>
  <c r="AA19" i="9"/>
  <c r="AA19" i="3"/>
  <c r="AL48" i="9"/>
  <c r="AL48" i="3"/>
  <c r="R15" i="9"/>
  <c r="R16" i="9" s="1"/>
  <c r="R17" i="9" s="1"/>
  <c r="R18" i="9" s="1"/>
  <c r="AK111" i="2"/>
  <c r="AI111" i="2"/>
  <c r="AJ111" i="2"/>
  <c r="AJ73" i="11" s="1"/>
  <c r="AG111" i="2"/>
  <c r="AG17" i="11" s="1"/>
  <c r="AH111" i="2"/>
  <c r="AF111" i="2"/>
  <c r="AF81" i="3" s="1"/>
  <c r="AE111" i="2"/>
  <c r="AE54" i="11" s="1"/>
  <c r="AD111" i="2"/>
  <c r="AD51" i="11" s="1"/>
  <c r="AC111" i="2"/>
  <c r="AA111" i="2"/>
  <c r="AA22" i="11" s="1"/>
  <c r="AB111" i="2"/>
  <c r="Z111" i="2"/>
  <c r="Y111" i="2"/>
  <c r="V111" i="2"/>
  <c r="V87" i="11" s="1"/>
  <c r="W111" i="2"/>
  <c r="X111" i="2"/>
  <c r="U111" i="2"/>
  <c r="T111" i="2"/>
  <c r="S111" i="2"/>
  <c r="S41" i="11" s="1"/>
  <c r="Q111" i="2"/>
  <c r="Q111" i="3" s="1"/>
  <c r="P111" i="2"/>
  <c r="P9" i="3" s="1"/>
  <c r="R111" i="2"/>
  <c r="R21" i="3" s="1"/>
  <c r="O111" i="2"/>
  <c r="O90" i="11" s="1"/>
  <c r="N111" i="2"/>
  <c r="N38" i="3" s="1"/>
  <c r="L111" i="2"/>
  <c r="L21" i="3" s="1"/>
  <c r="K111" i="2"/>
  <c r="K9" i="11" s="1"/>
  <c r="H111" i="2"/>
  <c r="H18" i="11" s="1"/>
  <c r="M111" i="2"/>
  <c r="G111" i="2"/>
  <c r="G71" i="3" s="1"/>
  <c r="I111" i="2"/>
  <c r="J111" i="2"/>
  <c r="J51" i="11" s="1"/>
  <c r="F111" i="2"/>
  <c r="B112" i="2"/>
  <c r="E111" i="2"/>
  <c r="D111" i="2"/>
  <c r="D71" i="11" s="1"/>
  <c r="C111" i="2"/>
  <c r="C33" i="11" s="1"/>
  <c r="J49" i="9" l="1"/>
  <c r="J49" i="3"/>
  <c r="T40" i="9"/>
  <c r="T40" i="3"/>
  <c r="V68" i="9"/>
  <c r="V68" i="3"/>
  <c r="AA20" i="9"/>
  <c r="AA20" i="3"/>
  <c r="H5" i="9"/>
  <c r="H5" i="3"/>
  <c r="AN41" i="9"/>
  <c r="AN41" i="3"/>
  <c r="D56" i="9"/>
  <c r="D56" i="3"/>
  <c r="K5" i="9"/>
  <c r="K5" i="3"/>
  <c r="AL112" i="2"/>
  <c r="AL65" i="11" s="1"/>
  <c r="AN112" i="2"/>
  <c r="AO112" i="2"/>
  <c r="AO39" i="3" s="1"/>
  <c r="AM112" i="2"/>
  <c r="AM52" i="3" s="1"/>
  <c r="C20" i="9"/>
  <c r="C61" i="3"/>
  <c r="AD46" i="9"/>
  <c r="AD46" i="3"/>
  <c r="AG7" i="9"/>
  <c r="AG7" i="3"/>
  <c r="O63" i="9"/>
  <c r="O63" i="3"/>
  <c r="S14" i="9"/>
  <c r="S14" i="3"/>
  <c r="AE46" i="9"/>
  <c r="AE46" i="3"/>
  <c r="AJ71" i="9"/>
  <c r="AJ71" i="3"/>
  <c r="AL49" i="9"/>
  <c r="AL49" i="3"/>
  <c r="AJ112" i="2"/>
  <c r="AJ74" i="11" s="1"/>
  <c r="AK112" i="2"/>
  <c r="AH112" i="2"/>
  <c r="AG112" i="2"/>
  <c r="AG18" i="11" s="1"/>
  <c r="AI112" i="2"/>
  <c r="AF112" i="2"/>
  <c r="AF82" i="3" s="1"/>
  <c r="AE112" i="2"/>
  <c r="AE55" i="11" s="1"/>
  <c r="AA112" i="2"/>
  <c r="AA23" i="11" s="1"/>
  <c r="AD112" i="2"/>
  <c r="AD52" i="11" s="1"/>
  <c r="AC112" i="2"/>
  <c r="AB112" i="2"/>
  <c r="W112" i="2"/>
  <c r="Z112" i="2"/>
  <c r="Y112" i="2"/>
  <c r="X112" i="2"/>
  <c r="V112" i="2"/>
  <c r="V88" i="11" s="1"/>
  <c r="U112" i="2"/>
  <c r="T112" i="2"/>
  <c r="S112" i="2"/>
  <c r="S42" i="11" s="1"/>
  <c r="R112" i="2"/>
  <c r="R22" i="3" s="1"/>
  <c r="Q112" i="2"/>
  <c r="Q112" i="3" s="1"/>
  <c r="P112" i="2"/>
  <c r="P10" i="3" s="1"/>
  <c r="M112" i="2"/>
  <c r="N112" i="2"/>
  <c r="N39" i="3" s="1"/>
  <c r="L112" i="2"/>
  <c r="L22" i="3" s="1"/>
  <c r="I112" i="2"/>
  <c r="O112" i="2"/>
  <c r="O91" i="11" s="1"/>
  <c r="H112" i="2"/>
  <c r="H19" i="11" s="1"/>
  <c r="F112" i="2"/>
  <c r="J112" i="2"/>
  <c r="J52" i="11" s="1"/>
  <c r="K112" i="2"/>
  <c r="K10" i="11" s="1"/>
  <c r="G112" i="2"/>
  <c r="G72" i="3" s="1"/>
  <c r="B113" i="2"/>
  <c r="D112" i="2"/>
  <c r="D72" i="11" s="1"/>
  <c r="E112" i="2"/>
  <c r="E25" i="11" s="1"/>
  <c r="C112" i="2"/>
  <c r="C34" i="11" s="1"/>
  <c r="E6" i="11" l="1"/>
  <c r="E7" i="11" s="1"/>
  <c r="C21" i="9"/>
  <c r="C62" i="3"/>
  <c r="H6" i="9"/>
  <c r="H6" i="3"/>
  <c r="V69" i="9"/>
  <c r="V69" i="3"/>
  <c r="AA21" i="9"/>
  <c r="AA21" i="3"/>
  <c r="AG8" i="9"/>
  <c r="AG8" i="3"/>
  <c r="E4" i="9"/>
  <c r="E4" i="3"/>
  <c r="K6" i="9"/>
  <c r="K6" i="3"/>
  <c r="O64" i="9"/>
  <c r="O64" i="3"/>
  <c r="S15" i="9"/>
  <c r="S15" i="3"/>
  <c r="AE47" i="9"/>
  <c r="AE47" i="3"/>
  <c r="D57" i="9"/>
  <c r="D57" i="3"/>
  <c r="J50" i="9"/>
  <c r="J50" i="3"/>
  <c r="T41" i="9"/>
  <c r="T41" i="3"/>
  <c r="AN42" i="9"/>
  <c r="AN42" i="3"/>
  <c r="AL113" i="2"/>
  <c r="AL66" i="11" s="1"/>
  <c r="AO113" i="2"/>
  <c r="AO40" i="3" s="1"/>
  <c r="AN113" i="2"/>
  <c r="AM113" i="2"/>
  <c r="AM53" i="3" s="1"/>
  <c r="AD47" i="9"/>
  <c r="AD47" i="3"/>
  <c r="AJ72" i="9"/>
  <c r="AJ72" i="3"/>
  <c r="AL50" i="9"/>
  <c r="AL50" i="3"/>
  <c r="AK113" i="2"/>
  <c r="AJ113" i="2"/>
  <c r="AJ75" i="11" s="1"/>
  <c r="AI113" i="2"/>
  <c r="AH113" i="2"/>
  <c r="AE113" i="2"/>
  <c r="AE56" i="11" s="1"/>
  <c r="AG113" i="2"/>
  <c r="AG19" i="11" s="1"/>
  <c r="AF113" i="2"/>
  <c r="AF83" i="3" s="1"/>
  <c r="AD113" i="2"/>
  <c r="AD53" i="11" s="1"/>
  <c r="AB113" i="2"/>
  <c r="AA113" i="2"/>
  <c r="AA24" i="11" s="1"/>
  <c r="AC113" i="2"/>
  <c r="X113" i="2"/>
  <c r="W113" i="2"/>
  <c r="Y113" i="2"/>
  <c r="V113" i="2"/>
  <c r="V89" i="11" s="1"/>
  <c r="Z113" i="2"/>
  <c r="U113" i="2"/>
  <c r="T113" i="2"/>
  <c r="S113" i="2"/>
  <c r="S43" i="11" s="1"/>
  <c r="R113" i="2"/>
  <c r="R23" i="3" s="1"/>
  <c r="N113" i="2"/>
  <c r="N40" i="3" s="1"/>
  <c r="Q113" i="2"/>
  <c r="Q113" i="3" s="1"/>
  <c r="P113" i="2"/>
  <c r="P11" i="3" s="1"/>
  <c r="M113" i="2"/>
  <c r="L113" i="2"/>
  <c r="L23" i="3" s="1"/>
  <c r="J113" i="2"/>
  <c r="J53" i="11" s="1"/>
  <c r="F113" i="2"/>
  <c r="I113" i="2"/>
  <c r="K113" i="2"/>
  <c r="K11" i="11" s="1"/>
  <c r="G113" i="2"/>
  <c r="G73" i="3" s="1"/>
  <c r="H113" i="2"/>
  <c r="H20" i="11" s="1"/>
  <c r="O113" i="2"/>
  <c r="O92" i="11" s="1"/>
  <c r="B114" i="2"/>
  <c r="E113" i="2"/>
  <c r="E26" i="11" s="1"/>
  <c r="D113" i="2"/>
  <c r="D73" i="11" s="1"/>
  <c r="C113" i="2"/>
  <c r="C35" i="11" s="1"/>
  <c r="E8" i="11" l="1"/>
  <c r="E5" i="9"/>
  <c r="E5" i="3"/>
  <c r="J51" i="9"/>
  <c r="J51" i="3"/>
  <c r="T42" i="9"/>
  <c r="T42" i="3"/>
  <c r="AA22" i="9"/>
  <c r="AA22" i="3"/>
  <c r="AG9" i="9"/>
  <c r="AG9" i="3"/>
  <c r="AJ73" i="9"/>
  <c r="AJ73" i="3"/>
  <c r="K7" i="9"/>
  <c r="K7" i="3"/>
  <c r="AE48" i="9"/>
  <c r="AE48" i="3"/>
  <c r="AN43" i="9"/>
  <c r="AN43" i="3"/>
  <c r="H7" i="9"/>
  <c r="H7" i="3"/>
  <c r="AL114" i="2"/>
  <c r="AL67" i="11" s="1"/>
  <c r="AO114" i="2"/>
  <c r="AO43" i="11" s="1"/>
  <c r="AN114" i="2"/>
  <c r="AM114" i="2"/>
  <c r="AM68" i="11" s="1"/>
  <c r="AM59" i="11" s="1"/>
  <c r="AM60" i="11" s="1"/>
  <c r="AM61" i="11" s="1"/>
  <c r="AM62" i="11" s="1"/>
  <c r="AM63" i="11" s="1"/>
  <c r="AM64" i="11" s="1"/>
  <c r="AM65" i="11" s="1"/>
  <c r="AM66" i="11" s="1"/>
  <c r="AM67" i="11" s="1"/>
  <c r="C22" i="9"/>
  <c r="C63" i="3"/>
  <c r="O65" i="9"/>
  <c r="O65" i="3"/>
  <c r="AD48" i="9"/>
  <c r="AD48" i="3"/>
  <c r="D58" i="9"/>
  <c r="D58" i="3"/>
  <c r="S16" i="9"/>
  <c r="S16" i="3"/>
  <c r="V70" i="9"/>
  <c r="V70" i="3"/>
  <c r="AL51" i="9"/>
  <c r="AL51" i="3"/>
  <c r="AK114" i="2"/>
  <c r="AJ114" i="2"/>
  <c r="AJ76" i="11" s="1"/>
  <c r="AI114" i="2"/>
  <c r="AH114" i="2"/>
  <c r="AE114" i="2"/>
  <c r="AE57" i="11" s="1"/>
  <c r="AG114" i="2"/>
  <c r="AG20" i="11" s="1"/>
  <c r="AF114" i="2"/>
  <c r="AF115" i="11" s="1"/>
  <c r="AF106" i="11" s="1"/>
  <c r="AF107" i="11" s="1"/>
  <c r="AF108" i="11" s="1"/>
  <c r="AF109" i="11" s="1"/>
  <c r="AF110" i="11" s="1"/>
  <c r="AF111" i="11" s="1"/>
  <c r="AF112" i="11" s="1"/>
  <c r="AF113" i="11" s="1"/>
  <c r="AF114" i="11" s="1"/>
  <c r="AD114" i="2"/>
  <c r="AD54" i="11" s="1"/>
  <c r="AC114" i="2"/>
  <c r="AB114" i="2"/>
  <c r="AB6" i="11" s="1"/>
  <c r="AA114" i="2"/>
  <c r="AA25" i="11" s="1"/>
  <c r="Y114" i="2"/>
  <c r="X114" i="2"/>
  <c r="Z114" i="2"/>
  <c r="W114" i="2"/>
  <c r="V114" i="2"/>
  <c r="V90" i="11" s="1"/>
  <c r="U114" i="2"/>
  <c r="S114" i="2"/>
  <c r="S44" i="11" s="1"/>
  <c r="T114" i="2"/>
  <c r="R114" i="2"/>
  <c r="R28" i="11" s="1"/>
  <c r="O114" i="2"/>
  <c r="O93" i="11" s="1"/>
  <c r="N114" i="2"/>
  <c r="N67" i="11" s="1"/>
  <c r="N58" i="11" s="1"/>
  <c r="N59" i="11" s="1"/>
  <c r="N60" i="11" s="1"/>
  <c r="N61" i="11" s="1"/>
  <c r="N62" i="11" s="1"/>
  <c r="N63" i="11" s="1"/>
  <c r="N64" i="11" s="1"/>
  <c r="N65" i="11" s="1"/>
  <c r="N66" i="11" s="1"/>
  <c r="K114" i="2"/>
  <c r="K12" i="11" s="1"/>
  <c r="P114" i="2"/>
  <c r="P12" i="3" s="1"/>
  <c r="G114" i="2"/>
  <c r="G83" i="11" s="1"/>
  <c r="G74" i="11" s="1"/>
  <c r="G75" i="11" s="1"/>
  <c r="G76" i="11" s="1"/>
  <c r="G77" i="11" s="1"/>
  <c r="G78" i="11" s="1"/>
  <c r="G79" i="11" s="1"/>
  <c r="G80" i="11" s="1"/>
  <c r="G81" i="11" s="1"/>
  <c r="G82" i="11" s="1"/>
  <c r="Q114" i="2"/>
  <c r="Q116" i="11" s="1"/>
  <c r="M114" i="2"/>
  <c r="L114" i="2"/>
  <c r="L37" i="11" s="1"/>
  <c r="L28" i="11" s="1"/>
  <c r="L29" i="11" s="1"/>
  <c r="L30" i="11" s="1"/>
  <c r="L31" i="11" s="1"/>
  <c r="L32" i="11" s="1"/>
  <c r="L33" i="11" s="1"/>
  <c r="L34" i="11" s="1"/>
  <c r="L35" i="11" s="1"/>
  <c r="L36" i="11" s="1"/>
  <c r="J114" i="2"/>
  <c r="J54" i="11" s="1"/>
  <c r="F114" i="2"/>
  <c r="H114" i="2"/>
  <c r="H21" i="11" s="1"/>
  <c r="I114" i="2"/>
  <c r="B115" i="2"/>
  <c r="E114" i="2"/>
  <c r="E27" i="11" s="1"/>
  <c r="D114" i="2"/>
  <c r="D74" i="11" s="1"/>
  <c r="C114" i="2"/>
  <c r="C36" i="11" s="1"/>
  <c r="E9" i="11" l="1"/>
  <c r="R24" i="11"/>
  <c r="R25" i="11"/>
  <c r="R26" i="11" s="1"/>
  <c r="R27" i="11" s="1"/>
  <c r="AO34" i="11"/>
  <c r="AO35" i="11" s="1"/>
  <c r="AO36" i="11" s="1"/>
  <c r="AO37" i="11" s="1"/>
  <c r="AO38" i="11" s="1"/>
  <c r="AO39" i="11" s="1"/>
  <c r="AO40" i="11" s="1"/>
  <c r="AO41" i="11" s="1"/>
  <c r="AO42" i="11" s="1"/>
  <c r="Q107" i="11"/>
  <c r="Q108" i="11" s="1"/>
  <c r="Q109" i="11" s="1"/>
  <c r="Q110" i="11" s="1"/>
  <c r="Q111" i="11" s="1"/>
  <c r="Q112" i="11" s="1"/>
  <c r="Q113" i="11" s="1"/>
  <c r="Q114" i="11" s="1"/>
  <c r="Q115" i="11" s="1"/>
  <c r="C23" i="9"/>
  <c r="C64" i="3"/>
  <c r="E6" i="9"/>
  <c r="E6" i="3"/>
  <c r="Q114" i="9"/>
  <c r="Q114" i="3"/>
  <c r="N41" i="9"/>
  <c r="N41" i="3"/>
  <c r="S17" i="9"/>
  <c r="S17" i="3"/>
  <c r="AB4" i="9"/>
  <c r="AB4" i="3"/>
  <c r="AG10" i="9"/>
  <c r="AG10" i="3"/>
  <c r="AJ74" i="9"/>
  <c r="AJ74" i="3"/>
  <c r="AM54" i="9"/>
  <c r="AM54" i="3"/>
  <c r="J52" i="9"/>
  <c r="J52" i="3"/>
  <c r="G54" i="9"/>
  <c r="G74" i="3"/>
  <c r="O66" i="9"/>
  <c r="O66" i="3"/>
  <c r="AE49" i="9"/>
  <c r="AE49" i="3"/>
  <c r="AN44" i="9"/>
  <c r="AN44" i="3"/>
  <c r="AL115" i="2"/>
  <c r="AL68" i="11" s="1"/>
  <c r="AO115" i="2"/>
  <c r="AO42" i="3" s="1"/>
  <c r="AN115" i="2"/>
  <c r="AM115" i="2"/>
  <c r="AM55" i="3" s="1"/>
  <c r="L24" i="9"/>
  <c r="L15" i="9" s="1"/>
  <c r="L16" i="9" s="1"/>
  <c r="L17" i="9" s="1"/>
  <c r="L18" i="9" s="1"/>
  <c r="L19" i="9" s="1"/>
  <c r="L20" i="9" s="1"/>
  <c r="L21" i="9" s="1"/>
  <c r="L22" i="9" s="1"/>
  <c r="L23" i="9" s="1"/>
  <c r="L24" i="3"/>
  <c r="R24" i="9"/>
  <c r="R20" i="9" s="1"/>
  <c r="R21" i="9" s="1"/>
  <c r="R22" i="9" s="1"/>
  <c r="R23" i="9" s="1"/>
  <c r="R24" i="3"/>
  <c r="V71" i="9"/>
  <c r="V71" i="3"/>
  <c r="AD49" i="9"/>
  <c r="AD49" i="3"/>
  <c r="AO41" i="9"/>
  <c r="AO41" i="3"/>
  <c r="D59" i="9"/>
  <c r="D59" i="3"/>
  <c r="H8" i="9"/>
  <c r="H8" i="3"/>
  <c r="K8" i="9"/>
  <c r="K8" i="3"/>
  <c r="T43" i="9"/>
  <c r="T43" i="3"/>
  <c r="AA23" i="9"/>
  <c r="AA23" i="3"/>
  <c r="AF84" i="9"/>
  <c r="AF84" i="3"/>
  <c r="AL52" i="9"/>
  <c r="AL52" i="3"/>
  <c r="AK115" i="2"/>
  <c r="AJ115" i="2"/>
  <c r="AJ77" i="11" s="1"/>
  <c r="AI115" i="2"/>
  <c r="AG115" i="2"/>
  <c r="AG21" i="11" s="1"/>
  <c r="AF115" i="2"/>
  <c r="AF85" i="3" s="1"/>
  <c r="AE115" i="2"/>
  <c r="AE58" i="11" s="1"/>
  <c r="AH115" i="2"/>
  <c r="AD115" i="2"/>
  <c r="AD55" i="11" s="1"/>
  <c r="AC115" i="2"/>
  <c r="AA115" i="2"/>
  <c r="AA26" i="11" s="1"/>
  <c r="AB115" i="2"/>
  <c r="AB7" i="11" s="1"/>
  <c r="Z115" i="2"/>
  <c r="Y115" i="2"/>
  <c r="X115" i="2"/>
  <c r="V115" i="2"/>
  <c r="V91" i="11" s="1"/>
  <c r="W115" i="2"/>
  <c r="U115" i="2"/>
  <c r="S115" i="2"/>
  <c r="S45" i="11" s="1"/>
  <c r="Q115" i="2"/>
  <c r="Q115" i="3" s="1"/>
  <c r="T115" i="2"/>
  <c r="P115" i="2"/>
  <c r="P13" i="3" s="1"/>
  <c r="O115" i="2"/>
  <c r="O94" i="11" s="1"/>
  <c r="R115" i="2"/>
  <c r="R25" i="3" s="1"/>
  <c r="L115" i="2"/>
  <c r="L25" i="3" s="1"/>
  <c r="K115" i="2"/>
  <c r="K13" i="11" s="1"/>
  <c r="H115" i="2"/>
  <c r="H22" i="11" s="1"/>
  <c r="N115" i="2"/>
  <c r="N42" i="3" s="1"/>
  <c r="G115" i="2"/>
  <c r="M115" i="2"/>
  <c r="I115" i="2"/>
  <c r="J115" i="2"/>
  <c r="J55" i="11" s="1"/>
  <c r="F115" i="2"/>
  <c r="B116" i="2"/>
  <c r="E115" i="2"/>
  <c r="E28" i="11" s="1"/>
  <c r="D115" i="2"/>
  <c r="D75" i="11" s="1"/>
  <c r="C115" i="2"/>
  <c r="C37" i="11" s="1"/>
  <c r="E10" i="11" l="1"/>
  <c r="D60" i="9"/>
  <c r="D60" i="3"/>
  <c r="C24" i="9"/>
  <c r="C65" i="3"/>
  <c r="T44" i="9"/>
  <c r="T44" i="3"/>
  <c r="AD50" i="9"/>
  <c r="AD50" i="3"/>
  <c r="AG11" i="9"/>
  <c r="AG11" i="3"/>
  <c r="J53" i="9"/>
  <c r="J53" i="3"/>
  <c r="V72" i="9"/>
  <c r="V72" i="3"/>
  <c r="AB5" i="9"/>
  <c r="AB5" i="3"/>
  <c r="AN45" i="9"/>
  <c r="AN45" i="3"/>
  <c r="N32" i="9"/>
  <c r="N33" i="9" s="1"/>
  <c r="N34" i="9" s="1"/>
  <c r="N35" i="9" s="1"/>
  <c r="N36" i="9" s="1"/>
  <c r="N37" i="9" s="1"/>
  <c r="N38" i="9" s="1"/>
  <c r="N39" i="9" s="1"/>
  <c r="N40" i="9" s="1"/>
  <c r="E7" i="9"/>
  <c r="E7" i="3"/>
  <c r="H9" i="9"/>
  <c r="H9" i="3"/>
  <c r="O67" i="9"/>
  <c r="O67" i="3"/>
  <c r="S18" i="9"/>
  <c r="S18" i="3"/>
  <c r="AA24" i="9"/>
  <c r="AA24" i="3"/>
  <c r="AE50" i="9"/>
  <c r="AE50" i="3"/>
  <c r="AJ75" i="9"/>
  <c r="AJ75" i="3"/>
  <c r="AL116" i="2"/>
  <c r="AL69" i="11" s="1"/>
  <c r="AN116" i="2"/>
  <c r="AO116" i="2"/>
  <c r="AO43" i="3" s="1"/>
  <c r="AM116" i="2"/>
  <c r="AM56" i="3" s="1"/>
  <c r="K9" i="9"/>
  <c r="K9" i="3"/>
  <c r="AF75" i="9"/>
  <c r="AF76" i="9" s="1"/>
  <c r="AF77" i="9" s="1"/>
  <c r="AF78" i="9" s="1"/>
  <c r="AF79" i="9" s="1"/>
  <c r="AF80" i="9" s="1"/>
  <c r="AF81" i="9" s="1"/>
  <c r="AF82" i="9" s="1"/>
  <c r="AF83" i="9" s="1"/>
  <c r="AO32" i="9"/>
  <c r="AO33" i="9" s="1"/>
  <c r="AO34" i="9" s="1"/>
  <c r="AO35" i="9" s="1"/>
  <c r="AO36" i="9" s="1"/>
  <c r="AO37" i="9" s="1"/>
  <c r="AO38" i="9" s="1"/>
  <c r="AO39" i="9" s="1"/>
  <c r="AO40" i="9" s="1"/>
  <c r="AL53" i="9"/>
  <c r="AL53" i="3"/>
  <c r="G45" i="9"/>
  <c r="AM45" i="9"/>
  <c r="AM46" i="9" s="1"/>
  <c r="AM47" i="9" s="1"/>
  <c r="AM48" i="9" s="1"/>
  <c r="AM49" i="9" s="1"/>
  <c r="AM50" i="9" s="1"/>
  <c r="AM51" i="9" s="1"/>
  <c r="AM52" i="9" s="1"/>
  <c r="AM53" i="9" s="1"/>
  <c r="Q105" i="9"/>
  <c r="Q106" i="9" s="1"/>
  <c r="Q107" i="9" s="1"/>
  <c r="Q108" i="9" s="1"/>
  <c r="Q109" i="9" s="1"/>
  <c r="Q110" i="9" s="1"/>
  <c r="Q111" i="9" s="1"/>
  <c r="Q112" i="9"/>
  <c r="Q113" i="9" s="1"/>
  <c r="AO117" i="3"/>
  <c r="AJ116" i="2"/>
  <c r="AJ78" i="11" s="1"/>
  <c r="AK116" i="2"/>
  <c r="AH116" i="2"/>
  <c r="AI116" i="2"/>
  <c r="AG116" i="2"/>
  <c r="AG22" i="11" s="1"/>
  <c r="AF116" i="2"/>
  <c r="AF86" i="3" s="1"/>
  <c r="AE116" i="2"/>
  <c r="AE59" i="11" s="1"/>
  <c r="AA116" i="2"/>
  <c r="AA27" i="11" s="1"/>
  <c r="AC116" i="2"/>
  <c r="AC10" i="11" s="1"/>
  <c r="AC6" i="11" s="1"/>
  <c r="AC7" i="11" s="1"/>
  <c r="AC8" i="11" s="1"/>
  <c r="AC9" i="11" s="1"/>
  <c r="AD116" i="2"/>
  <c r="AD56" i="11" s="1"/>
  <c r="AB116" i="2"/>
  <c r="AB8" i="11" s="1"/>
  <c r="W116" i="2"/>
  <c r="Z116" i="2"/>
  <c r="X116" i="2"/>
  <c r="V116" i="2"/>
  <c r="V92" i="11" s="1"/>
  <c r="Y116" i="2"/>
  <c r="T116" i="2"/>
  <c r="R116" i="2"/>
  <c r="R26" i="3" s="1"/>
  <c r="U116" i="2"/>
  <c r="S116" i="2"/>
  <c r="S46" i="11" s="1"/>
  <c r="Q116" i="2"/>
  <c r="Q116" i="3" s="1"/>
  <c r="P116" i="2"/>
  <c r="P14" i="3" s="1"/>
  <c r="O116" i="2"/>
  <c r="O95" i="11" s="1"/>
  <c r="M116" i="2"/>
  <c r="L116" i="2"/>
  <c r="L26" i="3" s="1"/>
  <c r="K116" i="2"/>
  <c r="K14" i="11" s="1"/>
  <c r="I116" i="2"/>
  <c r="H116" i="2"/>
  <c r="H23" i="11" s="1"/>
  <c r="N116" i="2"/>
  <c r="N43" i="3" s="1"/>
  <c r="J116" i="2"/>
  <c r="J56" i="11" s="1"/>
  <c r="F116" i="2"/>
  <c r="G116" i="2"/>
  <c r="B117" i="2"/>
  <c r="D116" i="2"/>
  <c r="D76" i="11" s="1"/>
  <c r="C116" i="2"/>
  <c r="C38" i="11" s="1"/>
  <c r="E116" i="2"/>
  <c r="E29" i="11" s="1"/>
  <c r="E11" i="11" l="1"/>
  <c r="G46" i="9"/>
  <c r="E8" i="9"/>
  <c r="E8" i="3"/>
  <c r="O68" i="9"/>
  <c r="O68" i="3"/>
  <c r="V73" i="9"/>
  <c r="V73" i="3"/>
  <c r="AB6" i="9"/>
  <c r="AB6" i="3"/>
  <c r="AE51" i="9"/>
  <c r="AE51" i="3"/>
  <c r="AN46" i="9"/>
  <c r="AN46" i="3"/>
  <c r="D61" i="9"/>
  <c r="D61" i="3"/>
  <c r="K10" i="9"/>
  <c r="K10" i="3"/>
  <c r="AD51" i="9"/>
  <c r="AD51" i="3"/>
  <c r="AL54" i="9"/>
  <c r="AL54" i="3"/>
  <c r="C25" i="9"/>
  <c r="C66" i="3"/>
  <c r="J54" i="9"/>
  <c r="J54" i="3"/>
  <c r="AL117" i="2"/>
  <c r="AL70" i="11" s="1"/>
  <c r="AO117" i="2"/>
  <c r="AO44" i="3" s="1"/>
  <c r="AN117" i="2"/>
  <c r="AM117" i="2"/>
  <c r="AM57" i="3" s="1"/>
  <c r="T45" i="9"/>
  <c r="T45" i="3"/>
  <c r="AC4" i="9"/>
  <c r="AC4" i="3"/>
  <c r="AG12" i="9"/>
  <c r="AG12" i="3"/>
  <c r="AJ76" i="9"/>
  <c r="AJ76" i="3"/>
  <c r="H10" i="9"/>
  <c r="H10" i="3"/>
  <c r="S19" i="9"/>
  <c r="S19" i="3"/>
  <c r="AA25" i="9"/>
  <c r="AA25" i="3"/>
  <c r="AO118" i="3"/>
  <c r="AK117" i="2"/>
  <c r="AI117" i="2"/>
  <c r="AH117" i="2"/>
  <c r="AJ117" i="2"/>
  <c r="AJ79" i="11" s="1"/>
  <c r="AE117" i="2"/>
  <c r="AE60" i="11" s="1"/>
  <c r="AF117" i="2"/>
  <c r="AF87" i="3" s="1"/>
  <c r="AG117" i="2"/>
  <c r="AG23" i="11" s="1"/>
  <c r="AD117" i="2"/>
  <c r="AD57" i="11" s="1"/>
  <c r="AB117" i="2"/>
  <c r="AB9" i="11" s="1"/>
  <c r="AA117" i="2"/>
  <c r="AA28" i="11" s="1"/>
  <c r="AC117" i="2"/>
  <c r="AC11" i="11" s="1"/>
  <c r="X117" i="2"/>
  <c r="W117" i="2"/>
  <c r="Z117" i="2"/>
  <c r="V117" i="2"/>
  <c r="V93" i="11" s="1"/>
  <c r="Y117" i="2"/>
  <c r="U117" i="2"/>
  <c r="T117" i="2"/>
  <c r="S117" i="2"/>
  <c r="S47" i="11" s="1"/>
  <c r="R117" i="2"/>
  <c r="R27" i="3" s="1"/>
  <c r="N117" i="2"/>
  <c r="N44" i="3" s="1"/>
  <c r="O117" i="2"/>
  <c r="O96" i="11" s="1"/>
  <c r="M117" i="2"/>
  <c r="P117" i="2"/>
  <c r="P15" i="3" s="1"/>
  <c r="J117" i="2"/>
  <c r="J57" i="11" s="1"/>
  <c r="F117" i="2"/>
  <c r="K117" i="2"/>
  <c r="K15" i="11" s="1"/>
  <c r="I117" i="2"/>
  <c r="G117" i="2"/>
  <c r="L117" i="2"/>
  <c r="L40" i="11" s="1"/>
  <c r="L38" i="11" s="1"/>
  <c r="L39" i="11" s="1"/>
  <c r="Q117" i="2"/>
  <c r="Q117" i="3" s="1"/>
  <c r="H117" i="2"/>
  <c r="H24" i="11" s="1"/>
  <c r="B118" i="2"/>
  <c r="E117" i="2"/>
  <c r="E30" i="11" s="1"/>
  <c r="D117" i="2"/>
  <c r="D77" i="11" s="1"/>
  <c r="C117" i="2"/>
  <c r="C39" i="11" s="1"/>
  <c r="G47" i="9" l="1"/>
  <c r="E12" i="11"/>
  <c r="L27" i="9"/>
  <c r="L25" i="9" s="1"/>
  <c r="L26" i="9" s="1"/>
  <c r="L27" i="3"/>
  <c r="AL118" i="2"/>
  <c r="AL71" i="11" s="1"/>
  <c r="AO118" i="2"/>
  <c r="AO45" i="3" s="1"/>
  <c r="AN118" i="2"/>
  <c r="AM118" i="2"/>
  <c r="AM58" i="3" s="1"/>
  <c r="J55" i="9"/>
  <c r="J55" i="3"/>
  <c r="AB7" i="9"/>
  <c r="AB7" i="3"/>
  <c r="AE52" i="9"/>
  <c r="AE52" i="3"/>
  <c r="C26" i="9"/>
  <c r="C67" i="3"/>
  <c r="AD52" i="9"/>
  <c r="AD52" i="3"/>
  <c r="AJ77" i="9"/>
  <c r="AJ77" i="3"/>
  <c r="AN47" i="9"/>
  <c r="AN47" i="3"/>
  <c r="H11" i="9"/>
  <c r="H11" i="3"/>
  <c r="D62" i="9"/>
  <c r="D62" i="3"/>
  <c r="K11" i="9"/>
  <c r="K11" i="3"/>
  <c r="S20" i="9"/>
  <c r="S20" i="3"/>
  <c r="V74" i="9"/>
  <c r="V74" i="3"/>
  <c r="AC5" i="9"/>
  <c r="AC5" i="3"/>
  <c r="AG13" i="9"/>
  <c r="AG13" i="3"/>
  <c r="E9" i="9"/>
  <c r="E9" i="3"/>
  <c r="O69" i="9"/>
  <c r="O69" i="3"/>
  <c r="T46" i="9"/>
  <c r="T46" i="3"/>
  <c r="AA26" i="9"/>
  <c r="AA26" i="3"/>
  <c r="AL55" i="9"/>
  <c r="AL55" i="3"/>
  <c r="AO119" i="3"/>
  <c r="AK118" i="2"/>
  <c r="AJ118" i="2"/>
  <c r="AJ80" i="11" s="1"/>
  <c r="AI118" i="2"/>
  <c r="AH118" i="2"/>
  <c r="AG118" i="2"/>
  <c r="AG24" i="11" s="1"/>
  <c r="AE118" i="2"/>
  <c r="AE61" i="11" s="1"/>
  <c r="AF118" i="2"/>
  <c r="AF88" i="3" s="1"/>
  <c r="AD118" i="2"/>
  <c r="AD58" i="11" s="1"/>
  <c r="AC118" i="2"/>
  <c r="AC12" i="11" s="1"/>
  <c r="AB118" i="2"/>
  <c r="AB10" i="11" s="1"/>
  <c r="AA118" i="2"/>
  <c r="AA29" i="11" s="1"/>
  <c r="Y118" i="2"/>
  <c r="X118" i="2"/>
  <c r="W118" i="2"/>
  <c r="Z118" i="2"/>
  <c r="V118" i="2"/>
  <c r="V94" i="11" s="1"/>
  <c r="U118" i="2"/>
  <c r="T118" i="2"/>
  <c r="S118" i="2"/>
  <c r="S48" i="11" s="1"/>
  <c r="R118" i="2"/>
  <c r="R28" i="3" s="1"/>
  <c r="Q118" i="2"/>
  <c r="Q118" i="3" s="1"/>
  <c r="O118" i="2"/>
  <c r="O97" i="11" s="1"/>
  <c r="N118" i="2"/>
  <c r="N45" i="3" s="1"/>
  <c r="K118" i="2"/>
  <c r="K16" i="11" s="1"/>
  <c r="M118" i="2"/>
  <c r="G118" i="2"/>
  <c r="P118" i="2"/>
  <c r="P16" i="3" s="1"/>
  <c r="J118" i="2"/>
  <c r="J58" i="11" s="1"/>
  <c r="F118" i="2"/>
  <c r="L118" i="2"/>
  <c r="L28" i="3" s="1"/>
  <c r="H118" i="2"/>
  <c r="H25" i="11" s="1"/>
  <c r="I118" i="2"/>
  <c r="B119" i="2"/>
  <c r="E118" i="2"/>
  <c r="E31" i="11" s="1"/>
  <c r="D118" i="2"/>
  <c r="D78" i="11" s="1"/>
  <c r="C118" i="2"/>
  <c r="C40" i="11" s="1"/>
  <c r="E13" i="11" l="1"/>
  <c r="G48" i="9"/>
  <c r="J56" i="9"/>
  <c r="J56" i="3"/>
  <c r="D63" i="9"/>
  <c r="D63" i="3"/>
  <c r="H12" i="9"/>
  <c r="H12" i="3"/>
  <c r="S21" i="9"/>
  <c r="S21" i="3"/>
  <c r="AA27" i="9"/>
  <c r="AA27" i="3"/>
  <c r="C27" i="9"/>
  <c r="C68" i="3"/>
  <c r="T47" i="9"/>
  <c r="T47" i="3"/>
  <c r="AE53" i="9"/>
  <c r="AE53" i="3"/>
  <c r="AJ78" i="9"/>
  <c r="AJ78" i="3"/>
  <c r="AL56" i="9"/>
  <c r="AL56" i="3"/>
  <c r="E10" i="9"/>
  <c r="E10" i="3"/>
  <c r="O70" i="9"/>
  <c r="O70" i="3"/>
  <c r="AB8" i="9"/>
  <c r="AB8" i="3"/>
  <c r="AL119" i="2"/>
  <c r="AL72" i="11" s="1"/>
  <c r="AO119" i="2"/>
  <c r="AO46" i="3" s="1"/>
  <c r="AN119" i="2"/>
  <c r="AM119" i="2"/>
  <c r="AM59" i="3" s="1"/>
  <c r="AC6" i="9"/>
  <c r="AC6" i="3"/>
  <c r="AG14" i="9"/>
  <c r="AG14" i="3"/>
  <c r="K12" i="9"/>
  <c r="K12" i="3"/>
  <c r="V75" i="9"/>
  <c r="V75" i="3"/>
  <c r="AD53" i="9"/>
  <c r="AD53" i="3"/>
  <c r="AN48" i="9"/>
  <c r="AN48" i="3"/>
  <c r="AO120" i="3"/>
  <c r="AK119" i="2"/>
  <c r="AI119" i="2"/>
  <c r="AH119" i="2"/>
  <c r="AG119" i="2"/>
  <c r="AG25" i="11" s="1"/>
  <c r="AJ119" i="2"/>
  <c r="AJ81" i="11" s="1"/>
  <c r="AF119" i="2"/>
  <c r="AF89" i="3" s="1"/>
  <c r="AE119" i="2"/>
  <c r="AE62" i="11" s="1"/>
  <c r="AD119" i="2"/>
  <c r="AD59" i="11" s="1"/>
  <c r="AC119" i="2"/>
  <c r="AC13" i="11" s="1"/>
  <c r="AA119" i="2"/>
  <c r="AA30" i="11" s="1"/>
  <c r="AB119" i="2"/>
  <c r="AB11" i="11" s="1"/>
  <c r="Z119" i="2"/>
  <c r="Y119" i="2"/>
  <c r="V119" i="2"/>
  <c r="V95" i="11" s="1"/>
  <c r="W119" i="2"/>
  <c r="X119" i="2"/>
  <c r="X25" i="11" s="1"/>
  <c r="U119" i="2"/>
  <c r="T119" i="2"/>
  <c r="S119" i="2"/>
  <c r="S49" i="11" s="1"/>
  <c r="Q119" i="2"/>
  <c r="Q119" i="3" s="1"/>
  <c r="P119" i="2"/>
  <c r="P17" i="3" s="1"/>
  <c r="O119" i="2"/>
  <c r="O98" i="11" s="1"/>
  <c r="N119" i="2"/>
  <c r="N72" i="11" s="1"/>
  <c r="L119" i="2"/>
  <c r="L29" i="3" s="1"/>
  <c r="R119" i="2"/>
  <c r="R29" i="3" s="1"/>
  <c r="K119" i="2"/>
  <c r="K17" i="11" s="1"/>
  <c r="H119" i="2"/>
  <c r="H26" i="11" s="1"/>
  <c r="M119" i="2"/>
  <c r="G119" i="2"/>
  <c r="I119" i="2"/>
  <c r="F119" i="2"/>
  <c r="J119" i="2"/>
  <c r="J59" i="11" s="1"/>
  <c r="B120" i="2"/>
  <c r="E119" i="2"/>
  <c r="E32" i="11" s="1"/>
  <c r="C119" i="2"/>
  <c r="C41" i="11" s="1"/>
  <c r="D119" i="2"/>
  <c r="D79" i="11" s="1"/>
  <c r="X6" i="11" l="1"/>
  <c r="X7" i="11" s="1"/>
  <c r="X8" i="11" s="1"/>
  <c r="X9" i="11" s="1"/>
  <c r="X10" i="11" s="1"/>
  <c r="X11" i="11" s="1"/>
  <c r="X12" i="11" s="1"/>
  <c r="X13" i="11" s="1"/>
  <c r="X14" i="11" s="1"/>
  <c r="X15" i="11" s="1"/>
  <c r="X16" i="11" s="1"/>
  <c r="X17" i="11" s="1"/>
  <c r="X18" i="11" s="1"/>
  <c r="X19" i="11" s="1"/>
  <c r="X20" i="11" s="1"/>
  <c r="X21" i="11" s="1"/>
  <c r="X22" i="11" s="1"/>
  <c r="X23" i="11" s="1"/>
  <c r="X24" i="11" s="1"/>
  <c r="N68" i="11"/>
  <c r="N69" i="11" s="1"/>
  <c r="N70" i="11" s="1"/>
  <c r="N71" i="11" s="1"/>
  <c r="G49" i="9"/>
  <c r="E14" i="11"/>
  <c r="O71" i="9"/>
  <c r="O71" i="3"/>
  <c r="AL120" i="2"/>
  <c r="AL73" i="11" s="1"/>
  <c r="AN120" i="2"/>
  <c r="AO120" i="2"/>
  <c r="AO47" i="3" s="1"/>
  <c r="AM120" i="2"/>
  <c r="AM60" i="3" s="1"/>
  <c r="AC7" i="9"/>
  <c r="AC7" i="3"/>
  <c r="AJ79" i="9"/>
  <c r="AJ79" i="3"/>
  <c r="D64" i="9"/>
  <c r="D64" i="3"/>
  <c r="X4" i="9"/>
  <c r="X4" i="3"/>
  <c r="AD54" i="9"/>
  <c r="AD54" i="3"/>
  <c r="AG15" i="9"/>
  <c r="AG15" i="3"/>
  <c r="AL57" i="9"/>
  <c r="AL57" i="3"/>
  <c r="E11" i="9"/>
  <c r="E11" i="3"/>
  <c r="J57" i="9"/>
  <c r="J57" i="3"/>
  <c r="C28" i="9"/>
  <c r="C69" i="3"/>
  <c r="H13" i="9"/>
  <c r="H13" i="3"/>
  <c r="N46" i="9"/>
  <c r="N42" i="9" s="1"/>
  <c r="N43" i="9" s="1"/>
  <c r="N44" i="9" s="1"/>
  <c r="N45" i="9" s="1"/>
  <c r="N46" i="3"/>
  <c r="S22" i="9"/>
  <c r="S22" i="3"/>
  <c r="AB9" i="9"/>
  <c r="AB9" i="3"/>
  <c r="AE54" i="9"/>
  <c r="AE54" i="3"/>
  <c r="K13" i="9"/>
  <c r="K13" i="3"/>
  <c r="T48" i="9"/>
  <c r="T48" i="3"/>
  <c r="V76" i="9"/>
  <c r="V76" i="3"/>
  <c r="AA28" i="9"/>
  <c r="AA28" i="3"/>
  <c r="AN49" i="9"/>
  <c r="AN49" i="3"/>
  <c r="AO121" i="3"/>
  <c r="AJ120" i="2"/>
  <c r="AJ82" i="11" s="1"/>
  <c r="AK120" i="2"/>
  <c r="AH120" i="2"/>
  <c r="AI120" i="2"/>
  <c r="AG120" i="2"/>
  <c r="AG26" i="11" s="1"/>
  <c r="AF120" i="2"/>
  <c r="AF90" i="3" s="1"/>
  <c r="AE120" i="2"/>
  <c r="AE63" i="11" s="1"/>
  <c r="AA120" i="2"/>
  <c r="AA31" i="11" s="1"/>
  <c r="AC120" i="2"/>
  <c r="AC14" i="11" s="1"/>
  <c r="AD120" i="2"/>
  <c r="AD60" i="11" s="1"/>
  <c r="AB120" i="2"/>
  <c r="AB12" i="11" s="1"/>
  <c r="W120" i="2"/>
  <c r="Z120" i="2"/>
  <c r="Y120" i="2"/>
  <c r="V120" i="2"/>
  <c r="V96" i="11" s="1"/>
  <c r="X120" i="2"/>
  <c r="X5" i="3" s="1"/>
  <c r="U120" i="2"/>
  <c r="R120" i="2"/>
  <c r="R30" i="3" s="1"/>
  <c r="Q120" i="2"/>
  <c r="Q120" i="3" s="1"/>
  <c r="S120" i="2"/>
  <c r="S50" i="11" s="1"/>
  <c r="T120" i="2"/>
  <c r="P120" i="2"/>
  <c r="P18" i="3" s="1"/>
  <c r="M120" i="2"/>
  <c r="N120" i="2"/>
  <c r="N47" i="3" s="1"/>
  <c r="L120" i="2"/>
  <c r="L30" i="3" s="1"/>
  <c r="O120" i="2"/>
  <c r="O99" i="11" s="1"/>
  <c r="I120" i="2"/>
  <c r="H120" i="2"/>
  <c r="H27" i="11" s="1"/>
  <c r="F120" i="2"/>
  <c r="G120" i="2"/>
  <c r="J120" i="2"/>
  <c r="J60" i="11" s="1"/>
  <c r="K120" i="2"/>
  <c r="K18" i="11" s="1"/>
  <c r="B121" i="2"/>
  <c r="D120" i="2"/>
  <c r="D80" i="11" s="1"/>
  <c r="E120" i="2"/>
  <c r="E33" i="11" s="1"/>
  <c r="C120" i="2"/>
  <c r="C42" i="11" s="1"/>
  <c r="E15" i="11" l="1"/>
  <c r="G50" i="9"/>
  <c r="AL121" i="2"/>
  <c r="AL59" i="3" s="1"/>
  <c r="AO121" i="2"/>
  <c r="AO48" i="3" s="1"/>
  <c r="AN121" i="2"/>
  <c r="AM121" i="2"/>
  <c r="AM61" i="3" s="1"/>
  <c r="T49" i="9"/>
  <c r="T49" i="3"/>
  <c r="AC8" i="9"/>
  <c r="AC8" i="3"/>
  <c r="AG16" i="9"/>
  <c r="AG16" i="3"/>
  <c r="AJ80" i="9"/>
  <c r="AJ80" i="3"/>
  <c r="AN50" i="9"/>
  <c r="AN50" i="3"/>
  <c r="D65" i="9"/>
  <c r="D65" i="3"/>
  <c r="K14" i="9"/>
  <c r="K14" i="3"/>
  <c r="H14" i="9"/>
  <c r="H14" i="3"/>
  <c r="S23" i="9"/>
  <c r="S23" i="3"/>
  <c r="AA29" i="9"/>
  <c r="AA29" i="3"/>
  <c r="AL58" i="9"/>
  <c r="AL58" i="3"/>
  <c r="C29" i="9"/>
  <c r="C70" i="3"/>
  <c r="E12" i="9"/>
  <c r="E12" i="3"/>
  <c r="J58" i="9"/>
  <c r="J58" i="3"/>
  <c r="V77" i="9"/>
  <c r="V77" i="3"/>
  <c r="AB10" i="9"/>
  <c r="AB10" i="3"/>
  <c r="AE55" i="9"/>
  <c r="AE55" i="3"/>
  <c r="O72" i="9"/>
  <c r="O72" i="3"/>
  <c r="AD55" i="9"/>
  <c r="AD55" i="3"/>
  <c r="AO122" i="3"/>
  <c r="AK121" i="2"/>
  <c r="AJ121" i="2"/>
  <c r="AJ83" i="11" s="1"/>
  <c r="AI121" i="2"/>
  <c r="AH121" i="2"/>
  <c r="AE121" i="2"/>
  <c r="AE56" i="3" s="1"/>
  <c r="AG121" i="2"/>
  <c r="AG27" i="11" s="1"/>
  <c r="AF121" i="2"/>
  <c r="AF91" i="3" s="1"/>
  <c r="AD121" i="2"/>
  <c r="AD61" i="11" s="1"/>
  <c r="AB121" i="2"/>
  <c r="AB13" i="11" s="1"/>
  <c r="AA121" i="2"/>
  <c r="AA32" i="11" s="1"/>
  <c r="AC121" i="2"/>
  <c r="AC15" i="11" s="1"/>
  <c r="X121" i="2"/>
  <c r="X6" i="3" s="1"/>
  <c r="W121" i="2"/>
  <c r="Y121" i="2"/>
  <c r="V121" i="2"/>
  <c r="V97" i="11" s="1"/>
  <c r="Z121" i="2"/>
  <c r="U121" i="2"/>
  <c r="T121" i="2"/>
  <c r="S121" i="2"/>
  <c r="S51" i="11" s="1"/>
  <c r="R121" i="2"/>
  <c r="R31" i="3" s="1"/>
  <c r="N121" i="2"/>
  <c r="N48" i="3" s="1"/>
  <c r="Q121" i="2"/>
  <c r="Q121" i="3" s="1"/>
  <c r="P121" i="2"/>
  <c r="P19" i="11" s="1"/>
  <c r="M121" i="2"/>
  <c r="L121" i="2"/>
  <c r="L31" i="3" s="1"/>
  <c r="J121" i="2"/>
  <c r="J59" i="3" s="1"/>
  <c r="F121" i="2"/>
  <c r="O121" i="2"/>
  <c r="O100" i="11" s="1"/>
  <c r="I121" i="2"/>
  <c r="K121" i="2"/>
  <c r="K19" i="11" s="1"/>
  <c r="G121" i="2"/>
  <c r="H121" i="2"/>
  <c r="H28" i="11" s="1"/>
  <c r="B122" i="2"/>
  <c r="E121" i="2"/>
  <c r="E34" i="11" s="1"/>
  <c r="D121" i="2"/>
  <c r="D81" i="11" s="1"/>
  <c r="C121" i="2"/>
  <c r="C43" i="11" s="1"/>
  <c r="P6" i="11" l="1"/>
  <c r="P7" i="11" s="1"/>
  <c r="P8" i="11" s="1"/>
  <c r="P9" i="11" s="1"/>
  <c r="P10" i="11" s="1"/>
  <c r="P11" i="11" s="1"/>
  <c r="P12" i="11" s="1"/>
  <c r="P13" i="11" s="1"/>
  <c r="P14" i="11" s="1"/>
  <c r="P15" i="11" s="1"/>
  <c r="P16" i="11" s="1"/>
  <c r="P17" i="11" s="1"/>
  <c r="P18" i="11" s="1"/>
  <c r="G51" i="9"/>
  <c r="E16" i="11"/>
  <c r="C30" i="9"/>
  <c r="C71" i="3"/>
  <c r="E13" i="9"/>
  <c r="E13" i="3"/>
  <c r="K15" i="9"/>
  <c r="K15" i="3"/>
  <c r="AL122" i="2"/>
  <c r="AL75" i="11" s="1"/>
  <c r="AL74" i="11" s="1"/>
  <c r="AO122" i="2"/>
  <c r="AO49" i="3" s="1"/>
  <c r="AN122" i="2"/>
  <c r="AM122" i="2"/>
  <c r="AM62" i="3" s="1"/>
  <c r="AB11" i="9"/>
  <c r="AB11" i="3"/>
  <c r="O73" i="9"/>
  <c r="O73" i="3"/>
  <c r="AD56" i="9"/>
  <c r="AD56" i="3"/>
  <c r="AN51" i="9"/>
  <c r="AN51" i="3"/>
  <c r="H15" i="9"/>
  <c r="H15" i="3"/>
  <c r="P4" i="9"/>
  <c r="P19" i="3"/>
  <c r="S24" i="9"/>
  <c r="S24" i="3"/>
  <c r="V78" i="9"/>
  <c r="V78" i="3"/>
  <c r="AC9" i="9"/>
  <c r="AC9" i="3"/>
  <c r="D66" i="9"/>
  <c r="D66" i="3"/>
  <c r="T50" i="9"/>
  <c r="T50" i="3"/>
  <c r="AA30" i="9"/>
  <c r="AA30" i="3"/>
  <c r="AG17" i="9"/>
  <c r="AG17" i="3"/>
  <c r="AJ81" i="9"/>
  <c r="AJ81" i="3"/>
  <c r="AO123" i="3"/>
  <c r="AK122" i="2"/>
  <c r="AJ122" i="2"/>
  <c r="AJ84" i="11" s="1"/>
  <c r="AI122" i="2"/>
  <c r="AH122" i="2"/>
  <c r="AE122" i="2"/>
  <c r="AE65" i="11" s="1"/>
  <c r="AE64" i="11" s="1"/>
  <c r="AG122" i="2"/>
  <c r="AG28" i="11" s="1"/>
  <c r="AF122" i="2"/>
  <c r="AF92" i="3" s="1"/>
  <c r="AD122" i="2"/>
  <c r="AD62" i="11" s="1"/>
  <c r="AC122" i="2"/>
  <c r="AC16" i="11" s="1"/>
  <c r="AB122" i="2"/>
  <c r="AB14" i="11" s="1"/>
  <c r="AA122" i="2"/>
  <c r="AA33" i="11" s="1"/>
  <c r="Y122" i="2"/>
  <c r="X122" i="2"/>
  <c r="X7" i="3" s="1"/>
  <c r="W122" i="2"/>
  <c r="Z122" i="2"/>
  <c r="V122" i="2"/>
  <c r="V98" i="11" s="1"/>
  <c r="U122" i="2"/>
  <c r="T122" i="2"/>
  <c r="S122" i="2"/>
  <c r="S52" i="11" s="1"/>
  <c r="R122" i="2"/>
  <c r="R36" i="11" s="1"/>
  <c r="R29" i="11" s="1"/>
  <c r="R30" i="11" s="1"/>
  <c r="R31" i="11" s="1"/>
  <c r="R32" i="11" s="1"/>
  <c r="R33" i="11" s="1"/>
  <c r="R34" i="11" s="1"/>
  <c r="R35" i="11" s="1"/>
  <c r="O122" i="2"/>
  <c r="O101" i="11" s="1"/>
  <c r="N122" i="2"/>
  <c r="N49" i="3" s="1"/>
  <c r="Q122" i="2"/>
  <c r="Q122" i="3" s="1"/>
  <c r="K122" i="2"/>
  <c r="K20" i="11" s="1"/>
  <c r="P122" i="2"/>
  <c r="P20" i="11" s="1"/>
  <c r="G122" i="2"/>
  <c r="M122" i="2"/>
  <c r="L122" i="2"/>
  <c r="L45" i="11" s="1"/>
  <c r="L41" i="11" s="1"/>
  <c r="L42" i="11" s="1"/>
  <c r="L43" i="11" s="1"/>
  <c r="L44" i="11" s="1"/>
  <c r="J122" i="2"/>
  <c r="J62" i="11" s="1"/>
  <c r="F122" i="2"/>
  <c r="H122" i="2"/>
  <c r="H29" i="11" s="1"/>
  <c r="I122" i="2"/>
  <c r="B123" i="2"/>
  <c r="E122" i="2"/>
  <c r="E35" i="11" s="1"/>
  <c r="D122" i="2"/>
  <c r="D82" i="11" s="1"/>
  <c r="C122" i="2"/>
  <c r="C44" i="11" s="1"/>
  <c r="E17" i="11" l="1"/>
  <c r="G52" i="9"/>
  <c r="J61" i="11"/>
  <c r="J60" i="9"/>
  <c r="J60" i="3"/>
  <c r="P5" i="9"/>
  <c r="P20" i="3"/>
  <c r="O74" i="9"/>
  <c r="O74" i="3"/>
  <c r="AC10" i="9"/>
  <c r="AC10" i="3"/>
  <c r="AE57" i="9"/>
  <c r="AE56" i="9" s="1"/>
  <c r="AE57" i="3"/>
  <c r="E14" i="9"/>
  <c r="E14" i="3"/>
  <c r="C31" i="9"/>
  <c r="C72" i="3"/>
  <c r="K16" i="9"/>
  <c r="K16" i="3"/>
  <c r="R32" i="9"/>
  <c r="R32" i="3"/>
  <c r="V79" i="9"/>
  <c r="V79" i="3"/>
  <c r="AD57" i="9"/>
  <c r="AD57" i="3"/>
  <c r="AL60" i="9"/>
  <c r="AL59" i="9" s="1"/>
  <c r="AL60" i="3"/>
  <c r="AL123" i="2"/>
  <c r="AO123" i="2"/>
  <c r="AO50" i="3" s="1"/>
  <c r="AN123" i="2"/>
  <c r="AM123" i="2"/>
  <c r="AM63" i="3" s="1"/>
  <c r="L32" i="9"/>
  <c r="L32" i="3"/>
  <c r="D67" i="9"/>
  <c r="D67" i="3"/>
  <c r="H16" i="9"/>
  <c r="H16" i="3"/>
  <c r="S25" i="9"/>
  <c r="S25" i="3"/>
  <c r="AA31" i="9"/>
  <c r="AA31" i="3"/>
  <c r="T51" i="9"/>
  <c r="T51" i="3"/>
  <c r="AB12" i="9"/>
  <c r="AB12" i="3"/>
  <c r="AG18" i="9"/>
  <c r="AG18" i="3"/>
  <c r="AJ82" i="9"/>
  <c r="AJ82" i="3"/>
  <c r="AN52" i="9"/>
  <c r="AN52" i="3"/>
  <c r="AO124" i="3"/>
  <c r="AK123" i="2"/>
  <c r="AJ123" i="2"/>
  <c r="AJ85" i="11" s="1"/>
  <c r="AI123" i="2"/>
  <c r="AH123" i="2"/>
  <c r="AG123" i="2"/>
  <c r="AG29" i="11" s="1"/>
  <c r="AF123" i="2"/>
  <c r="AF93" i="3" s="1"/>
  <c r="AE123" i="2"/>
  <c r="AD123" i="2"/>
  <c r="AD63" i="11" s="1"/>
  <c r="AC123" i="2"/>
  <c r="AC17" i="11" s="1"/>
  <c r="AA123" i="2"/>
  <c r="AA34" i="11" s="1"/>
  <c r="AB123" i="2"/>
  <c r="AB15" i="11" s="1"/>
  <c r="Z123" i="2"/>
  <c r="Y123" i="2"/>
  <c r="X123" i="2"/>
  <c r="X8" i="3" s="1"/>
  <c r="V123" i="2"/>
  <c r="V99" i="11" s="1"/>
  <c r="W123" i="2"/>
  <c r="T123" i="2"/>
  <c r="U123" i="2"/>
  <c r="S123" i="2"/>
  <c r="S53" i="11" s="1"/>
  <c r="Q123" i="2"/>
  <c r="Q123" i="3" s="1"/>
  <c r="R123" i="2"/>
  <c r="R33" i="3" s="1"/>
  <c r="P123" i="2"/>
  <c r="P21" i="11" s="1"/>
  <c r="O123" i="2"/>
  <c r="O102" i="11" s="1"/>
  <c r="L123" i="2"/>
  <c r="L33" i="3" s="1"/>
  <c r="K123" i="2"/>
  <c r="K21" i="11" s="1"/>
  <c r="N123" i="2"/>
  <c r="N50" i="3" s="1"/>
  <c r="H123" i="2"/>
  <c r="H30" i="11" s="1"/>
  <c r="G123" i="2"/>
  <c r="F123" i="2"/>
  <c r="I123" i="2"/>
  <c r="M123" i="2"/>
  <c r="J123" i="2"/>
  <c r="J61" i="3" s="1"/>
  <c r="B124" i="2"/>
  <c r="E123" i="2"/>
  <c r="E36" i="11" s="1"/>
  <c r="D123" i="2"/>
  <c r="D83" i="11" s="1"/>
  <c r="C123" i="2"/>
  <c r="C45" i="11" s="1"/>
  <c r="G53" i="9" l="1"/>
  <c r="E18" i="11"/>
  <c r="J59" i="9"/>
  <c r="D68" i="9"/>
  <c r="D68" i="3"/>
  <c r="H17" i="9"/>
  <c r="H17" i="3"/>
  <c r="O75" i="9"/>
  <c r="O75" i="3"/>
  <c r="S26" i="9"/>
  <c r="S26" i="3"/>
  <c r="V80" i="9"/>
  <c r="V80" i="3"/>
  <c r="AB13" i="9"/>
  <c r="AB13" i="3"/>
  <c r="C32" i="9"/>
  <c r="C73" i="3"/>
  <c r="P6" i="9"/>
  <c r="P21" i="3"/>
  <c r="AA32" i="9"/>
  <c r="AA32" i="3"/>
  <c r="AJ83" i="9"/>
  <c r="AJ83" i="3"/>
  <c r="AN53" i="9"/>
  <c r="AN53" i="3"/>
  <c r="E15" i="9"/>
  <c r="E15" i="3"/>
  <c r="AL124" i="2"/>
  <c r="AN124" i="2"/>
  <c r="AO124" i="2"/>
  <c r="AO51" i="3" s="1"/>
  <c r="AM124" i="2"/>
  <c r="AM64" i="3" s="1"/>
  <c r="K17" i="9"/>
  <c r="K17" i="3"/>
  <c r="T52" i="9"/>
  <c r="T52" i="3"/>
  <c r="AC11" i="9"/>
  <c r="AC11" i="3"/>
  <c r="AG19" i="9"/>
  <c r="AG19" i="3"/>
  <c r="AD58" i="9"/>
  <c r="AD58" i="3"/>
  <c r="L28" i="9"/>
  <c r="L29" i="9" s="1"/>
  <c r="L30" i="9" s="1"/>
  <c r="L31" i="9" s="1"/>
  <c r="R25" i="9"/>
  <c r="R26" i="9" s="1"/>
  <c r="R27" i="9" s="1"/>
  <c r="R28" i="9" s="1"/>
  <c r="R29" i="9" s="1"/>
  <c r="R30" i="9" s="1"/>
  <c r="R31" i="9" s="1"/>
  <c r="AO125" i="3"/>
  <c r="AJ124" i="2"/>
  <c r="AJ86" i="11" s="1"/>
  <c r="AK124" i="2"/>
  <c r="AH124" i="2"/>
  <c r="AI124" i="2"/>
  <c r="AG124" i="2"/>
  <c r="AG30" i="11" s="1"/>
  <c r="AE124" i="2"/>
  <c r="AF124" i="2"/>
  <c r="AF125" i="11" s="1"/>
  <c r="AA124" i="2"/>
  <c r="AA35" i="11" s="1"/>
  <c r="AD124" i="2"/>
  <c r="AD64" i="11" s="1"/>
  <c r="AC124" i="2"/>
  <c r="AC18" i="11" s="1"/>
  <c r="AB124" i="2"/>
  <c r="AB16" i="11" s="1"/>
  <c r="W124" i="2"/>
  <c r="Z124" i="2"/>
  <c r="X124" i="2"/>
  <c r="X30" i="11" s="1"/>
  <c r="V124" i="2"/>
  <c r="V100" i="11" s="1"/>
  <c r="Y124" i="2"/>
  <c r="T124" i="2"/>
  <c r="R124" i="2"/>
  <c r="R34" i="3" s="1"/>
  <c r="Q124" i="2"/>
  <c r="Q126" i="11" s="1"/>
  <c r="U124" i="2"/>
  <c r="P124" i="2"/>
  <c r="P22" i="11" s="1"/>
  <c r="S124" i="2"/>
  <c r="S54" i="11" s="1"/>
  <c r="O124" i="2"/>
  <c r="O103" i="11" s="1"/>
  <c r="M124" i="2"/>
  <c r="L124" i="2"/>
  <c r="L34" i="3" s="1"/>
  <c r="K124" i="2"/>
  <c r="K22" i="11" s="1"/>
  <c r="I124" i="2"/>
  <c r="N124" i="2"/>
  <c r="N77" i="11" s="1"/>
  <c r="H124" i="2"/>
  <c r="H31" i="11" s="1"/>
  <c r="J124" i="2"/>
  <c r="J62" i="3" s="1"/>
  <c r="F124" i="2"/>
  <c r="G124" i="2"/>
  <c r="B125" i="2"/>
  <c r="D124" i="2"/>
  <c r="D84" i="11" s="1"/>
  <c r="E124" i="2"/>
  <c r="E37" i="11" s="1"/>
  <c r="C124" i="2"/>
  <c r="C46" i="11" s="1"/>
  <c r="X26" i="11" l="1"/>
  <c r="X27" i="11" s="1"/>
  <c r="X28" i="11" s="1"/>
  <c r="X29" i="11" s="1"/>
  <c r="N73" i="11"/>
  <c r="N74" i="11" s="1"/>
  <c r="N75" i="11" s="1"/>
  <c r="N76" i="11" s="1"/>
  <c r="E19" i="11"/>
  <c r="Q117" i="11"/>
  <c r="Q118" i="11" s="1"/>
  <c r="Q119" i="11" s="1"/>
  <c r="Q120" i="11" s="1"/>
  <c r="Q121" i="11" s="1"/>
  <c r="Q122" i="11" s="1"/>
  <c r="Q123" i="11" s="1"/>
  <c r="Q124" i="11" s="1"/>
  <c r="Q125" i="11" s="1"/>
  <c r="AF116" i="11"/>
  <c r="AF117" i="11" s="1"/>
  <c r="AF118" i="11" s="1"/>
  <c r="AF119" i="11" s="1"/>
  <c r="AF120" i="11" s="1"/>
  <c r="AF121" i="11" s="1"/>
  <c r="AF122" i="11" s="1"/>
  <c r="AF123" i="11" s="1"/>
  <c r="AF124" i="11" s="1"/>
  <c r="AL125" i="2"/>
  <c r="AO125" i="2"/>
  <c r="AO52" i="3" s="1"/>
  <c r="AM125" i="2"/>
  <c r="AM65" i="3" s="1"/>
  <c r="AN125" i="2"/>
  <c r="C33" i="9"/>
  <c r="C74" i="3"/>
  <c r="N51" i="9"/>
  <c r="N51" i="3"/>
  <c r="AA33" i="9"/>
  <c r="AA33" i="3"/>
  <c r="E16" i="9"/>
  <c r="E16" i="3"/>
  <c r="O76" i="9"/>
  <c r="O76" i="3"/>
  <c r="Q124" i="9"/>
  <c r="Q124" i="3"/>
  <c r="V81" i="9"/>
  <c r="V81" i="3"/>
  <c r="AB14" i="9"/>
  <c r="AB14" i="3"/>
  <c r="AF94" i="9"/>
  <c r="AF94" i="3"/>
  <c r="D69" i="9"/>
  <c r="D69" i="3"/>
  <c r="K18" i="9"/>
  <c r="K18" i="3"/>
  <c r="S27" i="9"/>
  <c r="S27" i="3"/>
  <c r="X9" i="9"/>
  <c r="X9" i="3"/>
  <c r="AC12" i="9"/>
  <c r="AC12" i="3"/>
  <c r="AN54" i="9"/>
  <c r="AN54" i="3"/>
  <c r="H18" i="9"/>
  <c r="H18" i="3"/>
  <c r="P7" i="9"/>
  <c r="P22" i="3"/>
  <c r="T53" i="9"/>
  <c r="T53" i="3"/>
  <c r="AD59" i="9"/>
  <c r="AD59" i="3"/>
  <c r="AG20" i="9"/>
  <c r="AG20" i="3"/>
  <c r="AJ84" i="9"/>
  <c r="AJ84" i="3"/>
  <c r="AO126" i="3"/>
  <c r="AK125" i="2"/>
  <c r="AI125" i="2"/>
  <c r="AH125" i="2"/>
  <c r="AJ125" i="2"/>
  <c r="AJ87" i="11" s="1"/>
  <c r="AE125" i="2"/>
  <c r="AF125" i="2"/>
  <c r="AF95" i="3" s="1"/>
  <c r="AG125" i="2"/>
  <c r="AG31" i="11" s="1"/>
  <c r="AD125" i="2"/>
  <c r="AD65" i="11" s="1"/>
  <c r="AB125" i="2"/>
  <c r="AB17" i="11" s="1"/>
  <c r="AA125" i="2"/>
  <c r="AA36" i="11" s="1"/>
  <c r="AC125" i="2"/>
  <c r="AC19" i="11" s="1"/>
  <c r="X125" i="2"/>
  <c r="X10" i="3" s="1"/>
  <c r="W125" i="2"/>
  <c r="Z125" i="2"/>
  <c r="V125" i="2"/>
  <c r="V101" i="11" s="1"/>
  <c r="Y125" i="2"/>
  <c r="U125" i="2"/>
  <c r="T125" i="2"/>
  <c r="S125" i="2"/>
  <c r="S55" i="11" s="1"/>
  <c r="R125" i="2"/>
  <c r="R35" i="3" s="1"/>
  <c r="N125" i="2"/>
  <c r="N52" i="3" s="1"/>
  <c r="Q125" i="2"/>
  <c r="Q125" i="3" s="1"/>
  <c r="O125" i="2"/>
  <c r="O104" i="11" s="1"/>
  <c r="M125" i="2"/>
  <c r="J125" i="2"/>
  <c r="J63" i="3" s="1"/>
  <c r="F125" i="2"/>
  <c r="P125" i="2"/>
  <c r="P23" i="11" s="1"/>
  <c r="K125" i="2"/>
  <c r="K23" i="11" s="1"/>
  <c r="I125" i="2"/>
  <c r="G125" i="2"/>
  <c r="L125" i="2"/>
  <c r="L35" i="3" s="1"/>
  <c r="H125" i="2"/>
  <c r="H32" i="11" s="1"/>
  <c r="B126" i="2"/>
  <c r="E125" i="2"/>
  <c r="E38" i="11" s="1"/>
  <c r="D125" i="2"/>
  <c r="D85" i="11" s="1"/>
  <c r="C125" i="2"/>
  <c r="C47" i="11" s="1"/>
  <c r="E20" i="11" l="1"/>
  <c r="E17" i="9"/>
  <c r="E17" i="3"/>
  <c r="AL126" i="2"/>
  <c r="AO126" i="2"/>
  <c r="AO55" i="11" s="1"/>
  <c r="AN126" i="2"/>
  <c r="AM126" i="2"/>
  <c r="AM66" i="3" s="1"/>
  <c r="AB15" i="9"/>
  <c r="AB15" i="3"/>
  <c r="AN55" i="9"/>
  <c r="AN55" i="3"/>
  <c r="K19" i="9"/>
  <c r="K19" i="3"/>
  <c r="AD60" i="9"/>
  <c r="AD60" i="3"/>
  <c r="AJ85" i="9"/>
  <c r="AJ85" i="3"/>
  <c r="Q115" i="9"/>
  <c r="Q116" i="9" s="1"/>
  <c r="Q117" i="9" s="1"/>
  <c r="Q118" i="9" s="1"/>
  <c r="Q119" i="9" s="1"/>
  <c r="Q120" i="9" s="1"/>
  <c r="Q121" i="9" s="1"/>
  <c r="Q122" i="9" s="1"/>
  <c r="Q123" i="9" s="1"/>
  <c r="N47" i="9"/>
  <c r="N48" i="9" s="1"/>
  <c r="N49" i="9" s="1"/>
  <c r="N50" i="9" s="1"/>
  <c r="C34" i="9"/>
  <c r="C75" i="3"/>
  <c r="D70" i="9"/>
  <c r="D70" i="3"/>
  <c r="P8" i="9"/>
  <c r="P23" i="3"/>
  <c r="O77" i="9"/>
  <c r="O77" i="3"/>
  <c r="S28" i="9"/>
  <c r="S28" i="3"/>
  <c r="V82" i="9"/>
  <c r="V82" i="3"/>
  <c r="AC13" i="9"/>
  <c r="AC13" i="3"/>
  <c r="AG21" i="9"/>
  <c r="AG21" i="3"/>
  <c r="H19" i="9"/>
  <c r="H19" i="3"/>
  <c r="T54" i="9"/>
  <c r="T54" i="3"/>
  <c r="AA34" i="9"/>
  <c r="AA34" i="3"/>
  <c r="X5" i="9"/>
  <c r="X6" i="9" s="1"/>
  <c r="X7" i="9" s="1"/>
  <c r="X8" i="9" s="1"/>
  <c r="AF85" i="9"/>
  <c r="AF86" i="9" s="1"/>
  <c r="AF87" i="9" s="1"/>
  <c r="AF88" i="9" s="1"/>
  <c r="AF89" i="9" s="1"/>
  <c r="AF90" i="9" s="1"/>
  <c r="AF91" i="9" s="1"/>
  <c r="AF92" i="9" s="1"/>
  <c r="AF93" i="9" s="1"/>
  <c r="AO127" i="3"/>
  <c r="AK126" i="2"/>
  <c r="AJ126" i="2"/>
  <c r="AJ88" i="11" s="1"/>
  <c r="AI126" i="2"/>
  <c r="AH126" i="2"/>
  <c r="AG126" i="2"/>
  <c r="AG32" i="11" s="1"/>
  <c r="AE126" i="2"/>
  <c r="AF126" i="2"/>
  <c r="AF96" i="3" s="1"/>
  <c r="AD126" i="2"/>
  <c r="AD66" i="11" s="1"/>
  <c r="AC126" i="2"/>
  <c r="AC20" i="11" s="1"/>
  <c r="AB126" i="2"/>
  <c r="AB18" i="11" s="1"/>
  <c r="AA126" i="2"/>
  <c r="AA37" i="11" s="1"/>
  <c r="Y126" i="2"/>
  <c r="X126" i="2"/>
  <c r="X32" i="11" s="1"/>
  <c r="X31" i="11" s="1"/>
  <c r="W126" i="2"/>
  <c r="Z126" i="2"/>
  <c r="V126" i="2"/>
  <c r="V102" i="11" s="1"/>
  <c r="U126" i="2"/>
  <c r="S126" i="2"/>
  <c r="S56" i="11" s="1"/>
  <c r="T126" i="2"/>
  <c r="R126" i="2"/>
  <c r="R40" i="11" s="1"/>
  <c r="R37" i="11" s="1"/>
  <c r="R38" i="11" s="1"/>
  <c r="R39" i="11" s="1"/>
  <c r="Q126" i="2"/>
  <c r="Q126" i="3" s="1"/>
  <c r="O126" i="2"/>
  <c r="O105" i="11" s="1"/>
  <c r="N126" i="2"/>
  <c r="N53" i="3" s="1"/>
  <c r="K126" i="2"/>
  <c r="K24" i="11" s="1"/>
  <c r="M126" i="2"/>
  <c r="G126" i="2"/>
  <c r="J126" i="2"/>
  <c r="J64" i="3" s="1"/>
  <c r="F126" i="2"/>
  <c r="L126" i="2"/>
  <c r="L36" i="3" s="1"/>
  <c r="H126" i="2"/>
  <c r="H33" i="11" s="1"/>
  <c r="I126" i="2"/>
  <c r="P126" i="2"/>
  <c r="P24" i="11" s="1"/>
  <c r="B127" i="2"/>
  <c r="E126" i="2"/>
  <c r="E39" i="11" s="1"/>
  <c r="D126" i="2"/>
  <c r="D86" i="11" s="1"/>
  <c r="C126" i="2"/>
  <c r="C48" i="11" s="1"/>
  <c r="E21" i="11" l="1"/>
  <c r="AO44" i="11"/>
  <c r="AO45" i="11"/>
  <c r="AO46" i="11" s="1"/>
  <c r="AO47" i="11" s="1"/>
  <c r="AO48" i="11" s="1"/>
  <c r="AO49" i="11" s="1"/>
  <c r="AO50" i="11" s="1"/>
  <c r="AO51" i="11" s="1"/>
  <c r="AO52" i="11" s="1"/>
  <c r="AO53" i="11" s="1"/>
  <c r="AO54" i="11" s="1"/>
  <c r="D71" i="9"/>
  <c r="D71" i="3"/>
  <c r="T55" i="9"/>
  <c r="T55" i="3"/>
  <c r="AA35" i="9"/>
  <c r="AA35" i="3"/>
  <c r="AO53" i="9"/>
  <c r="AO42" i="9" s="1"/>
  <c r="AO43" i="9" s="1"/>
  <c r="AO44" i="9" s="1"/>
  <c r="AO45" i="9" s="1"/>
  <c r="AO46" i="9" s="1"/>
  <c r="AO47" i="9" s="1"/>
  <c r="AO48" i="9" s="1"/>
  <c r="AO49" i="9" s="1"/>
  <c r="AO50" i="9" s="1"/>
  <c r="AO51" i="9" s="1"/>
  <c r="AO52" i="9" s="1"/>
  <c r="AO53" i="3"/>
  <c r="P9" i="9"/>
  <c r="P24" i="3"/>
  <c r="E18" i="9"/>
  <c r="E18" i="3"/>
  <c r="O78" i="9"/>
  <c r="O78" i="3"/>
  <c r="AB16" i="9"/>
  <c r="AB16" i="3"/>
  <c r="AJ86" i="9"/>
  <c r="AJ86" i="3"/>
  <c r="C35" i="9"/>
  <c r="C76" i="3"/>
  <c r="K20" i="9"/>
  <c r="K20" i="3"/>
  <c r="H20" i="9"/>
  <c r="H20" i="3"/>
  <c r="S29" i="9"/>
  <c r="S29" i="3"/>
  <c r="AL127" i="2"/>
  <c r="AO127" i="2"/>
  <c r="AO56" i="11" s="1"/>
  <c r="AN127" i="2"/>
  <c r="AM127" i="2"/>
  <c r="AM67" i="3" s="1"/>
  <c r="X11" i="9"/>
  <c r="X10" i="9" s="1"/>
  <c r="X11" i="3"/>
  <c r="AC14" i="9"/>
  <c r="AC14" i="3"/>
  <c r="AG22" i="9"/>
  <c r="AG22" i="3"/>
  <c r="R36" i="9"/>
  <c r="R36" i="3"/>
  <c r="V83" i="9"/>
  <c r="V83" i="3"/>
  <c r="AD61" i="9"/>
  <c r="AD61" i="3"/>
  <c r="AN56" i="9"/>
  <c r="AN56" i="3"/>
  <c r="AO128" i="3"/>
  <c r="AK127" i="2"/>
  <c r="AI127" i="2"/>
  <c r="AG127" i="2"/>
  <c r="AG33" i="11" s="1"/>
  <c r="AH127" i="2"/>
  <c r="AF127" i="2"/>
  <c r="AF97" i="3" s="1"/>
  <c r="AE127" i="2"/>
  <c r="AJ127" i="2"/>
  <c r="AJ89" i="11" s="1"/>
  <c r="AD127" i="2"/>
  <c r="AD67" i="11" s="1"/>
  <c r="AC127" i="2"/>
  <c r="AC21" i="11" s="1"/>
  <c r="AA127" i="2"/>
  <c r="AA38" i="11" s="1"/>
  <c r="AB127" i="2"/>
  <c r="AB19" i="11" s="1"/>
  <c r="Z127" i="2"/>
  <c r="Y127" i="2"/>
  <c r="V127" i="2"/>
  <c r="V103" i="11" s="1"/>
  <c r="W127" i="2"/>
  <c r="X127" i="2"/>
  <c r="X33" i="11" s="1"/>
  <c r="U127" i="2"/>
  <c r="T127" i="2"/>
  <c r="S127" i="2"/>
  <c r="S57" i="11" s="1"/>
  <c r="Q127" i="2"/>
  <c r="Q127" i="3" s="1"/>
  <c r="P127" i="2"/>
  <c r="P25" i="11" s="1"/>
  <c r="R127" i="2"/>
  <c r="R37" i="3" s="1"/>
  <c r="O127" i="2"/>
  <c r="O106" i="11" s="1"/>
  <c r="N127" i="2"/>
  <c r="N54" i="3" s="1"/>
  <c r="L127" i="2"/>
  <c r="L50" i="11" s="1"/>
  <c r="L46" i="11" s="1"/>
  <c r="L47" i="11" s="1"/>
  <c r="L48" i="11" s="1"/>
  <c r="L49" i="11" s="1"/>
  <c r="K127" i="2"/>
  <c r="K25" i="11" s="1"/>
  <c r="H127" i="2"/>
  <c r="H34" i="11" s="1"/>
  <c r="M127" i="2"/>
  <c r="G127" i="2"/>
  <c r="I127" i="2"/>
  <c r="F127" i="2"/>
  <c r="J127" i="2"/>
  <c r="J65" i="3" s="1"/>
  <c r="B128" i="2"/>
  <c r="E127" i="2"/>
  <c r="E40" i="11" s="1"/>
  <c r="D127" i="2"/>
  <c r="D87" i="11" s="1"/>
  <c r="C127" i="2"/>
  <c r="C49" i="11" s="1"/>
  <c r="E22" i="11" l="1"/>
  <c r="D72" i="9"/>
  <c r="D72" i="3"/>
  <c r="H21" i="9"/>
  <c r="H21" i="3"/>
  <c r="O79" i="9"/>
  <c r="O79" i="3"/>
  <c r="S30" i="9"/>
  <c r="S30" i="3"/>
  <c r="AB17" i="9"/>
  <c r="AB17" i="3"/>
  <c r="AJ87" i="9"/>
  <c r="AJ87" i="3"/>
  <c r="AG23" i="9"/>
  <c r="AG23" i="3"/>
  <c r="AO54" i="9"/>
  <c r="AO54" i="3"/>
  <c r="E19" i="9"/>
  <c r="E19" i="3"/>
  <c r="K21" i="9"/>
  <c r="K21" i="3"/>
  <c r="V84" i="9"/>
  <c r="V84" i="3"/>
  <c r="AA36" i="9"/>
  <c r="AA36" i="3"/>
  <c r="C36" i="9"/>
  <c r="C77" i="3"/>
  <c r="T56" i="9"/>
  <c r="T56" i="3"/>
  <c r="AL128" i="2"/>
  <c r="AN128" i="2"/>
  <c r="AO128" i="2"/>
  <c r="AO55" i="3" s="1"/>
  <c r="AM128" i="2"/>
  <c r="AM82" i="11" s="1"/>
  <c r="AM69" i="11" s="1"/>
  <c r="AM70" i="11" s="1"/>
  <c r="AM71" i="11" s="1"/>
  <c r="AM72" i="11" s="1"/>
  <c r="AM73" i="11" s="1"/>
  <c r="AM74" i="11" s="1"/>
  <c r="AM75" i="11" s="1"/>
  <c r="AM76" i="11" s="1"/>
  <c r="AM77" i="11" s="1"/>
  <c r="AM78" i="11" s="1"/>
  <c r="AM79" i="11" s="1"/>
  <c r="AM80" i="11" s="1"/>
  <c r="AM81" i="11" s="1"/>
  <c r="L37" i="9"/>
  <c r="L37" i="3"/>
  <c r="P10" i="9"/>
  <c r="P25" i="3"/>
  <c r="AC15" i="9"/>
  <c r="AC15" i="3"/>
  <c r="X12" i="9"/>
  <c r="X12" i="3"/>
  <c r="AD62" i="9"/>
  <c r="AD62" i="3"/>
  <c r="R33" i="9"/>
  <c r="R34" i="9" s="1"/>
  <c r="R35" i="9" s="1"/>
  <c r="AN57" i="9"/>
  <c r="AN57" i="3"/>
  <c r="AO129" i="3"/>
  <c r="AJ128" i="2"/>
  <c r="AJ90" i="11" s="1"/>
  <c r="AK128" i="2"/>
  <c r="AH128" i="2"/>
  <c r="AG128" i="2"/>
  <c r="AG34" i="11" s="1"/>
  <c r="AF128" i="2"/>
  <c r="AF98" i="3" s="1"/>
  <c r="AI128" i="2"/>
  <c r="AE128" i="2"/>
  <c r="AA128" i="2"/>
  <c r="AA39" i="11" s="1"/>
  <c r="AC128" i="2"/>
  <c r="AC22" i="11" s="1"/>
  <c r="AD128" i="2"/>
  <c r="AD68" i="11" s="1"/>
  <c r="AB128" i="2"/>
  <c r="AB20" i="11" s="1"/>
  <c r="W128" i="2"/>
  <c r="W12" i="11" s="1"/>
  <c r="Z128" i="2"/>
  <c r="Y128" i="2"/>
  <c r="V128" i="2"/>
  <c r="V104" i="11" s="1"/>
  <c r="X128" i="2"/>
  <c r="X13" i="3" s="1"/>
  <c r="U128" i="2"/>
  <c r="T128" i="2"/>
  <c r="S128" i="2"/>
  <c r="S58" i="11" s="1"/>
  <c r="R128" i="2"/>
  <c r="R38" i="3" s="1"/>
  <c r="Q128" i="2"/>
  <c r="Q128" i="3" s="1"/>
  <c r="P128" i="2"/>
  <c r="P26" i="11" s="1"/>
  <c r="M128" i="2"/>
  <c r="N128" i="2"/>
  <c r="N55" i="3" s="1"/>
  <c r="L128" i="2"/>
  <c r="L38" i="3" s="1"/>
  <c r="I128" i="2"/>
  <c r="O128" i="2"/>
  <c r="O107" i="11" s="1"/>
  <c r="H128" i="2"/>
  <c r="H35" i="11" s="1"/>
  <c r="F128" i="2"/>
  <c r="J128" i="2"/>
  <c r="J66" i="3" s="1"/>
  <c r="K128" i="2"/>
  <c r="K26" i="11" s="1"/>
  <c r="G128" i="2"/>
  <c r="B129" i="2"/>
  <c r="D128" i="2"/>
  <c r="D88" i="11" s="1"/>
  <c r="E128" i="2"/>
  <c r="E41" i="11" s="1"/>
  <c r="C128" i="2"/>
  <c r="C50" i="11" s="1"/>
  <c r="W6" i="11" l="1"/>
  <c r="W7" i="11" s="1"/>
  <c r="W8" i="11" s="1"/>
  <c r="W9" i="11" s="1"/>
  <c r="W10" i="11" s="1"/>
  <c r="W11" i="11" s="1"/>
  <c r="E23" i="11"/>
  <c r="K22" i="9"/>
  <c r="K22" i="3"/>
  <c r="AL129" i="2"/>
  <c r="AO129" i="2"/>
  <c r="AO56" i="3" s="1"/>
  <c r="AN129" i="2"/>
  <c r="AM129" i="2"/>
  <c r="AM69" i="3" s="1"/>
  <c r="AC16" i="9"/>
  <c r="AC16" i="3"/>
  <c r="AJ88" i="9"/>
  <c r="AJ88" i="3"/>
  <c r="AM68" i="9"/>
  <c r="AM68" i="3"/>
  <c r="C37" i="9"/>
  <c r="C78" i="3"/>
  <c r="H22" i="9"/>
  <c r="H22" i="3"/>
  <c r="W4" i="9"/>
  <c r="W4" i="3"/>
  <c r="AA37" i="9"/>
  <c r="AA37" i="3"/>
  <c r="AG24" i="9"/>
  <c r="AG24" i="3"/>
  <c r="E20" i="9"/>
  <c r="E20" i="3"/>
  <c r="O80" i="9"/>
  <c r="O80" i="3"/>
  <c r="S31" i="9"/>
  <c r="S31" i="3"/>
  <c r="V85" i="9"/>
  <c r="V85" i="3"/>
  <c r="AB18" i="9"/>
  <c r="AB18" i="3"/>
  <c r="AN58" i="9"/>
  <c r="AN58" i="3"/>
  <c r="D73" i="9"/>
  <c r="D73" i="3"/>
  <c r="P11" i="9"/>
  <c r="P26" i="3"/>
  <c r="T57" i="9"/>
  <c r="T57" i="3"/>
  <c r="AD63" i="9"/>
  <c r="AD63" i="3"/>
  <c r="L33" i="9"/>
  <c r="L34" i="9" s="1"/>
  <c r="L35" i="9" s="1"/>
  <c r="L36" i="9" s="1"/>
  <c r="AO130" i="3"/>
  <c r="AK129" i="2"/>
  <c r="AJ129" i="2"/>
  <c r="AJ91" i="11" s="1"/>
  <c r="AI129" i="2"/>
  <c r="AH129" i="2"/>
  <c r="AE129" i="2"/>
  <c r="AG129" i="2"/>
  <c r="AG35" i="11" s="1"/>
  <c r="AF129" i="2"/>
  <c r="AF99" i="3" s="1"/>
  <c r="AD129" i="2"/>
  <c r="AD69" i="11" s="1"/>
  <c r="AB129" i="2"/>
  <c r="AB21" i="11" s="1"/>
  <c r="AA129" i="2"/>
  <c r="AC129" i="2"/>
  <c r="X129" i="2"/>
  <c r="X14" i="3" s="1"/>
  <c r="W129" i="2"/>
  <c r="W13" i="11" s="1"/>
  <c r="Y129" i="2"/>
  <c r="V129" i="2"/>
  <c r="V105" i="11" s="1"/>
  <c r="Z129" i="2"/>
  <c r="U129" i="2"/>
  <c r="T129" i="2"/>
  <c r="S129" i="2"/>
  <c r="S59" i="11" s="1"/>
  <c r="R129" i="2"/>
  <c r="R39" i="3" s="1"/>
  <c r="N129" i="2"/>
  <c r="N82" i="11" s="1"/>
  <c r="N78" i="11" s="1"/>
  <c r="N79" i="11" s="1"/>
  <c r="N80" i="11" s="1"/>
  <c r="N81" i="11" s="1"/>
  <c r="Q129" i="2"/>
  <c r="Q129" i="3" s="1"/>
  <c r="P129" i="2"/>
  <c r="M129" i="2"/>
  <c r="L129" i="2"/>
  <c r="L39" i="3" s="1"/>
  <c r="J129" i="2"/>
  <c r="J67" i="3" s="1"/>
  <c r="F129" i="2"/>
  <c r="I129" i="2"/>
  <c r="G129" i="2"/>
  <c r="O129" i="2"/>
  <c r="O108" i="11" s="1"/>
  <c r="H129" i="2"/>
  <c r="H36" i="11" s="1"/>
  <c r="K129" i="2"/>
  <c r="B130" i="2"/>
  <c r="E129" i="2"/>
  <c r="E42" i="11" s="1"/>
  <c r="D129" i="2"/>
  <c r="D89" i="11" s="1"/>
  <c r="C129" i="2"/>
  <c r="E24" i="11" l="1"/>
  <c r="D74" i="9"/>
  <c r="D74" i="3"/>
  <c r="H23" i="9"/>
  <c r="H23" i="3"/>
  <c r="S32" i="9"/>
  <c r="S32" i="3"/>
  <c r="V86" i="9"/>
  <c r="V86" i="3"/>
  <c r="O81" i="9"/>
  <c r="O81" i="3"/>
  <c r="T58" i="9"/>
  <c r="T58" i="3"/>
  <c r="AG25" i="9"/>
  <c r="AG25" i="3"/>
  <c r="AJ89" i="9"/>
  <c r="AJ89" i="3"/>
  <c r="AM55" i="9"/>
  <c r="AM56" i="9" s="1"/>
  <c r="AM57" i="9" s="1"/>
  <c r="AM58" i="9" s="1"/>
  <c r="AM59" i="9" s="1"/>
  <c r="AM60" i="9" s="1"/>
  <c r="AM61" i="9" s="1"/>
  <c r="AM62" i="9" s="1"/>
  <c r="AM63" i="9" s="1"/>
  <c r="AM64" i="9" s="1"/>
  <c r="AM65" i="9" s="1"/>
  <c r="AM66" i="9" s="1"/>
  <c r="AM67" i="9" s="1"/>
  <c r="E21" i="9"/>
  <c r="E21" i="3"/>
  <c r="AL130" i="2"/>
  <c r="AO130" i="2"/>
  <c r="AO59" i="11" s="1"/>
  <c r="AN130" i="2"/>
  <c r="AM130" i="2"/>
  <c r="AM70" i="3" s="1"/>
  <c r="N56" i="9"/>
  <c r="N56" i="3"/>
  <c r="W5" i="9"/>
  <c r="W5" i="3"/>
  <c r="AB19" i="9"/>
  <c r="AB19" i="3"/>
  <c r="AD64" i="9"/>
  <c r="AD64" i="3"/>
  <c r="AN59" i="9"/>
  <c r="AN59" i="3"/>
  <c r="AO131" i="3"/>
  <c r="AJ130" i="2"/>
  <c r="AJ92" i="11" s="1"/>
  <c r="AK130" i="2"/>
  <c r="AI130" i="2"/>
  <c r="AH130" i="2"/>
  <c r="AE130" i="2"/>
  <c r="AG130" i="2"/>
  <c r="AG36" i="11" s="1"/>
  <c r="AF130" i="2"/>
  <c r="AF100" i="3" s="1"/>
  <c r="AD130" i="2"/>
  <c r="AD70" i="11" s="1"/>
  <c r="AC130" i="2"/>
  <c r="AB130" i="2"/>
  <c r="AB22" i="11" s="1"/>
  <c r="AA130" i="2"/>
  <c r="Y130" i="2"/>
  <c r="X130" i="2"/>
  <c r="X36" i="11" s="1"/>
  <c r="W130" i="2"/>
  <c r="W14" i="11" s="1"/>
  <c r="Z130" i="2"/>
  <c r="V130" i="2"/>
  <c r="V106" i="11" s="1"/>
  <c r="U130" i="2"/>
  <c r="S130" i="2"/>
  <c r="S60" i="11" s="1"/>
  <c r="T130" i="2"/>
  <c r="R130" i="2"/>
  <c r="R40" i="3" s="1"/>
  <c r="O130" i="2"/>
  <c r="O109" i="11" s="1"/>
  <c r="N130" i="2"/>
  <c r="N83" i="11" s="1"/>
  <c r="K130" i="2"/>
  <c r="P130" i="2"/>
  <c r="Q130" i="2"/>
  <c r="Q130" i="3" s="1"/>
  <c r="G130" i="2"/>
  <c r="M130" i="2"/>
  <c r="L130" i="2"/>
  <c r="L53" i="11" s="1"/>
  <c r="L51" i="11" s="1"/>
  <c r="L52" i="11" s="1"/>
  <c r="J130" i="2"/>
  <c r="J68" i="3" s="1"/>
  <c r="F130" i="2"/>
  <c r="H130" i="2"/>
  <c r="H37" i="11" s="1"/>
  <c r="I130" i="2"/>
  <c r="B131" i="2"/>
  <c r="E130" i="2"/>
  <c r="E43" i="11" s="1"/>
  <c r="D130" i="2"/>
  <c r="D90" i="11" s="1"/>
  <c r="C130" i="2"/>
  <c r="AO57" i="11" l="1"/>
  <c r="AO58" i="11" s="1"/>
  <c r="X34" i="11"/>
  <c r="X35" i="11" s="1"/>
  <c r="H24" i="9"/>
  <c r="H24" i="3"/>
  <c r="E22" i="9"/>
  <c r="E22" i="3"/>
  <c r="N57" i="9"/>
  <c r="N57" i="3"/>
  <c r="W6" i="9"/>
  <c r="W6" i="3"/>
  <c r="AL131" i="2"/>
  <c r="AO131" i="2"/>
  <c r="AM131" i="2"/>
  <c r="AM85" i="11" s="1"/>
  <c r="AN131" i="2"/>
  <c r="O82" i="9"/>
  <c r="O82" i="3"/>
  <c r="X15" i="9"/>
  <c r="X13" i="9" s="1"/>
  <c r="X14" i="9" s="1"/>
  <c r="X15" i="3"/>
  <c r="AJ90" i="9"/>
  <c r="AJ90" i="3"/>
  <c r="L40" i="9"/>
  <c r="L40" i="3"/>
  <c r="V87" i="9"/>
  <c r="V87" i="3"/>
  <c r="AD65" i="9"/>
  <c r="AD65" i="3"/>
  <c r="AN60" i="9"/>
  <c r="AN60" i="3"/>
  <c r="T59" i="9"/>
  <c r="T59" i="3"/>
  <c r="AO57" i="9"/>
  <c r="AO57" i="3"/>
  <c r="AB20" i="9"/>
  <c r="AB20" i="3"/>
  <c r="AG26" i="9"/>
  <c r="AG26" i="3"/>
  <c r="N52" i="9"/>
  <c r="N53" i="9" s="1"/>
  <c r="N54" i="9" s="1"/>
  <c r="N55" i="9" s="1"/>
  <c r="D75" i="9"/>
  <c r="D75" i="3"/>
  <c r="S33" i="9"/>
  <c r="S33" i="3"/>
  <c r="AO132" i="3"/>
  <c r="AK131" i="2"/>
  <c r="AJ131" i="2"/>
  <c r="AJ93" i="11" s="1"/>
  <c r="AI131" i="2"/>
  <c r="AH131" i="2"/>
  <c r="AG131" i="2"/>
  <c r="AF131" i="2"/>
  <c r="AF101" i="3" s="1"/>
  <c r="AE131" i="2"/>
  <c r="AD131" i="2"/>
  <c r="AD71" i="11" s="1"/>
  <c r="AC131" i="2"/>
  <c r="AA131" i="2"/>
  <c r="AB131" i="2"/>
  <c r="AB23" i="11" s="1"/>
  <c r="Z131" i="2"/>
  <c r="Y131" i="2"/>
  <c r="X131" i="2"/>
  <c r="X16" i="3" s="1"/>
  <c r="V131" i="2"/>
  <c r="V107" i="11" s="1"/>
  <c r="W131" i="2"/>
  <c r="W15" i="11" s="1"/>
  <c r="U131" i="2"/>
  <c r="S131" i="2"/>
  <c r="S61" i="11" s="1"/>
  <c r="Q131" i="2"/>
  <c r="Q131" i="3" s="1"/>
  <c r="T131" i="2"/>
  <c r="P131" i="2"/>
  <c r="O131" i="2"/>
  <c r="O110" i="11" s="1"/>
  <c r="L131" i="2"/>
  <c r="L41" i="3" s="1"/>
  <c r="K131" i="2"/>
  <c r="R131" i="2"/>
  <c r="R41" i="3" s="1"/>
  <c r="H131" i="2"/>
  <c r="H38" i="11" s="1"/>
  <c r="N131" i="2"/>
  <c r="G131" i="2"/>
  <c r="M131" i="2"/>
  <c r="I131" i="2"/>
  <c r="J131" i="2"/>
  <c r="J69" i="3" s="1"/>
  <c r="F131" i="2"/>
  <c r="B132" i="2"/>
  <c r="E131" i="2"/>
  <c r="E44" i="11" s="1"/>
  <c r="D131" i="2"/>
  <c r="D91" i="11" s="1"/>
  <c r="C131" i="2"/>
  <c r="AM83" i="11" l="1"/>
  <c r="AM84" i="11"/>
  <c r="D76" i="9"/>
  <c r="D76" i="3"/>
  <c r="AB21" i="9"/>
  <c r="AB21" i="3"/>
  <c r="AN61" i="9"/>
  <c r="AN61" i="3"/>
  <c r="H25" i="9"/>
  <c r="H25" i="3"/>
  <c r="S34" i="9"/>
  <c r="S34" i="3"/>
  <c r="AJ91" i="9"/>
  <c r="AJ91" i="3"/>
  <c r="L38" i="9"/>
  <c r="L39" i="9"/>
  <c r="AM71" i="9"/>
  <c r="AM71" i="3"/>
  <c r="O83" i="9"/>
  <c r="O83" i="3"/>
  <c r="AL132" i="2"/>
  <c r="AN132" i="2"/>
  <c r="AO132" i="2"/>
  <c r="AM132" i="2"/>
  <c r="AM72" i="3" s="1"/>
  <c r="V88" i="9"/>
  <c r="V88" i="3"/>
  <c r="E23" i="9"/>
  <c r="E23" i="3"/>
  <c r="T60" i="9"/>
  <c r="T60" i="3"/>
  <c r="W7" i="9"/>
  <c r="W7" i="3"/>
  <c r="AD66" i="9"/>
  <c r="AD66" i="3"/>
  <c r="AO55" i="9"/>
  <c r="AO56" i="9" s="1"/>
  <c r="AO133" i="3"/>
  <c r="AJ132" i="2"/>
  <c r="AJ94" i="11" s="1"/>
  <c r="AK132" i="2"/>
  <c r="AH132" i="2"/>
  <c r="AI132" i="2"/>
  <c r="AG132" i="2"/>
  <c r="AF132" i="2"/>
  <c r="AF102" i="3" s="1"/>
  <c r="AE132" i="2"/>
  <c r="AC132" i="2"/>
  <c r="AA132" i="2"/>
  <c r="AD132" i="2"/>
  <c r="AD72" i="11" s="1"/>
  <c r="AB132" i="2"/>
  <c r="AB24" i="11" s="1"/>
  <c r="W132" i="2"/>
  <c r="W16" i="11" s="1"/>
  <c r="Z132" i="2"/>
  <c r="X132" i="2"/>
  <c r="X17" i="3" s="1"/>
  <c r="V132" i="2"/>
  <c r="V108" i="11" s="1"/>
  <c r="Y132" i="2"/>
  <c r="T132" i="2"/>
  <c r="R132" i="2"/>
  <c r="R42" i="3" s="1"/>
  <c r="S132" i="2"/>
  <c r="S62" i="11" s="1"/>
  <c r="Q132" i="2"/>
  <c r="Q132" i="3" s="1"/>
  <c r="P132" i="2"/>
  <c r="O132" i="2"/>
  <c r="O111" i="11" s="1"/>
  <c r="M132" i="2"/>
  <c r="U132" i="2"/>
  <c r="L132" i="2"/>
  <c r="L42" i="3" s="1"/>
  <c r="K132" i="2"/>
  <c r="I132" i="2"/>
  <c r="H132" i="2"/>
  <c r="H39" i="11" s="1"/>
  <c r="J132" i="2"/>
  <c r="J70" i="3" s="1"/>
  <c r="G132" i="2"/>
  <c r="N132" i="2"/>
  <c r="F132" i="2"/>
  <c r="B133" i="2"/>
  <c r="D132" i="2"/>
  <c r="D92" i="11" s="1"/>
  <c r="E132" i="2"/>
  <c r="E45" i="11" s="1"/>
  <c r="C132" i="2"/>
  <c r="T61" i="9" l="1"/>
  <c r="T61" i="3"/>
  <c r="AJ92" i="9"/>
  <c r="AJ92" i="3"/>
  <c r="AN62" i="9"/>
  <c r="AN62" i="3"/>
  <c r="AL133" i="2"/>
  <c r="AO133" i="2"/>
  <c r="AM133" i="2"/>
  <c r="AM87" i="11" s="1"/>
  <c r="AN133" i="2"/>
  <c r="H26" i="9"/>
  <c r="H26" i="3"/>
  <c r="W8" i="9"/>
  <c r="W8" i="3"/>
  <c r="AM69" i="9"/>
  <c r="AM70" i="9" s="1"/>
  <c r="E24" i="9"/>
  <c r="E24" i="3"/>
  <c r="S35" i="9"/>
  <c r="S35" i="3"/>
  <c r="V89" i="9"/>
  <c r="V89" i="3"/>
  <c r="AB22" i="9"/>
  <c r="AB22" i="3"/>
  <c r="D77" i="9"/>
  <c r="D77" i="3"/>
  <c r="O84" i="9"/>
  <c r="O84" i="3"/>
  <c r="AD67" i="9"/>
  <c r="AD67" i="3"/>
  <c r="AK133" i="2"/>
  <c r="AI133" i="2"/>
  <c r="AJ133" i="2"/>
  <c r="AJ95" i="11" s="1"/>
  <c r="AH133" i="2"/>
  <c r="AE133" i="2"/>
  <c r="AF133" i="2"/>
  <c r="AF134" i="11" s="1"/>
  <c r="AG133" i="2"/>
  <c r="AD133" i="2"/>
  <c r="AD73" i="11" s="1"/>
  <c r="AB133" i="2"/>
  <c r="AB25" i="11" s="1"/>
  <c r="AA133" i="2"/>
  <c r="AC133" i="2"/>
  <c r="X133" i="2"/>
  <c r="X18" i="3" s="1"/>
  <c r="W133" i="2"/>
  <c r="W17" i="11" s="1"/>
  <c r="Z133" i="2"/>
  <c r="V133" i="2"/>
  <c r="V109" i="11" s="1"/>
  <c r="Y133" i="2"/>
  <c r="U133" i="2"/>
  <c r="T133" i="2"/>
  <c r="S133" i="2"/>
  <c r="S63" i="11" s="1"/>
  <c r="R133" i="2"/>
  <c r="R43" i="3" s="1"/>
  <c r="N133" i="2"/>
  <c r="O133" i="2"/>
  <c r="O112" i="11" s="1"/>
  <c r="M133" i="2"/>
  <c r="P133" i="2"/>
  <c r="J133" i="2"/>
  <c r="J71" i="3" s="1"/>
  <c r="F133" i="2"/>
  <c r="Q133" i="2"/>
  <c r="Q135" i="11" s="1"/>
  <c r="K133" i="2"/>
  <c r="I133" i="2"/>
  <c r="G133" i="2"/>
  <c r="H133" i="2"/>
  <c r="H40" i="11" s="1"/>
  <c r="L133" i="2"/>
  <c r="L43" i="3" s="1"/>
  <c r="B134" i="2"/>
  <c r="E133" i="2"/>
  <c r="E46" i="11" s="1"/>
  <c r="D133" i="2"/>
  <c r="D93" i="11" s="1"/>
  <c r="C133" i="2"/>
  <c r="AF126" i="11" l="1"/>
  <c r="AF127" i="11" s="1"/>
  <c r="AF128" i="11" s="1"/>
  <c r="AF129" i="11" s="1"/>
  <c r="AF130" i="11" s="1"/>
  <c r="AF131" i="11" s="1"/>
  <c r="AF132" i="11" s="1"/>
  <c r="AF133" i="11" s="1"/>
  <c r="Q127" i="11"/>
  <c r="Q128" i="11" s="1"/>
  <c r="Q129" i="11" s="1"/>
  <c r="Q130" i="11" s="1"/>
  <c r="Q131" i="11" s="1"/>
  <c r="Q132" i="11" s="1"/>
  <c r="Q133" i="11" s="1"/>
  <c r="Q134" i="11" s="1"/>
  <c r="D78" i="9"/>
  <c r="D78" i="3"/>
  <c r="O85" i="9"/>
  <c r="O85" i="3"/>
  <c r="T62" i="9"/>
  <c r="T62" i="3"/>
  <c r="AF103" i="9"/>
  <c r="AF95" i="9" s="1"/>
  <c r="AF96" i="9" s="1"/>
  <c r="AF97" i="9" s="1"/>
  <c r="AF98" i="9" s="1"/>
  <c r="AF99" i="9" s="1"/>
  <c r="AF100" i="9" s="1"/>
  <c r="AF101" i="9" s="1"/>
  <c r="AF102" i="9" s="1"/>
  <c r="AF103" i="3"/>
  <c r="AL134" i="2"/>
  <c r="AO134" i="2"/>
  <c r="AN134" i="2"/>
  <c r="AM134" i="2"/>
  <c r="AM74" i="3" s="1"/>
  <c r="W9" i="9"/>
  <c r="W9" i="3"/>
  <c r="AB23" i="9"/>
  <c r="AB23" i="3"/>
  <c r="E25" i="9"/>
  <c r="E25" i="3"/>
  <c r="AD68" i="9"/>
  <c r="AD68" i="3"/>
  <c r="AN63" i="9"/>
  <c r="AN63" i="3"/>
  <c r="H27" i="9"/>
  <c r="H27" i="3"/>
  <c r="Q133" i="9"/>
  <c r="Q133" i="3"/>
  <c r="S36" i="9"/>
  <c r="S36" i="3"/>
  <c r="V90" i="9"/>
  <c r="V90" i="3"/>
  <c r="AJ93" i="9"/>
  <c r="AJ93" i="3"/>
  <c r="AM73" i="9"/>
  <c r="AM73" i="3"/>
  <c r="AJ134" i="2"/>
  <c r="AJ96" i="11" s="1"/>
  <c r="AK134" i="2"/>
  <c r="AI134" i="2"/>
  <c r="AH134" i="2"/>
  <c r="AG134" i="2"/>
  <c r="AE134" i="2"/>
  <c r="AF134" i="2"/>
  <c r="AD134" i="2"/>
  <c r="AD74" i="11" s="1"/>
  <c r="AC134" i="2"/>
  <c r="AB134" i="2"/>
  <c r="AB26" i="11" s="1"/>
  <c r="AA134" i="2"/>
  <c r="Y134" i="2"/>
  <c r="X134" i="2"/>
  <c r="X19" i="3" s="1"/>
  <c r="W134" i="2"/>
  <c r="W18" i="11" s="1"/>
  <c r="Z134" i="2"/>
  <c r="V134" i="2"/>
  <c r="V110" i="11" s="1"/>
  <c r="U134" i="2"/>
  <c r="T134" i="2"/>
  <c r="S134" i="2"/>
  <c r="S64" i="11" s="1"/>
  <c r="R134" i="2"/>
  <c r="R44" i="3" s="1"/>
  <c r="Q134" i="2"/>
  <c r="O134" i="2"/>
  <c r="O113" i="11" s="1"/>
  <c r="N134" i="2"/>
  <c r="K134" i="2"/>
  <c r="M134" i="2"/>
  <c r="G134" i="2"/>
  <c r="P134" i="2"/>
  <c r="J134" i="2"/>
  <c r="J72" i="3" s="1"/>
  <c r="F134" i="2"/>
  <c r="L134" i="2"/>
  <c r="L44" i="3" s="1"/>
  <c r="H134" i="2"/>
  <c r="H41" i="11" s="1"/>
  <c r="I134" i="2"/>
  <c r="B135" i="2"/>
  <c r="E134" i="2"/>
  <c r="E47" i="11" s="1"/>
  <c r="D134" i="2"/>
  <c r="D94" i="11" s="1"/>
  <c r="C134" i="2"/>
  <c r="E26" i="9" l="1"/>
  <c r="E26" i="3"/>
  <c r="O86" i="9"/>
  <c r="O86" i="3"/>
  <c r="T63" i="9"/>
  <c r="T63" i="3"/>
  <c r="W10" i="9"/>
  <c r="W10" i="3"/>
  <c r="AB24" i="9"/>
  <c r="AB24" i="3"/>
  <c r="AJ94" i="9"/>
  <c r="AJ94" i="3"/>
  <c r="AN64" i="9"/>
  <c r="AN64" i="3"/>
  <c r="AL135" i="2"/>
  <c r="AO135" i="2"/>
  <c r="AN135" i="2"/>
  <c r="AM135" i="2"/>
  <c r="AM75" i="3" s="1"/>
  <c r="V91" i="9"/>
  <c r="V91" i="3"/>
  <c r="Y4" i="9"/>
  <c r="Y4" i="3"/>
  <c r="AD69" i="9"/>
  <c r="AD69" i="3"/>
  <c r="D79" i="9"/>
  <c r="D79" i="3"/>
  <c r="H28" i="9"/>
  <c r="H28" i="3"/>
  <c r="S37" i="9"/>
  <c r="S37" i="3"/>
  <c r="Q125" i="9"/>
  <c r="Q126" i="9" s="1"/>
  <c r="Q127" i="9" s="1"/>
  <c r="Q128" i="9" s="1"/>
  <c r="Q129" i="9" s="1"/>
  <c r="Q130" i="9" s="1"/>
  <c r="Q131" i="9" s="1"/>
  <c r="Q132" i="9" s="1"/>
  <c r="AK135" i="2"/>
  <c r="AI135" i="2"/>
  <c r="AJ135" i="2"/>
  <c r="AJ97" i="11" s="1"/>
  <c r="AG135" i="2"/>
  <c r="AH135" i="2"/>
  <c r="AF135" i="2"/>
  <c r="AE135" i="2"/>
  <c r="AD135" i="2"/>
  <c r="AD75" i="11" s="1"/>
  <c r="AC135" i="2"/>
  <c r="AA135" i="2"/>
  <c r="AB135" i="2"/>
  <c r="AB27" i="11" s="1"/>
  <c r="Z135" i="2"/>
  <c r="Y135" i="2"/>
  <c r="V135" i="2"/>
  <c r="V111" i="11" s="1"/>
  <c r="W135" i="2"/>
  <c r="W19" i="11" s="1"/>
  <c r="X135" i="2"/>
  <c r="X20" i="3" s="1"/>
  <c r="U135" i="2"/>
  <c r="T135" i="2"/>
  <c r="S135" i="2"/>
  <c r="S65" i="11" s="1"/>
  <c r="Q135" i="2"/>
  <c r="P135" i="2"/>
  <c r="O135" i="2"/>
  <c r="O114" i="11" s="1"/>
  <c r="N135" i="2"/>
  <c r="L135" i="2"/>
  <c r="L45" i="3" s="1"/>
  <c r="K135" i="2"/>
  <c r="H135" i="2"/>
  <c r="H42" i="11" s="1"/>
  <c r="R135" i="2"/>
  <c r="R45" i="3" s="1"/>
  <c r="M135" i="2"/>
  <c r="G135" i="2"/>
  <c r="I135" i="2"/>
  <c r="J135" i="2"/>
  <c r="J73" i="3" s="1"/>
  <c r="F135" i="2"/>
  <c r="B136" i="2"/>
  <c r="E135" i="2"/>
  <c r="E48" i="11" s="1"/>
  <c r="D135" i="2"/>
  <c r="D95" i="11" s="1"/>
  <c r="C135" i="2"/>
  <c r="D80" i="9" l="1"/>
  <c r="D80" i="3"/>
  <c r="S38" i="9"/>
  <c r="S38" i="3"/>
  <c r="W11" i="9"/>
  <c r="W11" i="3"/>
  <c r="AB25" i="9"/>
  <c r="AB25" i="3"/>
  <c r="AJ95" i="9"/>
  <c r="AJ95" i="3"/>
  <c r="O87" i="9"/>
  <c r="O87" i="3"/>
  <c r="V92" i="9"/>
  <c r="V92" i="3"/>
  <c r="E27" i="9"/>
  <c r="E27" i="3"/>
  <c r="H29" i="9"/>
  <c r="H29" i="3"/>
  <c r="T64" i="9"/>
  <c r="T64" i="3"/>
  <c r="AL136" i="2"/>
  <c r="AN136" i="2"/>
  <c r="AO136" i="2"/>
  <c r="AM136" i="2"/>
  <c r="AM90" i="11" s="1"/>
  <c r="Y5" i="9"/>
  <c r="Y5" i="3"/>
  <c r="AD70" i="9"/>
  <c r="AD70" i="3"/>
  <c r="AN65" i="9"/>
  <c r="AN65" i="3"/>
  <c r="AJ136" i="2"/>
  <c r="AJ98" i="11" s="1"/>
  <c r="AK136" i="2"/>
  <c r="AH136" i="2"/>
  <c r="AI136" i="2"/>
  <c r="AG136" i="2"/>
  <c r="AF136" i="2"/>
  <c r="AE136" i="2"/>
  <c r="AA136" i="2"/>
  <c r="AD136" i="2"/>
  <c r="AD76" i="11" s="1"/>
  <c r="AC136" i="2"/>
  <c r="AB136" i="2"/>
  <c r="AB28" i="11" s="1"/>
  <c r="W136" i="2"/>
  <c r="W20" i="11" s="1"/>
  <c r="Z136" i="2"/>
  <c r="Y136" i="2"/>
  <c r="V136" i="2"/>
  <c r="V112" i="11" s="1"/>
  <c r="X136" i="2"/>
  <c r="X42" i="11" s="1"/>
  <c r="U136" i="2"/>
  <c r="R136" i="2"/>
  <c r="R50" i="11" s="1"/>
  <c r="R41" i="11" s="1"/>
  <c r="Q136" i="2"/>
  <c r="T136" i="2"/>
  <c r="S136" i="2"/>
  <c r="S66" i="11" s="1"/>
  <c r="P136" i="2"/>
  <c r="M136" i="2"/>
  <c r="N136" i="2"/>
  <c r="L136" i="2"/>
  <c r="L59" i="11" s="1"/>
  <c r="O136" i="2"/>
  <c r="O115" i="11" s="1"/>
  <c r="I136" i="2"/>
  <c r="H136" i="2"/>
  <c r="H43" i="11" s="1"/>
  <c r="F136" i="2"/>
  <c r="K136" i="2"/>
  <c r="G136" i="2"/>
  <c r="J136" i="2"/>
  <c r="J76" i="11" s="1"/>
  <c r="B137" i="2"/>
  <c r="D136" i="2"/>
  <c r="D96" i="11" s="1"/>
  <c r="E136" i="2"/>
  <c r="E49" i="11" s="1"/>
  <c r="C136" i="2"/>
  <c r="R42" i="11" l="1"/>
  <c r="AM88" i="11"/>
  <c r="AM89" i="11" s="1"/>
  <c r="L54" i="11"/>
  <c r="L55" i="11" s="1"/>
  <c r="L56" i="11" s="1"/>
  <c r="L57" i="11" s="1"/>
  <c r="J63" i="11"/>
  <c r="X37" i="11"/>
  <c r="X38" i="11" s="1"/>
  <c r="X39" i="11" s="1"/>
  <c r="X40" i="11" s="1"/>
  <c r="X41" i="11" s="1"/>
  <c r="D81" i="9"/>
  <c r="D81" i="3"/>
  <c r="O88" i="9"/>
  <c r="O88" i="3"/>
  <c r="R46" i="9"/>
  <c r="R46" i="3"/>
  <c r="Y6" i="9"/>
  <c r="Y6" i="3"/>
  <c r="AM76" i="9"/>
  <c r="AM74" i="9" s="1"/>
  <c r="AM75" i="9" s="1"/>
  <c r="AM76" i="3"/>
  <c r="AL137" i="2"/>
  <c r="AO137" i="2"/>
  <c r="AN137" i="2"/>
  <c r="AM137" i="2"/>
  <c r="AM77" i="3" s="1"/>
  <c r="S39" i="9"/>
  <c r="S39" i="3"/>
  <c r="AD71" i="9"/>
  <c r="AD71" i="3"/>
  <c r="AJ96" i="9"/>
  <c r="AJ96" i="3"/>
  <c r="H30" i="9"/>
  <c r="H30" i="3"/>
  <c r="T65" i="9"/>
  <c r="T65" i="3"/>
  <c r="X21" i="9"/>
  <c r="X21" i="3"/>
  <c r="W12" i="9"/>
  <c r="W12" i="3"/>
  <c r="AN66" i="9"/>
  <c r="AN66" i="3"/>
  <c r="L46" i="9"/>
  <c r="L46" i="3"/>
  <c r="J74" i="9"/>
  <c r="J74" i="3"/>
  <c r="E28" i="9"/>
  <c r="E28" i="3"/>
  <c r="I4" i="9"/>
  <c r="I4" i="3"/>
  <c r="V93" i="9"/>
  <c r="V93" i="3"/>
  <c r="AB26" i="9"/>
  <c r="AB26" i="3"/>
  <c r="AK137" i="2"/>
  <c r="AJ137" i="2"/>
  <c r="AJ99" i="11" s="1"/>
  <c r="AI137" i="2"/>
  <c r="AE137" i="2"/>
  <c r="AH137" i="2"/>
  <c r="AG137" i="2"/>
  <c r="AF137" i="2"/>
  <c r="AD137" i="2"/>
  <c r="AD77" i="11" s="1"/>
  <c r="AB137" i="2"/>
  <c r="AB29" i="11" s="1"/>
  <c r="AA137" i="2"/>
  <c r="AC137" i="2"/>
  <c r="X137" i="2"/>
  <c r="X22" i="3" s="1"/>
  <c r="W137" i="2"/>
  <c r="W21" i="11" s="1"/>
  <c r="Y137" i="2"/>
  <c r="Z137" i="2"/>
  <c r="V137" i="2"/>
  <c r="V113" i="11" s="1"/>
  <c r="U137" i="2"/>
  <c r="U7" i="11" s="1"/>
  <c r="T137" i="2"/>
  <c r="S137" i="2"/>
  <c r="S67" i="11" s="1"/>
  <c r="R137" i="2"/>
  <c r="R47" i="3" s="1"/>
  <c r="N137" i="2"/>
  <c r="Q137" i="2"/>
  <c r="P137" i="2"/>
  <c r="M137" i="2"/>
  <c r="L137" i="2"/>
  <c r="L47" i="3" s="1"/>
  <c r="J137" i="2"/>
  <c r="J75" i="3" s="1"/>
  <c r="F137" i="2"/>
  <c r="O137" i="2"/>
  <c r="O116" i="11" s="1"/>
  <c r="I137" i="2"/>
  <c r="I5" i="3" s="1"/>
  <c r="K137" i="2"/>
  <c r="G137" i="2"/>
  <c r="H137" i="2"/>
  <c r="H44" i="11" s="1"/>
  <c r="B138" i="2"/>
  <c r="E137" i="2"/>
  <c r="E50" i="11" s="1"/>
  <c r="D137" i="2"/>
  <c r="D97" i="11" s="1"/>
  <c r="C137" i="2"/>
  <c r="J64" i="11" l="1"/>
  <c r="L58" i="11"/>
  <c r="R43" i="11"/>
  <c r="T66" i="9"/>
  <c r="T66" i="3"/>
  <c r="Y7" i="9"/>
  <c r="Y7" i="3"/>
  <c r="AJ97" i="9"/>
  <c r="AJ97" i="3"/>
  <c r="E29" i="9"/>
  <c r="E29" i="3"/>
  <c r="AL138" i="2"/>
  <c r="AO138" i="2"/>
  <c r="AN138" i="2"/>
  <c r="AM138" i="2"/>
  <c r="AM78" i="3" s="1"/>
  <c r="U4" i="9"/>
  <c r="U4" i="3"/>
  <c r="W13" i="9"/>
  <c r="W13" i="3"/>
  <c r="AB27" i="9"/>
  <c r="AB27" i="3"/>
  <c r="L41" i="9"/>
  <c r="L42" i="9" s="1"/>
  <c r="L43" i="9" s="1"/>
  <c r="L44" i="9" s="1"/>
  <c r="O89" i="9"/>
  <c r="O89" i="3"/>
  <c r="V94" i="9"/>
  <c r="V94" i="3"/>
  <c r="AD72" i="9"/>
  <c r="AD72" i="3"/>
  <c r="H31" i="9"/>
  <c r="H31" i="3"/>
  <c r="D82" i="9"/>
  <c r="D82" i="3"/>
  <c r="S40" i="9"/>
  <c r="S40" i="3"/>
  <c r="J61" i="9"/>
  <c r="X16" i="9"/>
  <c r="X17" i="9" s="1"/>
  <c r="X18" i="9" s="1"/>
  <c r="X19" i="9" s="1"/>
  <c r="X20" i="9" s="1"/>
  <c r="AN67" i="9"/>
  <c r="AN67" i="3"/>
  <c r="R37" i="9"/>
  <c r="R38" i="9" s="1"/>
  <c r="R39" i="9" s="1"/>
  <c r="R40" i="9" s="1"/>
  <c r="R41" i="9" s="1"/>
  <c r="R42" i="9" s="1"/>
  <c r="R43" i="9" s="1"/>
  <c r="R44" i="9" s="1"/>
  <c r="R45" i="9" s="1"/>
  <c r="AJ138" i="2"/>
  <c r="AJ100" i="11" s="1"/>
  <c r="AI138" i="2"/>
  <c r="AK138" i="2"/>
  <c r="AH138" i="2"/>
  <c r="AE138" i="2"/>
  <c r="AG138" i="2"/>
  <c r="AF138" i="2"/>
  <c r="AD138" i="2"/>
  <c r="AD78" i="11" s="1"/>
  <c r="AC138" i="2"/>
  <c r="AB138" i="2"/>
  <c r="AB30" i="11" s="1"/>
  <c r="AA138" i="2"/>
  <c r="Y138" i="2"/>
  <c r="X138" i="2"/>
  <c r="X23" i="3" s="1"/>
  <c r="Z138" i="2"/>
  <c r="W138" i="2"/>
  <c r="W22" i="11" s="1"/>
  <c r="V138" i="2"/>
  <c r="V114" i="11" s="1"/>
  <c r="U138" i="2"/>
  <c r="U8" i="11" s="1"/>
  <c r="T138" i="2"/>
  <c r="S138" i="2"/>
  <c r="S68" i="11" s="1"/>
  <c r="R138" i="2"/>
  <c r="R48" i="3" s="1"/>
  <c r="O138" i="2"/>
  <c r="O117" i="11" s="1"/>
  <c r="N138" i="2"/>
  <c r="Q138" i="2"/>
  <c r="P138" i="2"/>
  <c r="K138" i="2"/>
  <c r="G138" i="2"/>
  <c r="M138" i="2"/>
  <c r="L138" i="2"/>
  <c r="L48" i="3" s="1"/>
  <c r="J138" i="2"/>
  <c r="J76" i="3" s="1"/>
  <c r="F138" i="2"/>
  <c r="F15" i="11" s="1"/>
  <c r="H138" i="2"/>
  <c r="H45" i="11" s="1"/>
  <c r="I138" i="2"/>
  <c r="I6" i="3" s="1"/>
  <c r="B139" i="2"/>
  <c r="E138" i="2"/>
  <c r="E51" i="11" s="1"/>
  <c r="D138" i="2"/>
  <c r="D98" i="11" s="1"/>
  <c r="C138" i="2"/>
  <c r="F6" i="11" l="1"/>
  <c r="R44" i="11"/>
  <c r="L45" i="9"/>
  <c r="J62" i="9"/>
  <c r="J65" i="11"/>
  <c r="E30" i="9"/>
  <c r="E30" i="3"/>
  <c r="F4" i="9"/>
  <c r="F4" i="3"/>
  <c r="T67" i="9"/>
  <c r="T67" i="3"/>
  <c r="AB28" i="9"/>
  <c r="AB28" i="3"/>
  <c r="O90" i="9"/>
  <c r="O90" i="3"/>
  <c r="U5" i="9"/>
  <c r="U5" i="3"/>
  <c r="AJ98" i="9"/>
  <c r="AJ98" i="3"/>
  <c r="AN68" i="9"/>
  <c r="AN68" i="3"/>
  <c r="V95" i="9"/>
  <c r="V95" i="3"/>
  <c r="Y8" i="9"/>
  <c r="Y8" i="3"/>
  <c r="AD73" i="9"/>
  <c r="AD73" i="3"/>
  <c r="AL139" i="2"/>
  <c r="AO139" i="2"/>
  <c r="AN139" i="2"/>
  <c r="AM139" i="2"/>
  <c r="AM79" i="3" s="1"/>
  <c r="D83" i="9"/>
  <c r="D83" i="3"/>
  <c r="H32" i="9"/>
  <c r="H32" i="3"/>
  <c r="S41" i="9"/>
  <c r="S41" i="3"/>
  <c r="W14" i="9"/>
  <c r="W14" i="3"/>
  <c r="AK139" i="2"/>
  <c r="AJ139" i="2"/>
  <c r="AJ101" i="11" s="1"/>
  <c r="AI139" i="2"/>
  <c r="AH139" i="2"/>
  <c r="AG139" i="2"/>
  <c r="AF139" i="2"/>
  <c r="AE139" i="2"/>
  <c r="AD139" i="2"/>
  <c r="AD79" i="11" s="1"/>
  <c r="AC139" i="2"/>
  <c r="AA139" i="2"/>
  <c r="AB139" i="2"/>
  <c r="AB31" i="11" s="1"/>
  <c r="Z139" i="2"/>
  <c r="Y139" i="2"/>
  <c r="X139" i="2"/>
  <c r="X24" i="3" s="1"/>
  <c r="V139" i="2"/>
  <c r="V115" i="11" s="1"/>
  <c r="W139" i="2"/>
  <c r="W23" i="11" s="1"/>
  <c r="T139" i="2"/>
  <c r="U139" i="2"/>
  <c r="U9" i="11" s="1"/>
  <c r="S139" i="2"/>
  <c r="S69" i="11" s="1"/>
  <c r="Q139" i="2"/>
  <c r="R139" i="2"/>
  <c r="R49" i="3" s="1"/>
  <c r="P139" i="2"/>
  <c r="O139" i="2"/>
  <c r="O118" i="11" s="1"/>
  <c r="L139" i="2"/>
  <c r="L49" i="3" s="1"/>
  <c r="N139" i="2"/>
  <c r="H139" i="2"/>
  <c r="H46" i="11" s="1"/>
  <c r="K139" i="2"/>
  <c r="G139" i="2"/>
  <c r="F139" i="2"/>
  <c r="F16" i="11" s="1"/>
  <c r="I139" i="2"/>
  <c r="I7" i="3" s="1"/>
  <c r="M139" i="2"/>
  <c r="J139" i="2"/>
  <c r="J77" i="3" s="1"/>
  <c r="B140" i="2"/>
  <c r="E139" i="2"/>
  <c r="E52" i="11" s="1"/>
  <c r="D139" i="2"/>
  <c r="D99" i="11" s="1"/>
  <c r="C139" i="2"/>
  <c r="F7" i="11" l="1"/>
  <c r="R45" i="11"/>
  <c r="J66" i="11"/>
  <c r="J63" i="9"/>
  <c r="H33" i="9"/>
  <c r="H33" i="3"/>
  <c r="U6" i="9"/>
  <c r="U6" i="3"/>
  <c r="AJ99" i="9"/>
  <c r="AJ99" i="3"/>
  <c r="E31" i="9"/>
  <c r="E31" i="3"/>
  <c r="AL140" i="2"/>
  <c r="AN140" i="2"/>
  <c r="AO140" i="2"/>
  <c r="AM140" i="2"/>
  <c r="AM80" i="3" s="1"/>
  <c r="F5" i="9"/>
  <c r="F5" i="3"/>
  <c r="T68" i="9"/>
  <c r="T68" i="3"/>
  <c r="Y9" i="9"/>
  <c r="Y9" i="3"/>
  <c r="W15" i="9"/>
  <c r="W15" i="3"/>
  <c r="AD74" i="9"/>
  <c r="AD74" i="3"/>
  <c r="D84" i="9"/>
  <c r="D84" i="3"/>
  <c r="O91" i="9"/>
  <c r="O91" i="3"/>
  <c r="S42" i="9"/>
  <c r="S42" i="3"/>
  <c r="V96" i="9"/>
  <c r="V96" i="3"/>
  <c r="AB29" i="9"/>
  <c r="AB29" i="3"/>
  <c r="AN69" i="9"/>
  <c r="AN69" i="3"/>
  <c r="AJ140" i="2"/>
  <c r="AJ102" i="11" s="1"/>
  <c r="AK140" i="2"/>
  <c r="AH140" i="2"/>
  <c r="AI140" i="2"/>
  <c r="AG140" i="2"/>
  <c r="AF140" i="2"/>
  <c r="AE140" i="2"/>
  <c r="AA140" i="2"/>
  <c r="AC140" i="2"/>
  <c r="AD140" i="2"/>
  <c r="AD80" i="11" s="1"/>
  <c r="AB140" i="2"/>
  <c r="AB32" i="11" s="1"/>
  <c r="W140" i="2"/>
  <c r="W24" i="11" s="1"/>
  <c r="Z140" i="2"/>
  <c r="X140" i="2"/>
  <c r="X25" i="3" s="1"/>
  <c r="V140" i="2"/>
  <c r="V116" i="11" s="1"/>
  <c r="Y140" i="2"/>
  <c r="T140" i="2"/>
  <c r="U140" i="2"/>
  <c r="U10" i="11" s="1"/>
  <c r="R140" i="2"/>
  <c r="R50" i="3" s="1"/>
  <c r="Q140" i="2"/>
  <c r="P140" i="2"/>
  <c r="O140" i="2"/>
  <c r="O119" i="11" s="1"/>
  <c r="M140" i="2"/>
  <c r="S140" i="2"/>
  <c r="S70" i="11" s="1"/>
  <c r="L140" i="2"/>
  <c r="L50" i="3" s="1"/>
  <c r="I140" i="2"/>
  <c r="I8" i="3" s="1"/>
  <c r="N140" i="2"/>
  <c r="H140" i="2"/>
  <c r="H47" i="11" s="1"/>
  <c r="J140" i="2"/>
  <c r="J78" i="3" s="1"/>
  <c r="F140" i="2"/>
  <c r="F17" i="11" s="1"/>
  <c r="K140" i="2"/>
  <c r="G140" i="2"/>
  <c r="B141" i="2"/>
  <c r="D140" i="2"/>
  <c r="D100" i="11" s="1"/>
  <c r="E140" i="2"/>
  <c r="E53" i="11" s="1"/>
  <c r="C140" i="2"/>
  <c r="F8" i="11" l="1"/>
  <c r="J64" i="9"/>
  <c r="R46" i="11"/>
  <c r="J67" i="11"/>
  <c r="F6" i="9"/>
  <c r="F6" i="3"/>
  <c r="O92" i="9"/>
  <c r="O92" i="3"/>
  <c r="U7" i="9"/>
  <c r="U7" i="3"/>
  <c r="AD75" i="9"/>
  <c r="AD75" i="3"/>
  <c r="D85" i="9"/>
  <c r="D85" i="3"/>
  <c r="AL141" i="2"/>
  <c r="AO141" i="2"/>
  <c r="AM141" i="2"/>
  <c r="AM81" i="3" s="1"/>
  <c r="AN141" i="2"/>
  <c r="T69" i="9"/>
  <c r="T69" i="3"/>
  <c r="AJ100" i="9"/>
  <c r="AJ100" i="3"/>
  <c r="H34" i="9"/>
  <c r="H34" i="3"/>
  <c r="S43" i="9"/>
  <c r="S43" i="3"/>
  <c r="Y10" i="9"/>
  <c r="Y10" i="3"/>
  <c r="W16" i="9"/>
  <c r="W16" i="3"/>
  <c r="AN70" i="9"/>
  <c r="AN70" i="3"/>
  <c r="E32" i="9"/>
  <c r="E32" i="3"/>
  <c r="V97" i="9"/>
  <c r="V97" i="3"/>
  <c r="AB30" i="9"/>
  <c r="AB30" i="3"/>
  <c r="AK141" i="2"/>
  <c r="AI141" i="2"/>
  <c r="AJ141" i="2"/>
  <c r="AJ103" i="11" s="1"/>
  <c r="AH141" i="2"/>
  <c r="AE141" i="2"/>
  <c r="AF141" i="2"/>
  <c r="AG141" i="2"/>
  <c r="AD141" i="2"/>
  <c r="AD81" i="11" s="1"/>
  <c r="AB141" i="2"/>
  <c r="AB33" i="11" s="1"/>
  <c r="AA141" i="2"/>
  <c r="AC141" i="2"/>
  <c r="X141" i="2"/>
  <c r="X26" i="3" s="1"/>
  <c r="W141" i="2"/>
  <c r="W25" i="11" s="1"/>
  <c r="Z141" i="2"/>
  <c r="Y141" i="2"/>
  <c r="V141" i="2"/>
  <c r="V117" i="11" s="1"/>
  <c r="U141" i="2"/>
  <c r="U11" i="11" s="1"/>
  <c r="T141" i="2"/>
  <c r="S141" i="2"/>
  <c r="S71" i="11" s="1"/>
  <c r="R141" i="2"/>
  <c r="R51" i="3" s="1"/>
  <c r="N141" i="2"/>
  <c r="Q141" i="2"/>
  <c r="O141" i="2"/>
  <c r="O120" i="11" s="1"/>
  <c r="M141" i="2"/>
  <c r="J141" i="2"/>
  <c r="J79" i="3" s="1"/>
  <c r="F141" i="2"/>
  <c r="F18" i="11" s="1"/>
  <c r="P141" i="2"/>
  <c r="I141" i="2"/>
  <c r="I9" i="3" s="1"/>
  <c r="G141" i="2"/>
  <c r="K141" i="2"/>
  <c r="L141" i="2"/>
  <c r="L51" i="3" s="1"/>
  <c r="H141" i="2"/>
  <c r="H48" i="11" s="1"/>
  <c r="B142" i="2"/>
  <c r="E141" i="2"/>
  <c r="E54" i="11" s="1"/>
  <c r="D141" i="2"/>
  <c r="D101" i="11" s="1"/>
  <c r="C141" i="2"/>
  <c r="J68" i="11" l="1"/>
  <c r="F9" i="11"/>
  <c r="R47" i="11"/>
  <c r="J65" i="9"/>
  <c r="E33" i="9"/>
  <c r="E33" i="3"/>
  <c r="F7" i="9"/>
  <c r="F7" i="3"/>
  <c r="T70" i="9"/>
  <c r="T70" i="3"/>
  <c r="D86" i="9"/>
  <c r="D86" i="3"/>
  <c r="AL142" i="2"/>
  <c r="AO142" i="2"/>
  <c r="AN142" i="2"/>
  <c r="AM142" i="2"/>
  <c r="AM96" i="11" s="1"/>
  <c r="U8" i="9"/>
  <c r="U8" i="3"/>
  <c r="W17" i="9"/>
  <c r="W17" i="3"/>
  <c r="AB31" i="9"/>
  <c r="AB31" i="3"/>
  <c r="H35" i="9"/>
  <c r="H35" i="3"/>
  <c r="V98" i="9"/>
  <c r="V98" i="3"/>
  <c r="AD76" i="9"/>
  <c r="AD76" i="3"/>
  <c r="AN71" i="9"/>
  <c r="AN71" i="3"/>
  <c r="O93" i="9"/>
  <c r="O93" i="3"/>
  <c r="S44" i="9"/>
  <c r="S44" i="3"/>
  <c r="Y11" i="9"/>
  <c r="Y11" i="3"/>
  <c r="AJ101" i="9"/>
  <c r="AJ101" i="3"/>
  <c r="AJ142" i="2"/>
  <c r="AJ104" i="11" s="1"/>
  <c r="AI142" i="2"/>
  <c r="AK142" i="2"/>
  <c r="AG142" i="2"/>
  <c r="AE142" i="2"/>
  <c r="AH142" i="2"/>
  <c r="AF142" i="2"/>
  <c r="AD142" i="2"/>
  <c r="AD82" i="11" s="1"/>
  <c r="AC142" i="2"/>
  <c r="AB142" i="2"/>
  <c r="AB34" i="11" s="1"/>
  <c r="AA142" i="2"/>
  <c r="Y142" i="2"/>
  <c r="X142" i="2"/>
  <c r="X48" i="11" s="1"/>
  <c r="X43" i="11" s="1"/>
  <c r="X44" i="11" s="1"/>
  <c r="X45" i="11" s="1"/>
  <c r="W142" i="2"/>
  <c r="W26" i="11" s="1"/>
  <c r="Z142" i="2"/>
  <c r="V142" i="2"/>
  <c r="V118" i="11" s="1"/>
  <c r="U142" i="2"/>
  <c r="U12" i="11" s="1"/>
  <c r="S142" i="2"/>
  <c r="S72" i="11" s="1"/>
  <c r="R142" i="2"/>
  <c r="R56" i="11" s="1"/>
  <c r="R51" i="11" s="1"/>
  <c r="R52" i="11" s="1"/>
  <c r="R53" i="11" s="1"/>
  <c r="R54" i="11" s="1"/>
  <c r="R55" i="11" s="1"/>
  <c r="Q142" i="2"/>
  <c r="O142" i="2"/>
  <c r="O121" i="11" s="1"/>
  <c r="N142" i="2"/>
  <c r="T142" i="2"/>
  <c r="M142" i="2"/>
  <c r="K142" i="2"/>
  <c r="G142" i="2"/>
  <c r="J142" i="2"/>
  <c r="J82" i="11" s="1"/>
  <c r="F142" i="2"/>
  <c r="F19" i="11" s="1"/>
  <c r="I142" i="2"/>
  <c r="P142" i="2"/>
  <c r="L142" i="2"/>
  <c r="L65" i="11" s="1"/>
  <c r="H142" i="2"/>
  <c r="H49" i="11" s="1"/>
  <c r="B143" i="2"/>
  <c r="E142" i="2"/>
  <c r="D142" i="2"/>
  <c r="D102" i="11" s="1"/>
  <c r="C142" i="2"/>
  <c r="F10" i="11" l="1"/>
  <c r="AM91" i="11"/>
  <c r="AM92" i="11" s="1"/>
  <c r="AM93" i="11" s="1"/>
  <c r="AM94" i="11" s="1"/>
  <c r="AM95" i="11" s="1"/>
  <c r="D103" i="13"/>
  <c r="E103" i="13"/>
  <c r="C103" i="13"/>
  <c r="H103" i="13" s="1"/>
  <c r="X46" i="11"/>
  <c r="L60" i="11"/>
  <c r="J77" i="11"/>
  <c r="O49" i="8"/>
  <c r="P49" i="8"/>
  <c r="N49" i="8"/>
  <c r="J66" i="9"/>
  <c r="R48" i="11"/>
  <c r="J69" i="11"/>
  <c r="D87" i="9"/>
  <c r="D87" i="3"/>
  <c r="S45" i="9"/>
  <c r="S45" i="3"/>
  <c r="W18" i="9"/>
  <c r="W18" i="3"/>
  <c r="AB32" i="9"/>
  <c r="AB32" i="3"/>
  <c r="AM82" i="9"/>
  <c r="AM77" i="9" s="1"/>
  <c r="AM78" i="9" s="1"/>
  <c r="AM79" i="9" s="1"/>
  <c r="AM80" i="9" s="1"/>
  <c r="AM81" i="9" s="1"/>
  <c r="AM82" i="3"/>
  <c r="AL143" i="2"/>
  <c r="AO143" i="2"/>
  <c r="AM143" i="2"/>
  <c r="AM83" i="3" s="1"/>
  <c r="AN143" i="2"/>
  <c r="O94" i="9"/>
  <c r="O94" i="3"/>
  <c r="U9" i="9"/>
  <c r="U9" i="3"/>
  <c r="X27" i="9"/>
  <c r="X22" i="9" s="1"/>
  <c r="X23" i="9" s="1"/>
  <c r="X24" i="9" s="1"/>
  <c r="X25" i="9" s="1"/>
  <c r="X26" i="9" s="1"/>
  <c r="X27" i="3"/>
  <c r="AJ102" i="9"/>
  <c r="AJ102" i="3"/>
  <c r="AN72" i="9"/>
  <c r="AN72" i="3"/>
  <c r="H36" i="9"/>
  <c r="H36" i="3"/>
  <c r="F8" i="9"/>
  <c r="F8" i="3"/>
  <c r="V99" i="9"/>
  <c r="V99" i="3"/>
  <c r="Y12" i="9"/>
  <c r="Y12" i="3"/>
  <c r="AD77" i="9"/>
  <c r="AD77" i="3"/>
  <c r="I10" i="9"/>
  <c r="I5" i="9" s="1"/>
  <c r="I10" i="3"/>
  <c r="L52" i="9"/>
  <c r="L52" i="3"/>
  <c r="J80" i="9"/>
  <c r="J80" i="3"/>
  <c r="T71" i="9"/>
  <c r="T71" i="3"/>
  <c r="R52" i="9"/>
  <c r="R47" i="9" s="1"/>
  <c r="R48" i="9" s="1"/>
  <c r="R49" i="9" s="1"/>
  <c r="R50" i="9" s="1"/>
  <c r="R51" i="9" s="1"/>
  <c r="R52" i="3"/>
  <c r="AK143" i="2"/>
  <c r="AI143" i="2"/>
  <c r="AH143" i="2"/>
  <c r="AJ143" i="2"/>
  <c r="AJ105" i="11" s="1"/>
  <c r="AG143" i="2"/>
  <c r="AF143" i="2"/>
  <c r="AE143" i="2"/>
  <c r="AD143" i="2"/>
  <c r="AD83" i="11" s="1"/>
  <c r="AC143" i="2"/>
  <c r="AA143" i="2"/>
  <c r="AB143" i="2"/>
  <c r="AB35" i="11" s="1"/>
  <c r="Z143" i="2"/>
  <c r="Y143" i="2"/>
  <c r="V143" i="2"/>
  <c r="V119" i="11" s="1"/>
  <c r="W143" i="2"/>
  <c r="W27" i="11" s="1"/>
  <c r="X143" i="2"/>
  <c r="X28" i="3" s="1"/>
  <c r="U143" i="2"/>
  <c r="U13" i="11" s="1"/>
  <c r="T143" i="2"/>
  <c r="S143" i="2"/>
  <c r="S73" i="11" s="1"/>
  <c r="Q143" i="2"/>
  <c r="P143" i="2"/>
  <c r="R143" i="2"/>
  <c r="R53" i="3" s="1"/>
  <c r="O143" i="2"/>
  <c r="O122" i="11" s="1"/>
  <c r="N143" i="2"/>
  <c r="L143" i="2"/>
  <c r="L53" i="3" s="1"/>
  <c r="H143" i="2"/>
  <c r="H50" i="11" s="1"/>
  <c r="M143" i="2"/>
  <c r="K143" i="2"/>
  <c r="G143" i="2"/>
  <c r="I143" i="2"/>
  <c r="I11" i="3" s="1"/>
  <c r="F143" i="2"/>
  <c r="F20" i="11" s="1"/>
  <c r="J143" i="2"/>
  <c r="J81" i="3" s="1"/>
  <c r="B144" i="2"/>
  <c r="E143" i="2"/>
  <c r="D143" i="2"/>
  <c r="D103" i="11" s="1"/>
  <c r="C143" i="2"/>
  <c r="J78" i="11" l="1"/>
  <c r="P50" i="8"/>
  <c r="N50" i="8"/>
  <c r="O50" i="8"/>
  <c r="L61" i="11"/>
  <c r="X47" i="11"/>
  <c r="F11" i="11"/>
  <c r="I6" i="9"/>
  <c r="L47" i="9"/>
  <c r="J70" i="11"/>
  <c r="R49" i="11"/>
  <c r="J67" i="9"/>
  <c r="O71" i="8"/>
  <c r="P71" i="8"/>
  <c r="N71" i="8"/>
  <c r="F9" i="9"/>
  <c r="F9" i="3"/>
  <c r="AD78" i="9"/>
  <c r="AD78" i="3"/>
  <c r="AJ103" i="9"/>
  <c r="AJ103" i="3"/>
  <c r="D88" i="9"/>
  <c r="D88" i="3"/>
  <c r="S46" i="9"/>
  <c r="S46" i="3"/>
  <c r="W19" i="9"/>
  <c r="W19" i="3"/>
  <c r="AB33" i="9"/>
  <c r="AB33" i="3"/>
  <c r="J75" i="9"/>
  <c r="O95" i="9"/>
  <c r="O95" i="3"/>
  <c r="H37" i="9"/>
  <c r="H37" i="3"/>
  <c r="T72" i="9"/>
  <c r="T72" i="3"/>
  <c r="V100" i="9"/>
  <c r="V100" i="3"/>
  <c r="AN73" i="9"/>
  <c r="AN73" i="3"/>
  <c r="AL144" i="2"/>
  <c r="AN144" i="2"/>
  <c r="AO144" i="2"/>
  <c r="AM144" i="2"/>
  <c r="AM84" i="3" s="1"/>
  <c r="U10" i="9"/>
  <c r="U10" i="3"/>
  <c r="Y13" i="9"/>
  <c r="Y13" i="3"/>
  <c r="AJ144" i="2"/>
  <c r="AJ106" i="11" s="1"/>
  <c r="AK144" i="2"/>
  <c r="AH144" i="2"/>
  <c r="AG144" i="2"/>
  <c r="AF144" i="2"/>
  <c r="AI144" i="2"/>
  <c r="AE144" i="2"/>
  <c r="AA144" i="2"/>
  <c r="AD144" i="2"/>
  <c r="AD84" i="11" s="1"/>
  <c r="AC144" i="2"/>
  <c r="AB144" i="2"/>
  <c r="AB36" i="11" s="1"/>
  <c r="W144" i="2"/>
  <c r="W28" i="11" s="1"/>
  <c r="Z144" i="2"/>
  <c r="Y144" i="2"/>
  <c r="X144" i="2"/>
  <c r="X29" i="3" s="1"/>
  <c r="V144" i="2"/>
  <c r="V120" i="11" s="1"/>
  <c r="U144" i="2"/>
  <c r="U14" i="11" s="1"/>
  <c r="T144" i="2"/>
  <c r="S144" i="2"/>
  <c r="S74" i="11" s="1"/>
  <c r="R144" i="2"/>
  <c r="R54" i="3" s="1"/>
  <c r="Q144" i="2"/>
  <c r="P144" i="2"/>
  <c r="M144" i="2"/>
  <c r="N144" i="2"/>
  <c r="L144" i="2"/>
  <c r="L54" i="3" s="1"/>
  <c r="I144" i="2"/>
  <c r="I12" i="3" s="1"/>
  <c r="O144" i="2"/>
  <c r="O123" i="11" s="1"/>
  <c r="H144" i="2"/>
  <c r="H51" i="11" s="1"/>
  <c r="F144" i="2"/>
  <c r="F21" i="11" s="1"/>
  <c r="J144" i="2"/>
  <c r="J82" i="3" s="1"/>
  <c r="G144" i="2"/>
  <c r="K144" i="2"/>
  <c r="B145" i="2"/>
  <c r="D144" i="2"/>
  <c r="D104" i="11" s="1"/>
  <c r="E144" i="2"/>
  <c r="C144" i="2"/>
  <c r="J76" i="9" l="1"/>
  <c r="L48" i="9"/>
  <c r="L62" i="11"/>
  <c r="J79" i="11"/>
  <c r="F12" i="11"/>
  <c r="I7" i="9"/>
  <c r="N51" i="8"/>
  <c r="P51" i="8"/>
  <c r="O51" i="8"/>
  <c r="J68" i="9"/>
  <c r="O72" i="8"/>
  <c r="N72" i="8"/>
  <c r="P72" i="8"/>
  <c r="J71" i="11"/>
  <c r="D89" i="9"/>
  <c r="D89" i="3"/>
  <c r="T73" i="9"/>
  <c r="T73" i="3"/>
  <c r="Y14" i="9"/>
  <c r="Y14" i="3"/>
  <c r="AN74" i="9"/>
  <c r="AN74" i="3"/>
  <c r="F10" i="9"/>
  <c r="F10" i="3"/>
  <c r="U11" i="9"/>
  <c r="U11" i="3"/>
  <c r="AD79" i="9"/>
  <c r="AD79" i="3"/>
  <c r="AJ104" i="9"/>
  <c r="AJ104" i="3"/>
  <c r="H38" i="9"/>
  <c r="H38" i="3"/>
  <c r="V101" i="9"/>
  <c r="V101" i="3"/>
  <c r="W20" i="9"/>
  <c r="W20" i="3"/>
  <c r="AL145" i="2"/>
  <c r="AO145" i="2"/>
  <c r="AN145" i="2"/>
  <c r="AM145" i="2"/>
  <c r="AM85" i="3" s="1"/>
  <c r="O96" i="9"/>
  <c r="O96" i="3"/>
  <c r="S47" i="9"/>
  <c r="N52" i="8" s="1"/>
  <c r="S47" i="3"/>
  <c r="AB34" i="9"/>
  <c r="AB34" i="3"/>
  <c r="AK145" i="2"/>
  <c r="AJ145" i="2"/>
  <c r="AJ107" i="11" s="1"/>
  <c r="AI145" i="2"/>
  <c r="AH145" i="2"/>
  <c r="AE145" i="2"/>
  <c r="AG145" i="2"/>
  <c r="AF145" i="2"/>
  <c r="AD145" i="2"/>
  <c r="AD85" i="11" s="1"/>
  <c r="AB145" i="2"/>
  <c r="AB37" i="11" s="1"/>
  <c r="AA145" i="2"/>
  <c r="AC145" i="2"/>
  <c r="X145" i="2"/>
  <c r="X30" i="3" s="1"/>
  <c r="W145" i="2"/>
  <c r="W29" i="11" s="1"/>
  <c r="V145" i="2"/>
  <c r="V121" i="11" s="1"/>
  <c r="Y145" i="2"/>
  <c r="Z145" i="2"/>
  <c r="U145" i="2"/>
  <c r="U15" i="11" s="1"/>
  <c r="T145" i="2"/>
  <c r="S145" i="2"/>
  <c r="S75" i="11" s="1"/>
  <c r="R145" i="2"/>
  <c r="R55" i="3" s="1"/>
  <c r="N145" i="2"/>
  <c r="Q145" i="2"/>
  <c r="P145" i="2"/>
  <c r="M145" i="2"/>
  <c r="L145" i="2"/>
  <c r="L55" i="3" s="1"/>
  <c r="J145" i="2"/>
  <c r="J83" i="3" s="1"/>
  <c r="F145" i="2"/>
  <c r="F22" i="11" s="1"/>
  <c r="I145" i="2"/>
  <c r="I13" i="3" s="1"/>
  <c r="O145" i="2"/>
  <c r="O124" i="11" s="1"/>
  <c r="K145" i="2"/>
  <c r="G145" i="2"/>
  <c r="H145" i="2"/>
  <c r="H52" i="11" s="1"/>
  <c r="B146" i="2"/>
  <c r="E145" i="2"/>
  <c r="D145" i="2"/>
  <c r="D105" i="11" s="1"/>
  <c r="C145" i="2"/>
  <c r="J69" i="9" l="1"/>
  <c r="O73" i="8"/>
  <c r="P73" i="8"/>
  <c r="N73" i="8"/>
  <c r="L63" i="11"/>
  <c r="J80" i="11"/>
  <c r="O52" i="8"/>
  <c r="P52" i="8"/>
  <c r="I8" i="9"/>
  <c r="L49" i="9"/>
  <c r="J72" i="11"/>
  <c r="N101" i="8"/>
  <c r="O101" i="8"/>
  <c r="P101" i="8"/>
  <c r="F13" i="11"/>
  <c r="J77" i="9"/>
  <c r="AL146" i="2"/>
  <c r="AO146" i="2"/>
  <c r="AN146" i="2"/>
  <c r="AM146" i="2"/>
  <c r="AM86" i="3" s="1"/>
  <c r="H39" i="9"/>
  <c r="H39" i="3"/>
  <c r="AD80" i="9"/>
  <c r="AD80" i="3"/>
  <c r="D90" i="9"/>
  <c r="D90" i="3"/>
  <c r="F11" i="9"/>
  <c r="F11" i="3"/>
  <c r="S48" i="9"/>
  <c r="N53" i="8" s="1"/>
  <c r="S48" i="3"/>
  <c r="Y15" i="9"/>
  <c r="Y15" i="3"/>
  <c r="T74" i="9"/>
  <c r="T74" i="3"/>
  <c r="V102" i="9"/>
  <c r="V102" i="3"/>
  <c r="AJ105" i="9"/>
  <c r="AJ105" i="3"/>
  <c r="O97" i="9"/>
  <c r="O97" i="3"/>
  <c r="U12" i="9"/>
  <c r="U12" i="3"/>
  <c r="W21" i="9"/>
  <c r="W21" i="3"/>
  <c r="AB35" i="9"/>
  <c r="AB35" i="3"/>
  <c r="AN75" i="9"/>
  <c r="AN75" i="3"/>
  <c r="AJ146" i="2"/>
  <c r="AJ108" i="11" s="1"/>
  <c r="AK146" i="2"/>
  <c r="AI146" i="2"/>
  <c r="AE146" i="2"/>
  <c r="AG146" i="2"/>
  <c r="AH146" i="2"/>
  <c r="AF146" i="2"/>
  <c r="AD146" i="2"/>
  <c r="AD86" i="11" s="1"/>
  <c r="AC146" i="2"/>
  <c r="AB146" i="2"/>
  <c r="AB38" i="11" s="1"/>
  <c r="AA146" i="2"/>
  <c r="Y146" i="2"/>
  <c r="X146" i="2"/>
  <c r="X31" i="3" s="1"/>
  <c r="W146" i="2"/>
  <c r="W30" i="11" s="1"/>
  <c r="Z146" i="2"/>
  <c r="V146" i="2"/>
  <c r="V122" i="11" s="1"/>
  <c r="U146" i="2"/>
  <c r="U16" i="11" s="1"/>
  <c r="T146" i="2"/>
  <c r="S146" i="2"/>
  <c r="S76" i="11" s="1"/>
  <c r="R146" i="2"/>
  <c r="R56" i="3" s="1"/>
  <c r="O146" i="2"/>
  <c r="O125" i="11" s="1"/>
  <c r="N146" i="2"/>
  <c r="P146" i="2"/>
  <c r="K146" i="2"/>
  <c r="G146" i="2"/>
  <c r="Q146" i="2"/>
  <c r="M146" i="2"/>
  <c r="L146" i="2"/>
  <c r="L56" i="3" s="1"/>
  <c r="J146" i="2"/>
  <c r="J84" i="3" s="1"/>
  <c r="F146" i="2"/>
  <c r="F23" i="11" s="1"/>
  <c r="H146" i="2"/>
  <c r="H53" i="11" s="1"/>
  <c r="I146" i="2"/>
  <c r="I14" i="3" s="1"/>
  <c r="B147" i="2"/>
  <c r="E146" i="2"/>
  <c r="D146" i="2"/>
  <c r="D106" i="11" s="1"/>
  <c r="C146" i="2"/>
  <c r="J73" i="11" l="1"/>
  <c r="O53" i="8"/>
  <c r="F14" i="11"/>
  <c r="N102" i="8"/>
  <c r="O102" i="8"/>
  <c r="P102" i="8"/>
  <c r="P107" i="8"/>
  <c r="N107" i="8"/>
  <c r="O107" i="8"/>
  <c r="L50" i="9"/>
  <c r="I9" i="9"/>
  <c r="P79" i="8"/>
  <c r="N79" i="8"/>
  <c r="O79" i="8"/>
  <c r="J78" i="9"/>
  <c r="P53" i="8"/>
  <c r="J81" i="11"/>
  <c r="L64" i="11"/>
  <c r="J70" i="9"/>
  <c r="P74" i="8"/>
  <c r="O74" i="8"/>
  <c r="N74" i="8"/>
  <c r="V103" i="9"/>
  <c r="V103" i="3"/>
  <c r="Y16" i="9"/>
  <c r="Y16" i="3"/>
  <c r="AD81" i="9"/>
  <c r="AD81" i="3"/>
  <c r="H40" i="9"/>
  <c r="H40" i="3"/>
  <c r="S49" i="9"/>
  <c r="N54" i="8" s="1"/>
  <c r="S49" i="3"/>
  <c r="AN76" i="9"/>
  <c r="AN76" i="3"/>
  <c r="D91" i="9"/>
  <c r="D91" i="3"/>
  <c r="F12" i="9"/>
  <c r="F12" i="3"/>
  <c r="T75" i="9"/>
  <c r="T75" i="3"/>
  <c r="W22" i="9"/>
  <c r="W22" i="3"/>
  <c r="AB36" i="9"/>
  <c r="AB36" i="3"/>
  <c r="AL147" i="2"/>
  <c r="AO147" i="2"/>
  <c r="AN147" i="2"/>
  <c r="AM147" i="2"/>
  <c r="AM101" i="11" s="1"/>
  <c r="O98" i="9"/>
  <c r="O98" i="3"/>
  <c r="U13" i="9"/>
  <c r="U13" i="3"/>
  <c r="AJ106" i="9"/>
  <c r="AJ106" i="3"/>
  <c r="AK147" i="2"/>
  <c r="AJ147" i="2"/>
  <c r="AJ109" i="11" s="1"/>
  <c r="AI147" i="2"/>
  <c r="AH147" i="2"/>
  <c r="AG147" i="2"/>
  <c r="AF147" i="2"/>
  <c r="AE147" i="2"/>
  <c r="AD147" i="2"/>
  <c r="AD87" i="11" s="1"/>
  <c r="AC147" i="2"/>
  <c r="AB147" i="2"/>
  <c r="AB39" i="11" s="1"/>
  <c r="AA147" i="2"/>
  <c r="Z147" i="2"/>
  <c r="Y147" i="2"/>
  <c r="X147" i="2"/>
  <c r="X53" i="11" s="1"/>
  <c r="V147" i="2"/>
  <c r="V123" i="11" s="1"/>
  <c r="W147" i="2"/>
  <c r="W31" i="11" s="1"/>
  <c r="U147" i="2"/>
  <c r="U17" i="11" s="1"/>
  <c r="S147" i="2"/>
  <c r="S77" i="11" s="1"/>
  <c r="T147" i="2"/>
  <c r="Q147" i="2"/>
  <c r="P147" i="2"/>
  <c r="O147" i="2"/>
  <c r="O126" i="11" s="1"/>
  <c r="R147" i="2"/>
  <c r="R61" i="11" s="1"/>
  <c r="L147" i="2"/>
  <c r="L70" i="11" s="1"/>
  <c r="H147" i="2"/>
  <c r="H54" i="11" s="1"/>
  <c r="N147" i="2"/>
  <c r="K147" i="2"/>
  <c r="G147" i="2"/>
  <c r="J147" i="2"/>
  <c r="J87" i="11" s="1"/>
  <c r="F147" i="2"/>
  <c r="F24" i="11" s="1"/>
  <c r="M147" i="2"/>
  <c r="I147" i="2"/>
  <c r="B148" i="2"/>
  <c r="E147" i="2"/>
  <c r="D147" i="2"/>
  <c r="D107" i="11" s="1"/>
  <c r="C147" i="2"/>
  <c r="O54" i="8" l="1"/>
  <c r="AM97" i="11"/>
  <c r="C108" i="13"/>
  <c r="H108" i="13" s="1"/>
  <c r="D108" i="13"/>
  <c r="E108" i="13"/>
  <c r="J83" i="11"/>
  <c r="C94" i="13"/>
  <c r="H94" i="13" s="1"/>
  <c r="D94" i="13"/>
  <c r="E94" i="13"/>
  <c r="O80" i="8"/>
  <c r="N80" i="8"/>
  <c r="P80" i="8"/>
  <c r="J71" i="9"/>
  <c r="O75" i="8"/>
  <c r="N75" i="8"/>
  <c r="P75" i="8"/>
  <c r="J79" i="9"/>
  <c r="P54" i="8"/>
  <c r="L66" i="11"/>
  <c r="L51" i="9"/>
  <c r="X49" i="11"/>
  <c r="R57" i="11"/>
  <c r="N103" i="8"/>
  <c r="O103" i="8"/>
  <c r="P103" i="8"/>
  <c r="J74" i="11"/>
  <c r="I15" i="9"/>
  <c r="I11" i="9" s="1"/>
  <c r="I15" i="3"/>
  <c r="L57" i="9"/>
  <c r="L57" i="3"/>
  <c r="W23" i="9"/>
  <c r="W23" i="3"/>
  <c r="AD82" i="9"/>
  <c r="AD82" i="3"/>
  <c r="D92" i="9"/>
  <c r="D92" i="3"/>
  <c r="T76" i="9"/>
  <c r="T76" i="3"/>
  <c r="V104" i="9"/>
  <c r="V104" i="3"/>
  <c r="O99" i="9"/>
  <c r="O99" i="3"/>
  <c r="S50" i="9"/>
  <c r="P55" i="8" s="1"/>
  <c r="S50" i="3"/>
  <c r="X32" i="9"/>
  <c r="X28" i="9" s="1"/>
  <c r="X29" i="9" s="1"/>
  <c r="X30" i="9" s="1"/>
  <c r="X31" i="9" s="1"/>
  <c r="X32" i="3"/>
  <c r="AB37" i="9"/>
  <c r="AB37" i="3"/>
  <c r="AJ107" i="9"/>
  <c r="AJ107" i="3"/>
  <c r="AM87" i="9"/>
  <c r="AM87" i="3"/>
  <c r="R57" i="9"/>
  <c r="R57" i="3"/>
  <c r="F13" i="9"/>
  <c r="F13" i="3"/>
  <c r="AL148" i="2"/>
  <c r="AN148" i="2"/>
  <c r="AO148" i="2"/>
  <c r="AM148" i="2"/>
  <c r="AM88" i="3" s="1"/>
  <c r="J85" i="9"/>
  <c r="J85" i="3"/>
  <c r="H41" i="9"/>
  <c r="H41" i="3"/>
  <c r="U14" i="9"/>
  <c r="U14" i="3"/>
  <c r="Y17" i="9"/>
  <c r="Y17" i="3"/>
  <c r="AN77" i="9"/>
  <c r="AN77" i="3"/>
  <c r="AJ148" i="2"/>
  <c r="AJ110" i="11" s="1"/>
  <c r="AK148" i="2"/>
  <c r="AI148" i="2"/>
  <c r="AH148" i="2"/>
  <c r="AG148" i="2"/>
  <c r="AF148" i="2"/>
  <c r="AE148" i="2"/>
  <c r="AA148" i="2"/>
  <c r="AC148" i="2"/>
  <c r="AD148" i="2"/>
  <c r="AD88" i="11" s="1"/>
  <c r="AB148" i="2"/>
  <c r="AB40" i="11" s="1"/>
  <c r="W148" i="2"/>
  <c r="W32" i="11" s="1"/>
  <c r="Z148" i="2"/>
  <c r="X148" i="2"/>
  <c r="X33" i="3" s="1"/>
  <c r="V148" i="2"/>
  <c r="V124" i="11" s="1"/>
  <c r="Y148" i="2"/>
  <c r="T148" i="2"/>
  <c r="R148" i="2"/>
  <c r="R58" i="3" s="1"/>
  <c r="U148" i="2"/>
  <c r="U18" i="11" s="1"/>
  <c r="Q148" i="2"/>
  <c r="S148" i="2"/>
  <c r="S78" i="11" s="1"/>
  <c r="P148" i="2"/>
  <c r="O148" i="2"/>
  <c r="O127" i="11" s="1"/>
  <c r="M148" i="2"/>
  <c r="L148" i="2"/>
  <c r="L58" i="3" s="1"/>
  <c r="I148" i="2"/>
  <c r="I16" i="3" s="1"/>
  <c r="H148" i="2"/>
  <c r="H55" i="11" s="1"/>
  <c r="J148" i="2"/>
  <c r="J86" i="3" s="1"/>
  <c r="N148" i="2"/>
  <c r="K148" i="2"/>
  <c r="F148" i="2"/>
  <c r="F25" i="11" s="1"/>
  <c r="G148" i="2"/>
  <c r="B149" i="2"/>
  <c r="D148" i="2"/>
  <c r="D108" i="11" s="1"/>
  <c r="C148" i="2"/>
  <c r="E148" i="2"/>
  <c r="N55" i="8" l="1"/>
  <c r="J81" i="9"/>
  <c r="N81" i="8"/>
  <c r="O81" i="8"/>
  <c r="P81" i="8"/>
  <c r="X50" i="11"/>
  <c r="O46" i="8"/>
  <c r="N46" i="8"/>
  <c r="P46" i="8"/>
  <c r="I12" i="9"/>
  <c r="J75" i="11"/>
  <c r="O55" i="8"/>
  <c r="C104" i="13"/>
  <c r="H104" i="13" s="1"/>
  <c r="D104" i="13"/>
  <c r="E104" i="13"/>
  <c r="N104" i="8"/>
  <c r="O104" i="8"/>
  <c r="P104" i="8"/>
  <c r="J84" i="11"/>
  <c r="R58" i="11"/>
  <c r="L67" i="11"/>
  <c r="J72" i="9"/>
  <c r="O76" i="8"/>
  <c r="N76" i="8"/>
  <c r="P76" i="8"/>
  <c r="AM98" i="11"/>
  <c r="O100" i="9"/>
  <c r="O100" i="3"/>
  <c r="Y18" i="9"/>
  <c r="Y18" i="3"/>
  <c r="W24" i="9"/>
  <c r="W24" i="3"/>
  <c r="AN78" i="9"/>
  <c r="AN78" i="3"/>
  <c r="H42" i="9"/>
  <c r="H42" i="3"/>
  <c r="U15" i="9"/>
  <c r="U15" i="3"/>
  <c r="V105" i="9"/>
  <c r="V105" i="3"/>
  <c r="AB38" i="9"/>
  <c r="AB38" i="3"/>
  <c r="R53" i="9"/>
  <c r="R54" i="9" s="1"/>
  <c r="R55" i="9" s="1"/>
  <c r="R56" i="9" s="1"/>
  <c r="L53" i="9"/>
  <c r="F14" i="9"/>
  <c r="F14" i="3"/>
  <c r="AD83" i="9"/>
  <c r="AD83" i="3"/>
  <c r="D93" i="9"/>
  <c r="D93" i="3"/>
  <c r="AL149" i="2"/>
  <c r="AO149" i="2"/>
  <c r="AM149" i="2"/>
  <c r="AM103" i="11" s="1"/>
  <c r="AN149" i="2"/>
  <c r="S51" i="9"/>
  <c r="N56" i="8" s="1"/>
  <c r="S51" i="3"/>
  <c r="T77" i="9"/>
  <c r="T77" i="3"/>
  <c r="AJ108" i="9"/>
  <c r="AJ108" i="3"/>
  <c r="AM83" i="9"/>
  <c r="AM84" i="9" s="1"/>
  <c r="AM85" i="9" s="1"/>
  <c r="AM86" i="9" s="1"/>
  <c r="AK149" i="2"/>
  <c r="AI149" i="2"/>
  <c r="AI13" i="11" s="1"/>
  <c r="AJ149" i="2"/>
  <c r="AJ111" i="11" s="1"/>
  <c r="AH149" i="2"/>
  <c r="AE149" i="2"/>
  <c r="AF149" i="2"/>
  <c r="AG149" i="2"/>
  <c r="AD149" i="2"/>
  <c r="AD89" i="11" s="1"/>
  <c r="AB149" i="2"/>
  <c r="AB41" i="11" s="1"/>
  <c r="AA149" i="2"/>
  <c r="AC149" i="2"/>
  <c r="X149" i="2"/>
  <c r="X55" i="11" s="1"/>
  <c r="X54" i="11" s="1"/>
  <c r="W149" i="2"/>
  <c r="W33" i="11" s="1"/>
  <c r="Z149" i="2"/>
  <c r="V149" i="2"/>
  <c r="V125" i="11" s="1"/>
  <c r="Y149" i="2"/>
  <c r="U149" i="2"/>
  <c r="U19" i="11" s="1"/>
  <c r="T149" i="2"/>
  <c r="S149" i="2"/>
  <c r="S79" i="11" s="1"/>
  <c r="R149" i="2"/>
  <c r="R63" i="11" s="1"/>
  <c r="N149" i="2"/>
  <c r="O149" i="2"/>
  <c r="O128" i="11" s="1"/>
  <c r="M149" i="2"/>
  <c r="P149" i="2"/>
  <c r="J149" i="2"/>
  <c r="J89" i="11" s="1"/>
  <c r="F149" i="2"/>
  <c r="F26" i="11" s="1"/>
  <c r="I149" i="2"/>
  <c r="G149" i="2"/>
  <c r="Q149" i="2"/>
  <c r="K149" i="2"/>
  <c r="L149" i="2"/>
  <c r="L72" i="11" s="1"/>
  <c r="H149" i="2"/>
  <c r="H56" i="11" s="1"/>
  <c r="B150" i="2"/>
  <c r="E149" i="2"/>
  <c r="D149" i="2"/>
  <c r="D109" i="11" s="1"/>
  <c r="C149" i="2"/>
  <c r="P56" i="8" l="1"/>
  <c r="N90" i="8"/>
  <c r="O82" i="8"/>
  <c r="P82" i="8"/>
  <c r="N82" i="8"/>
  <c r="AM102" i="11"/>
  <c r="C110" i="13"/>
  <c r="H110" i="13" s="1"/>
  <c r="D110" i="13"/>
  <c r="E110" i="13"/>
  <c r="AM99" i="11"/>
  <c r="D105" i="13"/>
  <c r="E105" i="13"/>
  <c r="C105" i="13"/>
  <c r="H105" i="13" s="1"/>
  <c r="J73" i="9"/>
  <c r="O77" i="8"/>
  <c r="P77" i="8"/>
  <c r="N77" i="8"/>
  <c r="L68" i="11"/>
  <c r="R59" i="11"/>
  <c r="J85" i="11"/>
  <c r="I13" i="9"/>
  <c r="O56" i="8"/>
  <c r="X51" i="11"/>
  <c r="O90" i="8"/>
  <c r="J88" i="11"/>
  <c r="E96" i="13"/>
  <c r="D96" i="13"/>
  <c r="C96" i="13"/>
  <c r="H96" i="13" s="1"/>
  <c r="R62" i="11"/>
  <c r="L71" i="11"/>
  <c r="P90" i="8"/>
  <c r="N47" i="8"/>
  <c r="O47" i="8"/>
  <c r="P47" i="8"/>
  <c r="N105" i="8"/>
  <c r="O105" i="8"/>
  <c r="P105" i="8"/>
  <c r="AI6" i="11"/>
  <c r="AI7" i="11"/>
  <c r="AI8" i="11" s="1"/>
  <c r="AI9" i="11" s="1"/>
  <c r="AI10" i="11" s="1"/>
  <c r="AI11" i="11" s="1"/>
  <c r="AI12" i="11" s="1"/>
  <c r="L54" i="9"/>
  <c r="J82" i="9"/>
  <c r="L59" i="9"/>
  <c r="L59" i="3"/>
  <c r="F15" i="9"/>
  <c r="F15" i="3"/>
  <c r="AL150" i="2"/>
  <c r="AO150" i="2"/>
  <c r="AN150" i="2"/>
  <c r="AM150" i="2"/>
  <c r="AM90" i="3" s="1"/>
  <c r="J87" i="9"/>
  <c r="J87" i="3"/>
  <c r="U16" i="9"/>
  <c r="U16" i="3"/>
  <c r="W25" i="9"/>
  <c r="W25" i="3"/>
  <c r="AB39" i="9"/>
  <c r="AB39" i="3"/>
  <c r="R59" i="9"/>
  <c r="R58" i="9" s="1"/>
  <c r="R59" i="3"/>
  <c r="Y19" i="9"/>
  <c r="Y19" i="3"/>
  <c r="X34" i="9"/>
  <c r="X33" i="9" s="1"/>
  <c r="X34" i="3"/>
  <c r="AD84" i="9"/>
  <c r="AD84" i="3"/>
  <c r="D94" i="9"/>
  <c r="D94" i="3"/>
  <c r="I17" i="9"/>
  <c r="I16" i="9" s="1"/>
  <c r="I17" i="3"/>
  <c r="S52" i="9"/>
  <c r="S52" i="3"/>
  <c r="V106" i="9"/>
  <c r="V106" i="3"/>
  <c r="AJ109" i="9"/>
  <c r="AJ109" i="3"/>
  <c r="AN79" i="9"/>
  <c r="AN79" i="3"/>
  <c r="H43" i="9"/>
  <c r="H43" i="3"/>
  <c r="O101" i="9"/>
  <c r="O101" i="3"/>
  <c r="T78" i="9"/>
  <c r="T78" i="3"/>
  <c r="AI4" i="9"/>
  <c r="AI4" i="3"/>
  <c r="AM89" i="9"/>
  <c r="AM88" i="9" s="1"/>
  <c r="AM89" i="3"/>
  <c r="AJ150" i="2"/>
  <c r="AJ110" i="3" s="1"/>
  <c r="AK150" i="2"/>
  <c r="AI150" i="2"/>
  <c r="AI14" i="11" s="1"/>
  <c r="AH150" i="2"/>
  <c r="AG150" i="2"/>
  <c r="AE150" i="2"/>
  <c r="AF150" i="2"/>
  <c r="AD150" i="2"/>
  <c r="AC150" i="2"/>
  <c r="AB150" i="2"/>
  <c r="AA150" i="2"/>
  <c r="Y150" i="2"/>
  <c r="X150" i="2"/>
  <c r="X35" i="3" s="1"/>
  <c r="W150" i="2"/>
  <c r="W34" i="11" s="1"/>
  <c r="Z150" i="2"/>
  <c r="Z8" i="11" s="1"/>
  <c r="V150" i="2"/>
  <c r="V107" i="3" s="1"/>
  <c r="U150" i="2"/>
  <c r="U20" i="11" s="1"/>
  <c r="T150" i="2"/>
  <c r="T79" i="3" s="1"/>
  <c r="R150" i="2"/>
  <c r="R60" i="3" s="1"/>
  <c r="S150" i="2"/>
  <c r="S80" i="11" s="1"/>
  <c r="Q150" i="2"/>
  <c r="O150" i="2"/>
  <c r="N150" i="2"/>
  <c r="M150" i="2"/>
  <c r="K150" i="2"/>
  <c r="G150" i="2"/>
  <c r="P150" i="2"/>
  <c r="J150" i="2"/>
  <c r="J88" i="3" s="1"/>
  <c r="F150" i="2"/>
  <c r="F27" i="11" s="1"/>
  <c r="L150" i="2"/>
  <c r="L60" i="3" s="1"/>
  <c r="H150" i="2"/>
  <c r="I150" i="2"/>
  <c r="I18" i="3" s="1"/>
  <c r="B151" i="2"/>
  <c r="E150" i="2"/>
  <c r="D150" i="2"/>
  <c r="C150" i="2"/>
  <c r="D109" i="13" l="1"/>
  <c r="C109" i="13"/>
  <c r="H109" i="13" s="1"/>
  <c r="E109" i="13"/>
  <c r="X52" i="11"/>
  <c r="C95" i="13"/>
  <c r="H95" i="13" s="1"/>
  <c r="E95" i="13"/>
  <c r="D95" i="13"/>
  <c r="O83" i="8"/>
  <c r="P83" i="8"/>
  <c r="N83" i="8"/>
  <c r="O48" i="8"/>
  <c r="P48" i="8"/>
  <c r="N48" i="8"/>
  <c r="N57" i="8"/>
  <c r="P57" i="8"/>
  <c r="O57" i="8"/>
  <c r="J86" i="9"/>
  <c r="P92" i="8"/>
  <c r="N92" i="8"/>
  <c r="O92" i="8"/>
  <c r="L58" i="9"/>
  <c r="N64" i="8"/>
  <c r="O64" i="8"/>
  <c r="P64" i="8"/>
  <c r="J83" i="9"/>
  <c r="I14" i="9"/>
  <c r="J86" i="11"/>
  <c r="R60" i="11"/>
  <c r="L69" i="11"/>
  <c r="N78" i="8"/>
  <c r="O78" i="8"/>
  <c r="P78" i="8"/>
  <c r="AM100" i="11"/>
  <c r="D106" i="13"/>
  <c r="E106" i="13"/>
  <c r="C106" i="13"/>
  <c r="H106" i="13" s="1"/>
  <c r="N106" i="8"/>
  <c r="O106" i="8"/>
  <c r="P106" i="8"/>
  <c r="Z7" i="11"/>
  <c r="Z6" i="11"/>
  <c r="L55" i="9"/>
  <c r="W26" i="9"/>
  <c r="W26" i="3"/>
  <c r="F16" i="9"/>
  <c r="F16" i="3"/>
  <c r="U17" i="9"/>
  <c r="U17" i="3"/>
  <c r="AN80" i="9"/>
  <c r="AN80" i="3"/>
  <c r="AL151" i="2"/>
  <c r="AO151" i="2"/>
  <c r="AN151" i="2"/>
  <c r="AM151" i="2"/>
  <c r="AM91" i="3" s="1"/>
  <c r="S53" i="9"/>
  <c r="S53" i="3"/>
  <c r="Z4" i="9"/>
  <c r="Z4" i="3"/>
  <c r="AI5" i="9"/>
  <c r="AI5" i="3"/>
  <c r="AK151" i="2"/>
  <c r="AI151" i="2"/>
  <c r="AI15" i="11" s="1"/>
  <c r="AH151" i="2"/>
  <c r="AG151" i="2"/>
  <c r="AJ151" i="2"/>
  <c r="AJ111" i="3" s="1"/>
  <c r="AF151" i="2"/>
  <c r="AE151" i="2"/>
  <c r="AD151" i="2"/>
  <c r="AC151" i="2"/>
  <c r="AA151" i="2"/>
  <c r="AB151" i="2"/>
  <c r="Z151" i="2"/>
  <c r="Z9" i="11" s="1"/>
  <c r="Y151" i="2"/>
  <c r="V151" i="2"/>
  <c r="V108" i="3" s="1"/>
  <c r="W151" i="2"/>
  <c r="W35" i="11" s="1"/>
  <c r="X151" i="2"/>
  <c r="X36" i="3" s="1"/>
  <c r="U151" i="2"/>
  <c r="U21" i="11" s="1"/>
  <c r="T151" i="2"/>
  <c r="T80" i="3" s="1"/>
  <c r="S151" i="2"/>
  <c r="S81" i="11" s="1"/>
  <c r="Q151" i="2"/>
  <c r="P151" i="2"/>
  <c r="O151" i="2"/>
  <c r="N151" i="2"/>
  <c r="L151" i="2"/>
  <c r="L61" i="3" s="1"/>
  <c r="R151" i="2"/>
  <c r="R61" i="3" s="1"/>
  <c r="H151" i="2"/>
  <c r="M151" i="2"/>
  <c r="K151" i="2"/>
  <c r="G151" i="2"/>
  <c r="I151" i="2"/>
  <c r="I19" i="3" s="1"/>
  <c r="J151" i="2"/>
  <c r="J89" i="3" s="1"/>
  <c r="F151" i="2"/>
  <c r="F28" i="11" s="1"/>
  <c r="B152" i="2"/>
  <c r="E151" i="2"/>
  <c r="C151" i="2"/>
  <c r="D151" i="2"/>
  <c r="J84" i="9" l="1"/>
  <c r="O91" i="8"/>
  <c r="N91" i="8"/>
  <c r="P91" i="8"/>
  <c r="N58" i="8"/>
  <c r="O58" i="8"/>
  <c r="P58" i="8"/>
  <c r="L56" i="9"/>
  <c r="C107" i="13"/>
  <c r="H107" i="13" s="1"/>
  <c r="E107" i="13"/>
  <c r="D107" i="13"/>
  <c r="C93" i="13"/>
  <c r="H93" i="13" s="1"/>
  <c r="D93" i="13"/>
  <c r="E93" i="13"/>
  <c r="O21" i="8"/>
  <c r="N21" i="8"/>
  <c r="P21" i="8"/>
  <c r="AI6" i="9"/>
  <c r="AI6" i="3"/>
  <c r="U18" i="9"/>
  <c r="U18" i="3"/>
  <c r="AN81" i="9"/>
  <c r="AN81" i="3"/>
  <c r="F17" i="9"/>
  <c r="F17" i="3"/>
  <c r="Z5" i="9"/>
  <c r="Z5" i="3"/>
  <c r="AL152" i="2"/>
  <c r="AN152" i="2"/>
  <c r="AO152" i="2"/>
  <c r="AM152" i="2"/>
  <c r="AM92" i="3" s="1"/>
  <c r="S54" i="9"/>
  <c r="S54" i="3"/>
  <c r="W27" i="9"/>
  <c r="W27" i="3"/>
  <c r="AJ152" i="2"/>
  <c r="AJ112" i="3" s="1"/>
  <c r="AK152" i="2"/>
  <c r="AI152" i="2"/>
  <c r="AI16" i="11" s="1"/>
  <c r="AH152" i="2"/>
  <c r="AG152" i="2"/>
  <c r="AF152" i="2"/>
  <c r="AE152" i="2"/>
  <c r="AA152" i="2"/>
  <c r="AD152" i="2"/>
  <c r="AC152" i="2"/>
  <c r="AB152" i="2"/>
  <c r="W152" i="2"/>
  <c r="W36" i="11" s="1"/>
  <c r="Z152" i="2"/>
  <c r="Z10" i="11" s="1"/>
  <c r="Y152" i="2"/>
  <c r="V152" i="2"/>
  <c r="V109" i="3" s="1"/>
  <c r="X152" i="2"/>
  <c r="X37" i="3" s="1"/>
  <c r="U152" i="2"/>
  <c r="U22" i="11" s="1"/>
  <c r="R152" i="2"/>
  <c r="R62" i="3" s="1"/>
  <c r="T152" i="2"/>
  <c r="T81" i="3" s="1"/>
  <c r="S152" i="2"/>
  <c r="S82" i="11" s="1"/>
  <c r="Q152" i="2"/>
  <c r="P152" i="2"/>
  <c r="M152" i="2"/>
  <c r="N152" i="2"/>
  <c r="L152" i="2"/>
  <c r="L62" i="3" s="1"/>
  <c r="O152" i="2"/>
  <c r="I152" i="2"/>
  <c r="I20" i="3" s="1"/>
  <c r="H152" i="2"/>
  <c r="F152" i="2"/>
  <c r="F29" i="11" s="1"/>
  <c r="G152" i="2"/>
  <c r="J152" i="2"/>
  <c r="J90" i="3" s="1"/>
  <c r="K152" i="2"/>
  <c r="B153" i="2"/>
  <c r="D152" i="2"/>
  <c r="E152" i="2"/>
  <c r="C152" i="2"/>
  <c r="O22" i="8" l="1"/>
  <c r="P22" i="8"/>
  <c r="N22" i="8"/>
  <c r="O59" i="8"/>
  <c r="P59" i="8"/>
  <c r="N59" i="8"/>
  <c r="AL153" i="2"/>
  <c r="AO153" i="2"/>
  <c r="AN153" i="2"/>
  <c r="AM153" i="2"/>
  <c r="AM93" i="3" s="1"/>
  <c r="AN82" i="9"/>
  <c r="AN82" i="3"/>
  <c r="F18" i="9"/>
  <c r="F18" i="3"/>
  <c r="U19" i="9"/>
  <c r="U19" i="3"/>
  <c r="Z6" i="9"/>
  <c r="Z6" i="3"/>
  <c r="S55" i="9"/>
  <c r="S55" i="3"/>
  <c r="W28" i="9"/>
  <c r="W28" i="3"/>
  <c r="AI7" i="9"/>
  <c r="AI7" i="3"/>
  <c r="AK153" i="2"/>
  <c r="AJ153" i="2"/>
  <c r="AJ113" i="3" s="1"/>
  <c r="AI153" i="2"/>
  <c r="AI17" i="11" s="1"/>
  <c r="AH153" i="2"/>
  <c r="AE153" i="2"/>
  <c r="AG153" i="2"/>
  <c r="AF153" i="2"/>
  <c r="AD153" i="2"/>
  <c r="AB153" i="2"/>
  <c r="AA153" i="2"/>
  <c r="AC153" i="2"/>
  <c r="X153" i="2"/>
  <c r="X38" i="3" s="1"/>
  <c r="W153" i="2"/>
  <c r="W37" i="11" s="1"/>
  <c r="V153" i="2"/>
  <c r="V129" i="11" s="1"/>
  <c r="V126" i="11" s="1"/>
  <c r="V127" i="11" s="1"/>
  <c r="V128" i="11" s="1"/>
  <c r="Y153" i="2"/>
  <c r="Z153" i="2"/>
  <c r="Z11" i="11" s="1"/>
  <c r="U153" i="2"/>
  <c r="U23" i="11" s="1"/>
  <c r="T153" i="2"/>
  <c r="T82" i="3" s="1"/>
  <c r="S153" i="2"/>
  <c r="S83" i="11" s="1"/>
  <c r="R153" i="2"/>
  <c r="R63" i="3" s="1"/>
  <c r="N153" i="2"/>
  <c r="Q153" i="2"/>
  <c r="P153" i="2"/>
  <c r="M153" i="2"/>
  <c r="M16" i="11" s="1"/>
  <c r="L153" i="2"/>
  <c r="L63" i="3" s="1"/>
  <c r="J153" i="2"/>
  <c r="J91" i="3" s="1"/>
  <c r="F153" i="2"/>
  <c r="F30" i="11" s="1"/>
  <c r="O153" i="2"/>
  <c r="I153" i="2"/>
  <c r="I21" i="3" s="1"/>
  <c r="K153" i="2"/>
  <c r="G153" i="2"/>
  <c r="H153" i="2"/>
  <c r="B154" i="2"/>
  <c r="E153" i="2"/>
  <c r="D153" i="2"/>
  <c r="C153" i="2"/>
  <c r="M6" i="11" l="1"/>
  <c r="P60" i="8"/>
  <c r="N60" i="8"/>
  <c r="O60" i="8"/>
  <c r="O33" i="8"/>
  <c r="P33" i="8"/>
  <c r="N33" i="8"/>
  <c r="V110" i="9"/>
  <c r="V110" i="3"/>
  <c r="U20" i="9"/>
  <c r="U20" i="3"/>
  <c r="W29" i="9"/>
  <c r="W29" i="3"/>
  <c r="M4" i="9"/>
  <c r="M4" i="3"/>
  <c r="Z7" i="9"/>
  <c r="Z7" i="3"/>
  <c r="AL154" i="2"/>
  <c r="AO154" i="2"/>
  <c r="AN154" i="2"/>
  <c r="AM154" i="2"/>
  <c r="AM108" i="11" s="1"/>
  <c r="AM104" i="11" s="1"/>
  <c r="F19" i="9"/>
  <c r="F19" i="3"/>
  <c r="S56" i="9"/>
  <c r="S56" i="3"/>
  <c r="AI8" i="9"/>
  <c r="AI8" i="3"/>
  <c r="AJ154" i="2"/>
  <c r="AJ116" i="11" s="1"/>
  <c r="AJ112" i="11" s="1"/>
  <c r="AJ113" i="11" s="1"/>
  <c r="AJ114" i="11" s="1"/>
  <c r="AJ115" i="11" s="1"/>
  <c r="AI154" i="2"/>
  <c r="AI18" i="11" s="1"/>
  <c r="AK154" i="2"/>
  <c r="AK23" i="11" s="1"/>
  <c r="AE154" i="2"/>
  <c r="AH154" i="2"/>
  <c r="AG154" i="2"/>
  <c r="AF154" i="2"/>
  <c r="AD154" i="2"/>
  <c r="AC154" i="2"/>
  <c r="AB154" i="2"/>
  <c r="AA154" i="2"/>
  <c r="Y154" i="2"/>
  <c r="X154" i="2"/>
  <c r="X60" i="11" s="1"/>
  <c r="Z154" i="2"/>
  <c r="Z12" i="11" s="1"/>
  <c r="W154" i="2"/>
  <c r="W38" i="11" s="1"/>
  <c r="V154" i="2"/>
  <c r="V130" i="11" s="1"/>
  <c r="U154" i="2"/>
  <c r="U24" i="11" s="1"/>
  <c r="T154" i="2"/>
  <c r="S154" i="2"/>
  <c r="S84" i="11" s="1"/>
  <c r="R154" i="2"/>
  <c r="R68" i="11" s="1"/>
  <c r="O154" i="2"/>
  <c r="N154" i="2"/>
  <c r="Q154" i="2"/>
  <c r="P154" i="2"/>
  <c r="K154" i="2"/>
  <c r="G154" i="2"/>
  <c r="M154" i="2"/>
  <c r="M17" i="11" s="1"/>
  <c r="L154" i="2"/>
  <c r="L77" i="11" s="1"/>
  <c r="J154" i="2"/>
  <c r="J94" i="11" s="1"/>
  <c r="F154" i="2"/>
  <c r="F31" i="11" s="1"/>
  <c r="H154" i="2"/>
  <c r="I154" i="2"/>
  <c r="B155" i="2"/>
  <c r="E154" i="2"/>
  <c r="D154" i="2"/>
  <c r="C154" i="2"/>
  <c r="P61" i="8" l="1"/>
  <c r="O61" i="8"/>
  <c r="N61" i="8"/>
  <c r="L73" i="11"/>
  <c r="R64" i="11"/>
  <c r="X56" i="11"/>
  <c r="P34" i="8"/>
  <c r="N34" i="8"/>
  <c r="O34" i="8"/>
  <c r="AK6" i="11"/>
  <c r="AK7" i="11"/>
  <c r="AK8" i="11" s="1"/>
  <c r="AK9" i="11" s="1"/>
  <c r="AK10" i="11" s="1"/>
  <c r="AK11" i="11" s="1"/>
  <c r="AK12" i="11" s="1"/>
  <c r="AK13" i="11" s="1"/>
  <c r="AK14" i="11" s="1"/>
  <c r="AK15" i="11" s="1"/>
  <c r="AK16" i="11" s="1"/>
  <c r="AK17" i="11" s="1"/>
  <c r="AK18" i="11" s="1"/>
  <c r="AK19" i="11" s="1"/>
  <c r="AK20" i="11" s="1"/>
  <c r="AK21" i="11" s="1"/>
  <c r="AK22" i="11" s="1"/>
  <c r="J90" i="11"/>
  <c r="C101" i="13"/>
  <c r="H101" i="13" s="1"/>
  <c r="D101" i="13"/>
  <c r="E101" i="13"/>
  <c r="AM105" i="11"/>
  <c r="D111" i="13"/>
  <c r="C111" i="13"/>
  <c r="H111" i="13" s="1"/>
  <c r="E111" i="13"/>
  <c r="M7" i="11"/>
  <c r="L64" i="9"/>
  <c r="L64" i="3"/>
  <c r="R64" i="9"/>
  <c r="R64" i="3"/>
  <c r="V111" i="9"/>
  <c r="V111" i="3"/>
  <c r="M5" i="9"/>
  <c r="M5" i="3"/>
  <c r="S57" i="9"/>
  <c r="S57" i="3"/>
  <c r="W30" i="9"/>
  <c r="W30" i="3"/>
  <c r="AK4" i="9"/>
  <c r="AK4" i="3"/>
  <c r="I22" i="9"/>
  <c r="I18" i="9" s="1"/>
  <c r="I22" i="3"/>
  <c r="F20" i="9"/>
  <c r="F20" i="3"/>
  <c r="T83" i="9"/>
  <c r="T83" i="3"/>
  <c r="Z8" i="9"/>
  <c r="Z8" i="3"/>
  <c r="AI9" i="9"/>
  <c r="AI9" i="3"/>
  <c r="AM94" i="9"/>
  <c r="AM94" i="3"/>
  <c r="AL155" i="2"/>
  <c r="AO155" i="2"/>
  <c r="AN155" i="2"/>
  <c r="AM155" i="2"/>
  <c r="AM109" i="11" s="1"/>
  <c r="J92" i="9"/>
  <c r="J92" i="3"/>
  <c r="U21" i="9"/>
  <c r="U21" i="3"/>
  <c r="X39" i="9"/>
  <c r="X39" i="3"/>
  <c r="AJ114" i="9"/>
  <c r="AJ114" i="3"/>
  <c r="V107" i="9"/>
  <c r="V108" i="9" s="1"/>
  <c r="V109" i="9" s="1"/>
  <c r="AK155" i="2"/>
  <c r="AK24" i="11" s="1"/>
  <c r="AJ155" i="2"/>
  <c r="AJ117" i="11" s="1"/>
  <c r="AI155" i="2"/>
  <c r="AI19" i="11" s="1"/>
  <c r="AH155" i="2"/>
  <c r="AH16" i="11" s="1"/>
  <c r="AH6" i="11" s="1"/>
  <c r="AH7" i="11" s="1"/>
  <c r="AH8" i="11" s="1"/>
  <c r="AH9" i="11" s="1"/>
  <c r="AH10" i="11" s="1"/>
  <c r="AH11" i="11" s="1"/>
  <c r="AH12" i="11" s="1"/>
  <c r="AH13" i="11" s="1"/>
  <c r="AH14" i="11" s="1"/>
  <c r="AH15" i="11" s="1"/>
  <c r="AG155" i="2"/>
  <c r="AF155" i="2"/>
  <c r="AE155" i="2"/>
  <c r="AD155" i="2"/>
  <c r="AC155" i="2"/>
  <c r="AA155" i="2"/>
  <c r="AB155" i="2"/>
  <c r="Z155" i="2"/>
  <c r="Z13" i="11" s="1"/>
  <c r="Y155" i="2"/>
  <c r="X155" i="2"/>
  <c r="X61" i="11" s="1"/>
  <c r="V155" i="2"/>
  <c r="V131" i="11" s="1"/>
  <c r="W155" i="2"/>
  <c r="W39" i="11" s="1"/>
  <c r="T155" i="2"/>
  <c r="U155" i="2"/>
  <c r="U25" i="11" s="1"/>
  <c r="Q155" i="2"/>
  <c r="R155" i="2"/>
  <c r="R69" i="11" s="1"/>
  <c r="P155" i="2"/>
  <c r="S155" i="2"/>
  <c r="S85" i="11" s="1"/>
  <c r="O155" i="2"/>
  <c r="L155" i="2"/>
  <c r="L78" i="11" s="1"/>
  <c r="N155" i="2"/>
  <c r="H155" i="2"/>
  <c r="K155" i="2"/>
  <c r="G155" i="2"/>
  <c r="F155" i="2"/>
  <c r="F32" i="11" s="1"/>
  <c r="I155" i="2"/>
  <c r="M155" i="2"/>
  <c r="M18" i="11" s="1"/>
  <c r="J155" i="2"/>
  <c r="J95" i="11" s="1"/>
  <c r="B156" i="2"/>
  <c r="E155" i="2"/>
  <c r="D155" i="2"/>
  <c r="C155" i="2"/>
  <c r="E92" i="13" l="1"/>
  <c r="C92" i="13"/>
  <c r="H92" i="13" s="1"/>
  <c r="D92" i="13"/>
  <c r="O99" i="8"/>
  <c r="P99" i="8"/>
  <c r="N99" i="8"/>
  <c r="O62" i="8"/>
  <c r="P62" i="8"/>
  <c r="N62" i="8"/>
  <c r="P69" i="8"/>
  <c r="N69" i="8"/>
  <c r="O69" i="8"/>
  <c r="M8" i="11"/>
  <c r="AM106" i="11"/>
  <c r="AM107" i="11" s="1"/>
  <c r="E112" i="13"/>
  <c r="D112" i="13"/>
  <c r="C112" i="13"/>
  <c r="H112" i="13" s="1"/>
  <c r="J91" i="11"/>
  <c r="C97" i="13"/>
  <c r="H97" i="13" s="1"/>
  <c r="D97" i="13"/>
  <c r="E97" i="13"/>
  <c r="O88" i="8"/>
  <c r="N88" i="8"/>
  <c r="P88" i="8"/>
  <c r="I19" i="9"/>
  <c r="N23" i="8"/>
  <c r="P23" i="8"/>
  <c r="O23" i="8"/>
  <c r="N35" i="8"/>
  <c r="O35" i="8"/>
  <c r="P35" i="8"/>
  <c r="C102" i="13"/>
  <c r="H102" i="13" s="1"/>
  <c r="D102" i="13"/>
  <c r="E102" i="13"/>
  <c r="X35" i="9"/>
  <c r="X36" i="9" s="1"/>
  <c r="X37" i="9" s="1"/>
  <c r="P44" i="8"/>
  <c r="O44" i="8"/>
  <c r="N44" i="8"/>
  <c r="J88" i="9"/>
  <c r="X57" i="11"/>
  <c r="R65" i="11"/>
  <c r="L74" i="11"/>
  <c r="J93" i="9"/>
  <c r="J93" i="3"/>
  <c r="L65" i="9"/>
  <c r="L65" i="3"/>
  <c r="R65" i="9"/>
  <c r="R65" i="3"/>
  <c r="W31" i="9"/>
  <c r="W31" i="3"/>
  <c r="Z9" i="9"/>
  <c r="Z9" i="3"/>
  <c r="AH4" i="9"/>
  <c r="AH4" i="3"/>
  <c r="V112" i="9"/>
  <c r="V112" i="3"/>
  <c r="AI10" i="9"/>
  <c r="AI10" i="3"/>
  <c r="T79" i="9"/>
  <c r="R60" i="9"/>
  <c r="R61" i="9" s="1"/>
  <c r="R62" i="9" s="1"/>
  <c r="R63" i="9" s="1"/>
  <c r="S58" i="9"/>
  <c r="S58" i="3"/>
  <c r="U22" i="9"/>
  <c r="U22" i="3"/>
  <c r="X40" i="9"/>
  <c r="X40" i="3"/>
  <c r="AJ115" i="9"/>
  <c r="AJ115" i="3"/>
  <c r="AM95" i="9"/>
  <c r="AM95" i="3"/>
  <c r="M6" i="9"/>
  <c r="M6" i="3"/>
  <c r="I23" i="9"/>
  <c r="I23" i="3"/>
  <c r="AL156" i="2"/>
  <c r="AN156" i="2"/>
  <c r="AO156" i="2"/>
  <c r="AM156" i="2"/>
  <c r="F21" i="9"/>
  <c r="F21" i="3"/>
  <c r="T84" i="9"/>
  <c r="T84" i="3"/>
  <c r="AK5" i="9"/>
  <c r="AK5" i="3"/>
  <c r="AJ110" i="9"/>
  <c r="AJ111" i="9" s="1"/>
  <c r="AJ112" i="9" s="1"/>
  <c r="AJ113" i="9" s="1"/>
  <c r="AM90" i="9"/>
  <c r="AM91" i="9" s="1"/>
  <c r="AM92" i="9" s="1"/>
  <c r="AM93" i="9" s="1"/>
  <c r="L60" i="9"/>
  <c r="AJ156" i="2"/>
  <c r="AK156" i="2"/>
  <c r="AK25" i="11" s="1"/>
  <c r="AH156" i="2"/>
  <c r="AH17" i="11" s="1"/>
  <c r="AI156" i="2"/>
  <c r="AI20" i="11" s="1"/>
  <c r="AG156" i="2"/>
  <c r="AF156" i="2"/>
  <c r="AE156" i="2"/>
  <c r="AA156" i="2"/>
  <c r="AC156" i="2"/>
  <c r="AD156" i="2"/>
  <c r="AB156" i="2"/>
  <c r="W156" i="2"/>
  <c r="W40" i="11" s="1"/>
  <c r="Z156" i="2"/>
  <c r="Z14" i="11" s="1"/>
  <c r="X156" i="2"/>
  <c r="V156" i="2"/>
  <c r="V132" i="11" s="1"/>
  <c r="Y156" i="2"/>
  <c r="T156" i="2"/>
  <c r="S156" i="2"/>
  <c r="R156" i="2"/>
  <c r="Q156" i="2"/>
  <c r="U156" i="2"/>
  <c r="U26" i="11" s="1"/>
  <c r="P156" i="2"/>
  <c r="O156" i="2"/>
  <c r="M156" i="2"/>
  <c r="M19" i="11" s="1"/>
  <c r="L156" i="2"/>
  <c r="I156" i="2"/>
  <c r="N156" i="2"/>
  <c r="H156" i="2"/>
  <c r="J156" i="2"/>
  <c r="K156" i="2"/>
  <c r="F156" i="2"/>
  <c r="F33" i="11" s="1"/>
  <c r="G156" i="2"/>
  <c r="B157" i="2"/>
  <c r="D156" i="2"/>
  <c r="E156" i="2"/>
  <c r="C156" i="2"/>
  <c r="O89" i="8" l="1"/>
  <c r="P89" i="8"/>
  <c r="N89" i="8"/>
  <c r="O100" i="8"/>
  <c r="N100" i="8"/>
  <c r="P100" i="8"/>
  <c r="P45" i="8"/>
  <c r="N45" i="8"/>
  <c r="O45" i="8"/>
  <c r="O63" i="8"/>
  <c r="P63" i="8"/>
  <c r="N63" i="8"/>
  <c r="O9" i="8"/>
  <c r="N9" i="8"/>
  <c r="P9" i="8"/>
  <c r="N36" i="8"/>
  <c r="P36" i="8"/>
  <c r="O36" i="8"/>
  <c r="N70" i="8"/>
  <c r="O70" i="8"/>
  <c r="P70" i="8"/>
  <c r="P97" i="8"/>
  <c r="I20" i="9"/>
  <c r="N24" i="8"/>
  <c r="O24" i="8"/>
  <c r="P24" i="8"/>
  <c r="M9" i="11"/>
  <c r="N97" i="8"/>
  <c r="O97" i="8"/>
  <c r="L75" i="11"/>
  <c r="R66" i="11"/>
  <c r="X58" i="11"/>
  <c r="L61" i="9"/>
  <c r="O65" i="8"/>
  <c r="N65" i="8"/>
  <c r="P65" i="8"/>
  <c r="T80" i="9"/>
  <c r="P84" i="8"/>
  <c r="N84" i="8"/>
  <c r="O84" i="8"/>
  <c r="O98" i="8"/>
  <c r="P98" i="8"/>
  <c r="N98" i="8"/>
  <c r="J89" i="9"/>
  <c r="N93" i="8"/>
  <c r="O93" i="8"/>
  <c r="P93" i="8"/>
  <c r="X38" i="9"/>
  <c r="P42" i="8"/>
  <c r="N42" i="8"/>
  <c r="O42" i="8"/>
  <c r="J92" i="11"/>
  <c r="D98" i="13"/>
  <c r="E98" i="13"/>
  <c r="C98" i="13"/>
  <c r="H98" i="13" s="1"/>
  <c r="F22" i="9"/>
  <c r="F22" i="3"/>
  <c r="M7" i="9"/>
  <c r="M7" i="3"/>
  <c r="W32" i="9"/>
  <c r="W32" i="3"/>
  <c r="AI11" i="9"/>
  <c r="AI11" i="3"/>
  <c r="V113" i="9"/>
  <c r="V113" i="3"/>
  <c r="AH5" i="9"/>
  <c r="O10" i="8" s="1"/>
  <c r="AH5" i="3"/>
  <c r="AK6" i="9"/>
  <c r="AK6" i="3"/>
  <c r="AL157" i="2"/>
  <c r="AO157" i="2"/>
  <c r="AM157" i="2"/>
  <c r="AN157" i="2"/>
  <c r="U23" i="9"/>
  <c r="U23" i="3"/>
  <c r="Z10" i="9"/>
  <c r="Z10" i="3"/>
  <c r="AK157" i="2"/>
  <c r="AK26" i="11" s="1"/>
  <c r="AI157" i="2"/>
  <c r="AI21" i="11" s="1"/>
  <c r="AJ157" i="2"/>
  <c r="AH157" i="2"/>
  <c r="AH18" i="11" s="1"/>
  <c r="AE157" i="2"/>
  <c r="AG157" i="2"/>
  <c r="AF157" i="2"/>
  <c r="AB157" i="2"/>
  <c r="AD157" i="2"/>
  <c r="AA157" i="2"/>
  <c r="AC157" i="2"/>
  <c r="X157" i="2"/>
  <c r="W157" i="2"/>
  <c r="W41" i="11" s="1"/>
  <c r="Z157" i="2"/>
  <c r="Z15" i="11" s="1"/>
  <c r="Y157" i="2"/>
  <c r="V157" i="2"/>
  <c r="V133" i="11" s="1"/>
  <c r="U157" i="2"/>
  <c r="U27" i="11" s="1"/>
  <c r="T157" i="2"/>
  <c r="S157" i="2"/>
  <c r="R157" i="2"/>
  <c r="N157" i="2"/>
  <c r="Q157" i="2"/>
  <c r="O157" i="2"/>
  <c r="M157" i="2"/>
  <c r="M20" i="11" s="1"/>
  <c r="J157" i="2"/>
  <c r="F157" i="2"/>
  <c r="F34" i="11" s="1"/>
  <c r="P157" i="2"/>
  <c r="I157" i="2"/>
  <c r="G157" i="2"/>
  <c r="L157" i="2"/>
  <c r="H157" i="2"/>
  <c r="K157" i="2"/>
  <c r="B158" i="2"/>
  <c r="E157" i="2"/>
  <c r="D157" i="2"/>
  <c r="C157" i="2"/>
  <c r="O37" i="8" l="1"/>
  <c r="P37" i="8"/>
  <c r="N37" i="8"/>
  <c r="N27" i="8"/>
  <c r="O27" i="8"/>
  <c r="P27" i="8"/>
  <c r="J93" i="11"/>
  <c r="C99" i="13"/>
  <c r="H99" i="13" s="1"/>
  <c r="E99" i="13"/>
  <c r="D99" i="13"/>
  <c r="N43" i="8"/>
  <c r="P43" i="8"/>
  <c r="O43" i="8"/>
  <c r="J90" i="9"/>
  <c r="O94" i="8"/>
  <c r="N94" i="8"/>
  <c r="P94" i="8"/>
  <c r="L62" i="9"/>
  <c r="P66" i="8"/>
  <c r="N66" i="8"/>
  <c r="O66" i="8"/>
  <c r="M10" i="11"/>
  <c r="I21" i="9"/>
  <c r="O25" i="8"/>
  <c r="P25" i="8"/>
  <c r="N25" i="8"/>
  <c r="P10" i="8"/>
  <c r="X59" i="11"/>
  <c r="R67" i="11"/>
  <c r="L76" i="11"/>
  <c r="T81" i="9"/>
  <c r="P85" i="8"/>
  <c r="O85" i="8"/>
  <c r="N85" i="8"/>
  <c r="N10" i="8"/>
  <c r="F23" i="9"/>
  <c r="F23" i="3"/>
  <c r="Z11" i="9"/>
  <c r="Z11" i="3"/>
  <c r="AI12" i="9"/>
  <c r="AI12" i="3"/>
  <c r="U24" i="9"/>
  <c r="U24" i="3"/>
  <c r="W33" i="9"/>
  <c r="W33" i="3"/>
  <c r="AK7" i="9"/>
  <c r="AK7" i="3"/>
  <c r="AL158" i="2"/>
  <c r="AO158" i="2"/>
  <c r="AN158" i="2"/>
  <c r="AM158" i="2"/>
  <c r="M8" i="9"/>
  <c r="M8" i="3"/>
  <c r="V114" i="9"/>
  <c r="V114" i="3"/>
  <c r="AH6" i="9"/>
  <c r="O11" i="8" s="1"/>
  <c r="AH6" i="3"/>
  <c r="AJ158" i="2"/>
  <c r="AI158" i="2"/>
  <c r="AI22" i="11" s="1"/>
  <c r="AK158" i="2"/>
  <c r="AK27" i="11" s="1"/>
  <c r="AE158" i="2"/>
  <c r="AH158" i="2"/>
  <c r="AH19" i="11" s="1"/>
  <c r="AG158" i="2"/>
  <c r="AF158" i="2"/>
  <c r="AD158" i="2"/>
  <c r="AC158" i="2"/>
  <c r="AB158" i="2"/>
  <c r="AA158" i="2"/>
  <c r="Y158" i="2"/>
  <c r="X158" i="2"/>
  <c r="W158" i="2"/>
  <c r="W42" i="11" s="1"/>
  <c r="Z158" i="2"/>
  <c r="Z16" i="11" s="1"/>
  <c r="V158" i="2"/>
  <c r="V134" i="11" s="1"/>
  <c r="U158" i="2"/>
  <c r="U28" i="11" s="1"/>
  <c r="S158" i="2"/>
  <c r="T158" i="2"/>
  <c r="R158" i="2"/>
  <c r="Q158" i="2"/>
  <c r="O158" i="2"/>
  <c r="N158" i="2"/>
  <c r="M158" i="2"/>
  <c r="M9" i="3" s="1"/>
  <c r="K158" i="2"/>
  <c r="G158" i="2"/>
  <c r="J158" i="2"/>
  <c r="F158" i="2"/>
  <c r="F35" i="11" s="1"/>
  <c r="P158" i="2"/>
  <c r="I158" i="2"/>
  <c r="L158" i="2"/>
  <c r="H158" i="2"/>
  <c r="B159" i="2"/>
  <c r="E158" i="2"/>
  <c r="D158" i="2"/>
  <c r="C158" i="2"/>
  <c r="N26" i="8" l="1"/>
  <c r="O26" i="8"/>
  <c r="P26" i="8"/>
  <c r="M11" i="11"/>
  <c r="L63" i="9"/>
  <c r="O67" i="8"/>
  <c r="N67" i="8"/>
  <c r="P67" i="8"/>
  <c r="C100" i="13"/>
  <c r="H100" i="13" s="1"/>
  <c r="D100" i="13"/>
  <c r="E100" i="13"/>
  <c r="C42" i="13"/>
  <c r="H42" i="13" s="1"/>
  <c r="E42" i="13"/>
  <c r="D42" i="13"/>
  <c r="P11" i="8"/>
  <c r="N11" i="8"/>
  <c r="J91" i="9"/>
  <c r="N95" i="8"/>
  <c r="O95" i="8"/>
  <c r="P95" i="8"/>
  <c r="N38" i="8"/>
  <c r="P38" i="8"/>
  <c r="O38" i="8"/>
  <c r="P28" i="8"/>
  <c r="N28" i="8"/>
  <c r="O28" i="8"/>
  <c r="T82" i="9"/>
  <c r="N86" i="8"/>
  <c r="O86" i="8"/>
  <c r="P86" i="8"/>
  <c r="W34" i="9"/>
  <c r="W34" i="3"/>
  <c r="AI13" i="9"/>
  <c r="AI13" i="3"/>
  <c r="AL159" i="2"/>
  <c r="AO159" i="2"/>
  <c r="AM159" i="2"/>
  <c r="AN159" i="2"/>
  <c r="U25" i="9"/>
  <c r="U25" i="3"/>
  <c r="AH7" i="9"/>
  <c r="O12" i="8" s="1"/>
  <c r="AH7" i="3"/>
  <c r="F24" i="9"/>
  <c r="F24" i="3"/>
  <c r="V115" i="9"/>
  <c r="V115" i="3"/>
  <c r="Z12" i="9"/>
  <c r="Z12" i="3"/>
  <c r="AK8" i="9"/>
  <c r="AK8" i="3"/>
  <c r="AK159" i="2"/>
  <c r="AK28" i="11" s="1"/>
  <c r="AI159" i="2"/>
  <c r="AI23" i="11" s="1"/>
  <c r="AH159" i="2"/>
  <c r="AH20" i="11" s="1"/>
  <c r="AG159" i="2"/>
  <c r="AF159" i="2"/>
  <c r="AE159" i="2"/>
  <c r="AJ159" i="2"/>
  <c r="AD159" i="2"/>
  <c r="AC159" i="2"/>
  <c r="AA159" i="2"/>
  <c r="AB159" i="2"/>
  <c r="Z159" i="2"/>
  <c r="Z17" i="11" s="1"/>
  <c r="Y159" i="2"/>
  <c r="V159" i="2"/>
  <c r="W159" i="2"/>
  <c r="W43" i="11" s="1"/>
  <c r="X159" i="2"/>
  <c r="U159" i="2"/>
  <c r="U29" i="11" s="1"/>
  <c r="T159" i="2"/>
  <c r="Q159" i="2"/>
  <c r="S159" i="2"/>
  <c r="P159" i="2"/>
  <c r="R159" i="2"/>
  <c r="O159" i="2"/>
  <c r="N159" i="2"/>
  <c r="L159" i="2"/>
  <c r="H159" i="2"/>
  <c r="M159" i="2"/>
  <c r="M22" i="11" s="1"/>
  <c r="K159" i="2"/>
  <c r="G159" i="2"/>
  <c r="I159" i="2"/>
  <c r="F159" i="2"/>
  <c r="F36" i="11" s="1"/>
  <c r="J159" i="2"/>
  <c r="B160" i="2"/>
  <c r="E159" i="2"/>
  <c r="D159" i="2"/>
  <c r="C159" i="2"/>
  <c r="N12" i="8" l="1"/>
  <c r="O17" i="8"/>
  <c r="N17" i="8"/>
  <c r="P17" i="8"/>
  <c r="P29" i="8"/>
  <c r="O29" i="8"/>
  <c r="N29" i="8"/>
  <c r="P39" i="8"/>
  <c r="N39" i="8"/>
  <c r="O39" i="8"/>
  <c r="O87" i="8"/>
  <c r="N87" i="8"/>
  <c r="P87" i="8"/>
  <c r="P96" i="8"/>
  <c r="N96" i="8"/>
  <c r="O96" i="8"/>
  <c r="M21" i="11"/>
  <c r="O68" i="8"/>
  <c r="P68" i="8"/>
  <c r="N68" i="8"/>
  <c r="M12" i="11"/>
  <c r="P12" i="8"/>
  <c r="Z13" i="9"/>
  <c r="Z13" i="3"/>
  <c r="W35" i="9"/>
  <c r="W35" i="3"/>
  <c r="AH8" i="9"/>
  <c r="N13" i="8" s="1"/>
  <c r="AH8" i="3"/>
  <c r="M10" i="9"/>
  <c r="M10" i="3"/>
  <c r="AI14" i="9"/>
  <c r="AI14" i="3"/>
  <c r="F25" i="9"/>
  <c r="F25" i="3"/>
  <c r="AL160" i="2"/>
  <c r="AN160" i="2"/>
  <c r="AO160" i="2"/>
  <c r="AM160" i="2"/>
  <c r="U26" i="9"/>
  <c r="U26" i="3"/>
  <c r="AK9" i="9"/>
  <c r="AK9" i="3"/>
  <c r="AJ160" i="2"/>
  <c r="AK160" i="2"/>
  <c r="AK29" i="11" s="1"/>
  <c r="AH160" i="2"/>
  <c r="AH21" i="11" s="1"/>
  <c r="AI160" i="2"/>
  <c r="AI24" i="11" s="1"/>
  <c r="AF160" i="2"/>
  <c r="AG160" i="2"/>
  <c r="AE160" i="2"/>
  <c r="AA160" i="2"/>
  <c r="AD160" i="2"/>
  <c r="AC160" i="2"/>
  <c r="AB160" i="2"/>
  <c r="W160" i="2"/>
  <c r="W44" i="11" s="1"/>
  <c r="Z160" i="2"/>
  <c r="Y160" i="2"/>
  <c r="X160" i="2"/>
  <c r="V160" i="2"/>
  <c r="U160" i="2"/>
  <c r="U30" i="11" s="1"/>
  <c r="T160" i="2"/>
  <c r="R160" i="2"/>
  <c r="Q160" i="2"/>
  <c r="P160" i="2"/>
  <c r="M160" i="2"/>
  <c r="M23" i="11" s="1"/>
  <c r="N160" i="2"/>
  <c r="L160" i="2"/>
  <c r="S160" i="2"/>
  <c r="I160" i="2"/>
  <c r="O160" i="2"/>
  <c r="H160" i="2"/>
  <c r="F160" i="2"/>
  <c r="F37" i="11" s="1"/>
  <c r="J160" i="2"/>
  <c r="K160" i="2"/>
  <c r="G160" i="2"/>
  <c r="D160" i="2"/>
  <c r="E160" i="2"/>
  <c r="C160" i="2"/>
  <c r="P19" i="8" l="1"/>
  <c r="O19" i="8"/>
  <c r="N19" i="8"/>
  <c r="N18" i="8"/>
  <c r="O18" i="8"/>
  <c r="P18" i="8"/>
  <c r="M13" i="11"/>
  <c r="P30" i="8"/>
  <c r="O30" i="8"/>
  <c r="N30" i="8"/>
  <c r="M9" i="9"/>
  <c r="P40" i="8"/>
  <c r="O40" i="8"/>
  <c r="N40" i="8"/>
  <c r="P13" i="8"/>
  <c r="O13" i="8"/>
  <c r="F26" i="9"/>
  <c r="F26" i="3"/>
  <c r="W36" i="9"/>
  <c r="W36" i="3"/>
  <c r="AI15" i="9"/>
  <c r="AI15" i="3"/>
  <c r="AH9" i="9"/>
  <c r="AH9" i="3"/>
  <c r="M11" i="9"/>
  <c r="M11" i="3"/>
  <c r="AK10" i="9"/>
  <c r="N15" i="8" s="1"/>
  <c r="AK10" i="3"/>
  <c r="U27" i="9"/>
  <c r="U27" i="3"/>
  <c r="O15" i="8" l="1"/>
  <c r="P15" i="8"/>
  <c r="M14" i="11"/>
  <c r="O41" i="8"/>
  <c r="P41" i="8"/>
  <c r="N41" i="8"/>
  <c r="O14" i="8"/>
  <c r="N14" i="8"/>
  <c r="P14" i="8"/>
  <c r="O32" i="8"/>
  <c r="N32" i="8"/>
  <c r="P32" i="8"/>
  <c r="N16" i="8"/>
  <c r="O16" i="8"/>
  <c r="P16" i="8"/>
  <c r="P20" i="8"/>
  <c r="N20" i="8"/>
  <c r="O20" i="8"/>
  <c r="P31" i="8"/>
  <c r="O31" i="8"/>
  <c r="N31" i="8"/>
  <c r="AF36" i="11"/>
  <c r="AF37" i="11" s="1"/>
  <c r="AF6" i="11"/>
  <c r="AF38" i="11" l="1"/>
  <c r="C44" i="13"/>
  <c r="H44" i="13" s="1"/>
  <c r="E44" i="13"/>
  <c r="D44" i="13"/>
  <c r="M15" i="11"/>
  <c r="AF7" i="11"/>
  <c r="C13" i="13"/>
  <c r="G13" i="13" s="1"/>
  <c r="D13" i="13"/>
  <c r="H13" i="13" s="1"/>
  <c r="E13" i="13"/>
  <c r="I13" i="13" s="1"/>
  <c r="C43" i="13"/>
  <c r="H43" i="13" s="1"/>
  <c r="E43" i="13"/>
  <c r="D43" i="13"/>
  <c r="AF8" i="11" l="1"/>
  <c r="C14" i="13"/>
  <c r="G14" i="13" s="1"/>
  <c r="D14" i="13"/>
  <c r="H14" i="13" s="1"/>
  <c r="E14" i="13"/>
  <c r="I14" i="13" s="1"/>
  <c r="AF39" i="11"/>
  <c r="E45" i="13"/>
  <c r="C45" i="13"/>
  <c r="H45" i="13" s="1"/>
  <c r="D45" i="13"/>
  <c r="AF40" i="11" l="1"/>
  <c r="E46" i="13"/>
  <c r="D46" i="13"/>
  <c r="C46" i="13"/>
  <c r="H46" i="13" s="1"/>
  <c r="AF9" i="11"/>
  <c r="E15" i="13"/>
  <c r="D15" i="13"/>
  <c r="H15" i="13" s="1"/>
  <c r="C15" i="13"/>
  <c r="G15" i="13" s="1"/>
  <c r="AF10" i="11" l="1"/>
  <c r="E16" i="13"/>
  <c r="D16" i="13"/>
  <c r="H16" i="13" s="1"/>
  <c r="C16" i="13"/>
  <c r="AF41" i="11"/>
  <c r="E47" i="13"/>
  <c r="D47" i="13"/>
  <c r="C47" i="13"/>
  <c r="H47" i="13" s="1"/>
  <c r="AF42" i="11" l="1"/>
  <c r="D48" i="13"/>
  <c r="E48" i="13"/>
  <c r="C48" i="13"/>
  <c r="H48" i="13" s="1"/>
  <c r="AF11" i="11"/>
  <c r="C17" i="13"/>
  <c r="E17" i="13"/>
  <c r="D17" i="13"/>
  <c r="H17" i="13" s="1"/>
  <c r="AF12" i="11" l="1"/>
  <c r="D18" i="13"/>
  <c r="H18" i="13" s="1"/>
  <c r="E18" i="13"/>
  <c r="C18" i="13"/>
  <c r="AF43" i="11"/>
  <c r="E49" i="13"/>
  <c r="D49" i="13"/>
  <c r="C49" i="13"/>
  <c r="H49" i="13" s="1"/>
  <c r="AF44" i="11" l="1"/>
  <c r="E50" i="13"/>
  <c r="D50" i="13"/>
  <c r="C50" i="13"/>
  <c r="H50" i="13" s="1"/>
  <c r="AF13" i="11"/>
  <c r="E19" i="13"/>
  <c r="D19" i="13"/>
  <c r="H19" i="13" s="1"/>
  <c r="C19" i="13"/>
  <c r="AF14" i="11" l="1"/>
  <c r="D20" i="13"/>
  <c r="H20" i="13" s="1"/>
  <c r="E20" i="13"/>
  <c r="C20" i="13"/>
  <c r="AF45" i="11"/>
  <c r="E51" i="13"/>
  <c r="D51" i="13"/>
  <c r="C51" i="13"/>
  <c r="H51" i="13" s="1"/>
  <c r="AF46" i="11" l="1"/>
  <c r="D52" i="13"/>
  <c r="C52" i="13"/>
  <c r="H52" i="13" s="1"/>
  <c r="E52" i="13"/>
  <c r="AF15" i="11"/>
  <c r="C21" i="13"/>
  <c r="E21" i="13"/>
  <c r="D21" i="13"/>
  <c r="H21" i="13" s="1"/>
  <c r="AF16" i="11" l="1"/>
  <c r="E22" i="13"/>
  <c r="D22" i="13"/>
  <c r="H22" i="13" s="1"/>
  <c r="C22" i="13"/>
  <c r="AF47" i="11"/>
  <c r="C53" i="13"/>
  <c r="H53" i="13" s="1"/>
  <c r="E53" i="13"/>
  <c r="D53" i="13"/>
  <c r="AF48" i="11" l="1"/>
  <c r="D54" i="13"/>
  <c r="E54" i="13"/>
  <c r="C54" i="13"/>
  <c r="H54" i="13" s="1"/>
  <c r="AF17" i="11"/>
  <c r="C23" i="13"/>
  <c r="H23" i="13" s="1"/>
  <c r="E23" i="13"/>
  <c r="D23" i="13"/>
  <c r="AF18" i="11" l="1"/>
  <c r="D24" i="13"/>
  <c r="C24" i="13"/>
  <c r="H24" i="13" s="1"/>
  <c r="E24" i="13"/>
  <c r="AF49" i="11"/>
  <c r="D55" i="13"/>
  <c r="E55" i="13"/>
  <c r="C55" i="13"/>
  <c r="H55" i="13" s="1"/>
  <c r="AF50" i="11" l="1"/>
  <c r="E56" i="13"/>
  <c r="C56" i="13"/>
  <c r="H56" i="13" s="1"/>
  <c r="D56" i="13"/>
  <c r="AF19" i="11"/>
  <c r="D25" i="13"/>
  <c r="C25" i="13"/>
  <c r="H25" i="13" s="1"/>
  <c r="E25" i="13"/>
  <c r="AF20" i="11" l="1"/>
  <c r="C26" i="13"/>
  <c r="H26" i="13" s="1"/>
  <c r="D26" i="13"/>
  <c r="E26" i="13"/>
  <c r="AF51" i="11"/>
  <c r="E57" i="13"/>
  <c r="C57" i="13"/>
  <c r="H57" i="13" s="1"/>
  <c r="D57" i="13"/>
  <c r="AF52" i="11" l="1"/>
  <c r="C58" i="13"/>
  <c r="H58" i="13" s="1"/>
  <c r="D58" i="13"/>
  <c r="E58" i="13"/>
  <c r="AF21" i="11"/>
  <c r="E27" i="13"/>
  <c r="D27" i="13"/>
  <c r="C27" i="13"/>
  <c r="H27" i="13" s="1"/>
  <c r="AF22" i="11" l="1"/>
  <c r="E28" i="13"/>
  <c r="C28" i="13"/>
  <c r="H28" i="13" s="1"/>
  <c r="D28" i="13"/>
  <c r="AF53" i="11"/>
  <c r="E59" i="13"/>
  <c r="C59" i="13"/>
  <c r="H59" i="13" s="1"/>
  <c r="D59" i="13"/>
  <c r="AF54" i="11" l="1"/>
  <c r="D60" i="13"/>
  <c r="E60" i="13"/>
  <c r="C60" i="13"/>
  <c r="H60" i="13" s="1"/>
  <c r="AF23" i="11"/>
  <c r="E29" i="13"/>
  <c r="C29" i="13"/>
  <c r="H29" i="13" s="1"/>
  <c r="D29" i="13"/>
  <c r="AF24" i="11" l="1"/>
  <c r="D30" i="13"/>
  <c r="E30" i="13"/>
  <c r="C30" i="13"/>
  <c r="H30" i="13" s="1"/>
  <c r="AF55" i="11"/>
  <c r="C61" i="13"/>
  <c r="H61" i="13" s="1"/>
  <c r="D61" i="13"/>
  <c r="E61" i="13"/>
  <c r="AF56" i="11" l="1"/>
  <c r="E62" i="13"/>
  <c r="D62" i="13"/>
  <c r="C62" i="13"/>
  <c r="H62" i="13" s="1"/>
  <c r="AF25" i="11"/>
  <c r="C31" i="13"/>
  <c r="H31" i="13" s="1"/>
  <c r="D31" i="13"/>
  <c r="E31" i="13"/>
  <c r="AF26" i="11" l="1"/>
  <c r="D32" i="13"/>
  <c r="C32" i="13"/>
  <c r="H32" i="13" s="1"/>
  <c r="E32" i="13"/>
  <c r="AF57" i="11"/>
  <c r="E63" i="13"/>
  <c r="D63" i="13"/>
  <c r="C63" i="13"/>
  <c r="H63" i="13" s="1"/>
  <c r="AF58" i="11" l="1"/>
  <c r="E64" i="13"/>
  <c r="D64" i="13"/>
  <c r="C64" i="13"/>
  <c r="H64" i="13" s="1"/>
  <c r="AF27" i="11"/>
  <c r="C33" i="13"/>
  <c r="H33" i="13" s="1"/>
  <c r="E33" i="13"/>
  <c r="D33" i="13"/>
  <c r="AF28" i="11" l="1"/>
  <c r="C34" i="13"/>
  <c r="H34" i="13" s="1"/>
  <c r="E34" i="13"/>
  <c r="D34" i="13"/>
  <c r="AF59" i="11"/>
  <c r="E65" i="13"/>
  <c r="C65" i="13"/>
  <c r="H65" i="13" s="1"/>
  <c r="D65" i="13"/>
  <c r="AF60" i="11" l="1"/>
  <c r="E66" i="13"/>
  <c r="C66" i="13"/>
  <c r="H66" i="13" s="1"/>
  <c r="D66" i="13"/>
  <c r="AF29" i="11"/>
  <c r="D35" i="13"/>
  <c r="E35" i="13"/>
  <c r="C35" i="13"/>
  <c r="H35" i="13" s="1"/>
  <c r="AF30" i="11" l="1"/>
  <c r="D36" i="13"/>
  <c r="E36" i="13"/>
  <c r="C36" i="13"/>
  <c r="H36" i="13" s="1"/>
  <c r="AF61" i="11"/>
  <c r="E67" i="13"/>
  <c r="D67" i="13"/>
  <c r="C67" i="13"/>
  <c r="H67" i="13" s="1"/>
  <c r="AF62" i="11" l="1"/>
  <c r="E68" i="13"/>
  <c r="C68" i="13"/>
  <c r="H68" i="13" s="1"/>
  <c r="D68" i="13"/>
  <c r="AF31" i="11"/>
  <c r="C37" i="13"/>
  <c r="H37" i="13" s="1"/>
  <c r="D37" i="13"/>
  <c r="E37" i="13"/>
  <c r="AF32" i="11" l="1"/>
  <c r="C38" i="13"/>
  <c r="H38" i="13" s="1"/>
  <c r="D38" i="13"/>
  <c r="E38" i="13"/>
  <c r="AF63" i="11"/>
  <c r="C69" i="13"/>
  <c r="H69" i="13" s="1"/>
  <c r="E69" i="13"/>
  <c r="D69" i="13"/>
  <c r="AF64" i="11" l="1"/>
  <c r="C70" i="13"/>
  <c r="H70" i="13" s="1"/>
  <c r="E70" i="13"/>
  <c r="D70" i="13"/>
  <c r="AF33" i="11"/>
  <c r="C39" i="13"/>
  <c r="H39" i="13" s="1"/>
  <c r="E39" i="13"/>
  <c r="D39" i="13"/>
  <c r="AF34" i="11" l="1"/>
  <c r="D40" i="13"/>
  <c r="E40" i="13"/>
  <c r="C40" i="13"/>
  <c r="H40" i="13" s="1"/>
  <c r="AF65" i="11"/>
  <c r="D71" i="13"/>
  <c r="E71" i="13"/>
  <c r="C71" i="13"/>
  <c r="H71" i="13" s="1"/>
  <c r="AF66" i="11" l="1"/>
  <c r="E72" i="13"/>
  <c r="C72" i="13"/>
  <c r="H72" i="13" s="1"/>
  <c r="D72" i="13"/>
  <c r="D41" i="13"/>
  <c r="C41" i="13"/>
  <c r="H41" i="13" s="1"/>
  <c r="E41" i="13"/>
  <c r="AF67" i="11" l="1"/>
  <c r="D73" i="13"/>
  <c r="C73" i="13"/>
  <c r="H73" i="13" s="1"/>
  <c r="E73" i="13"/>
  <c r="AF68" i="11" l="1"/>
  <c r="D74" i="13"/>
  <c r="C74" i="13"/>
  <c r="H74" i="13" s="1"/>
  <c r="E74" i="13"/>
  <c r="AF69" i="11" l="1"/>
  <c r="D75" i="13"/>
  <c r="E75" i="13"/>
  <c r="C75" i="13"/>
  <c r="H75" i="13" s="1"/>
  <c r="AF70" i="11" l="1"/>
  <c r="C76" i="13"/>
  <c r="H76" i="13" s="1"/>
  <c r="E76" i="13"/>
  <c r="D76" i="13"/>
  <c r="AF71" i="11" l="1"/>
  <c r="E77" i="13"/>
  <c r="C77" i="13"/>
  <c r="H77" i="13" s="1"/>
  <c r="D77" i="13"/>
  <c r="AF72" i="11" l="1"/>
  <c r="C78" i="13"/>
  <c r="H78" i="13" s="1"/>
  <c r="D78" i="13"/>
  <c r="E78" i="13"/>
  <c r="AF73" i="11" l="1"/>
  <c r="C79" i="13"/>
  <c r="H79" i="13" s="1"/>
  <c r="E79" i="13"/>
  <c r="D79" i="13"/>
  <c r="AF74" i="11" l="1"/>
  <c r="E80" i="13"/>
  <c r="C80" i="13"/>
  <c r="H80" i="13" s="1"/>
  <c r="D80" i="13"/>
  <c r="AF75" i="11" l="1"/>
  <c r="C81" i="13"/>
  <c r="H81" i="13" s="1"/>
  <c r="D81" i="13"/>
  <c r="E81" i="13"/>
  <c r="AF76" i="11" l="1"/>
  <c r="E82" i="13"/>
  <c r="C82" i="13"/>
  <c r="H82" i="13" s="1"/>
  <c r="D82" i="13"/>
  <c r="AF77" i="11" l="1"/>
  <c r="E83" i="13"/>
  <c r="D83" i="13"/>
  <c r="C83" i="13"/>
  <c r="H83" i="13" s="1"/>
  <c r="AF78" i="11" l="1"/>
  <c r="C84" i="13"/>
  <c r="H84" i="13" s="1"/>
  <c r="D84" i="13"/>
  <c r="E84" i="13"/>
  <c r="AF79" i="11" l="1"/>
  <c r="D85" i="13"/>
  <c r="E85" i="13"/>
  <c r="C85" i="13"/>
  <c r="H85" i="13" s="1"/>
  <c r="AF80" i="11" l="1"/>
  <c r="C86" i="13"/>
  <c r="H86" i="13" s="1"/>
  <c r="D86" i="13"/>
  <c r="E86" i="13"/>
  <c r="AF81" i="11" l="1"/>
  <c r="D87" i="13"/>
  <c r="E87" i="13"/>
  <c r="C87" i="13"/>
  <c r="H87" i="13" s="1"/>
  <c r="AF82" i="11" l="1"/>
  <c r="E88" i="13"/>
  <c r="C88" i="13"/>
  <c r="H88" i="13" s="1"/>
  <c r="D88" i="13"/>
  <c r="AF83" i="11" l="1"/>
  <c r="C89" i="13"/>
  <c r="H89" i="13" s="1"/>
  <c r="E89" i="13"/>
  <c r="D89" i="13"/>
  <c r="AF84" i="11" l="1"/>
  <c r="C90" i="13"/>
  <c r="H90" i="13" s="1"/>
  <c r="D90" i="13"/>
  <c r="E90" i="13"/>
  <c r="E91" i="13" l="1"/>
  <c r="C91" i="13"/>
  <c r="H91" i="13" s="1"/>
  <c r="D9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 NU</author>
  </authors>
  <commentList>
    <comment ref="AP3" authorId="0" shapeId="0" xr:uid="{A2AC4B61-EE18-4A08-9993-B329DA03A36A}">
      <text>
        <r>
          <rPr>
            <b/>
            <sz val="9"/>
            <color indexed="81"/>
            <rFont val="Tahoma"/>
            <charset val="1"/>
          </rPr>
          <t>Eric - NU:</t>
        </r>
        <r>
          <rPr>
            <sz val="9"/>
            <color indexed="81"/>
            <rFont val="Tahoma"/>
            <charset val="1"/>
          </rPr>
          <t xml:space="preserve">
Best guess from Mora graph pending data from Nuoa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Eric - NU</author>
  </authors>
  <commentList>
    <comment ref="C3" authorId="0" shapeId="0" xr:uid="{7029BFE4-9F06-4312-9BFF-8B947C449A1C}">
      <text>
        <r>
          <rPr>
            <b/>
            <sz val="9"/>
            <color indexed="81"/>
            <rFont val="Tahoma"/>
            <charset val="1"/>
          </rPr>
          <t>Eric - NU:</t>
        </r>
        <r>
          <rPr>
            <sz val="9"/>
            <color indexed="81"/>
            <rFont val="Tahoma"/>
            <charset val="1"/>
          </rPr>
          <t xml:space="preserve">
It appears Mora ignores 1910 data, which seems reasonable since automatic transmission was invented in the 1920s, but also igored data prior to 1951
</t>
        </r>
      </text>
    </comment>
    <comment ref="G3" authorId="0" shapeId="0" xr:uid="{8D2F46F8-8083-4E0F-8349-20A8DCEE4493}">
      <text>
        <r>
          <rPr>
            <b/>
            <sz val="9"/>
            <color indexed="81"/>
            <rFont val="Tahoma"/>
            <charset val="1"/>
          </rPr>
          <t>Eric - NU:</t>
        </r>
        <r>
          <rPr>
            <sz val="9"/>
            <color indexed="81"/>
            <rFont val="Tahoma"/>
            <charset val="1"/>
          </rPr>
          <t xml:space="preserve">
It appears Mora ignored first 20 years of data, treating 1920 as first year</t>
        </r>
      </text>
    </comment>
    <comment ref="P3" authorId="0" shapeId="0" xr:uid="{8724EF44-3E1F-4529-B163-5C21D72F10B9}">
      <text>
        <r>
          <rPr>
            <b/>
            <sz val="9"/>
            <color indexed="81"/>
            <rFont val="Tahoma"/>
            <charset val="1"/>
          </rPr>
          <t>Eric - NU:</t>
        </r>
        <r>
          <rPr>
            <sz val="9"/>
            <color indexed="81"/>
            <rFont val="Tahoma"/>
            <charset val="1"/>
          </rPr>
          <t xml:space="preserve">
It appears Mora ignored the first 16 years and used 1977 as the first year</t>
        </r>
      </text>
    </comment>
    <comment ref="AP3" authorId="0" shapeId="0" xr:uid="{6119D88A-15A2-4025-BB3E-EB6021FFE275}">
      <text>
        <r>
          <rPr>
            <b/>
            <sz val="9"/>
            <color indexed="81"/>
            <rFont val="Tahoma"/>
            <family val="2"/>
          </rPr>
          <t>Eric - NU:</t>
        </r>
        <r>
          <rPr>
            <sz val="9"/>
            <color indexed="81"/>
            <rFont val="Tahoma"/>
            <family val="2"/>
          </rPr>
          <t xml:space="preserve">
It appears that Mora et al. used data for debit cards, not credit cards.  See debit card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Eric - NU</author>
  </authors>
  <commentList>
    <comment ref="I4" authorId="0" shapeId="0" xr:uid="{86EF358E-2D94-4DA3-AE87-13A4EEAF89DA}">
      <text>
        <r>
          <rPr>
            <b/>
            <sz val="9"/>
            <color indexed="81"/>
            <rFont val="Tahoma"/>
            <family val="2"/>
          </rPr>
          <t>Eric - NU:</t>
        </r>
        <r>
          <rPr>
            <sz val="9"/>
            <color indexed="81"/>
            <rFont val="Tahoma"/>
            <family val="2"/>
          </rPr>
          <t xml:space="preserve">
Removed.  Duplicates micro-computer data series.</t>
        </r>
      </text>
    </comment>
    <comment ref="T4" authorId="0" shapeId="0" xr:uid="{613C1CAF-CB2E-4BDB-807D-EC9966FCD2D2}">
      <text>
        <r>
          <rPr>
            <b/>
            <sz val="9"/>
            <color indexed="81"/>
            <rFont val="Tahoma"/>
            <family val="2"/>
          </rPr>
          <t>Eric - NU:</t>
        </r>
        <r>
          <rPr>
            <sz val="9"/>
            <color indexed="81"/>
            <rFont val="Tahoma"/>
            <family val="2"/>
          </rPr>
          <t xml:space="preserve">
Removed. Duplicates refrigerator data series.</t>
        </r>
      </text>
    </comment>
    <comment ref="Y4" authorId="0" shapeId="0" xr:uid="{EFB2FF15-BF5D-4FCD-B91A-BFF2D7806F41}">
      <text>
        <r>
          <rPr>
            <b/>
            <sz val="9"/>
            <color indexed="81"/>
            <rFont val="Tahoma"/>
            <family val="2"/>
          </rPr>
          <t>Eric - NU:</t>
        </r>
        <r>
          <rPr>
            <sz val="9"/>
            <color indexed="81"/>
            <rFont val="Tahoma"/>
            <family val="2"/>
          </rPr>
          <t xml:space="preserve">
Removed. Technology adoption due to regulatory mandate.</t>
        </r>
      </text>
    </comment>
    <comment ref="AN4" authorId="0" shapeId="0" xr:uid="{912FD2E7-65D2-40D1-B397-8534FA80688A}">
      <text>
        <r>
          <rPr>
            <b/>
            <sz val="9"/>
            <color indexed="81"/>
            <rFont val="Tahoma"/>
            <family val="2"/>
          </rPr>
          <t>Eric - NU:</t>
        </r>
        <r>
          <rPr>
            <sz val="9"/>
            <color indexed="81"/>
            <rFont val="Tahoma"/>
            <family val="2"/>
          </rPr>
          <t xml:space="preserve">
Removed. Duplicates washer data series.</t>
        </r>
      </text>
    </comment>
  </commentList>
</comments>
</file>

<file path=xl/sharedStrings.xml><?xml version="1.0" encoding="utf-8"?>
<sst xmlns="http://schemas.openxmlformats.org/spreadsheetml/2006/main" count="1582" uniqueCount="119">
  <si>
    <t>Entity</t>
  </si>
  <si>
    <t>Code</t>
  </si>
  <si>
    <t>Year</t>
  </si>
  <si>
    <t>Technology Diffusion (Comin and Hobijn (2004) and others) (%)</t>
  </si>
  <si>
    <t>Automatic transmission</t>
  </si>
  <si>
    <t>Automobile</t>
  </si>
  <si>
    <t>Cable TV</t>
  </si>
  <si>
    <t>Cellular phone</t>
  </si>
  <si>
    <t>Central heating</t>
  </si>
  <si>
    <t>Colour TV</t>
  </si>
  <si>
    <t>Computer</t>
  </si>
  <si>
    <t>Dishwasher</t>
  </si>
  <si>
    <t>Disk brakes</t>
  </si>
  <si>
    <t>Dryer</t>
  </si>
  <si>
    <t>Ebook reader</t>
  </si>
  <si>
    <t>Electric Range</t>
  </si>
  <si>
    <t>Electric power</t>
  </si>
  <si>
    <t>Electronic ignition</t>
  </si>
  <si>
    <t>Flush toilet</t>
  </si>
  <si>
    <t>Freezer</t>
  </si>
  <si>
    <t>Home air conditioning</t>
  </si>
  <si>
    <t>Household refrigerator</t>
  </si>
  <si>
    <t>Internet</t>
  </si>
  <si>
    <t>Iron</t>
  </si>
  <si>
    <t>Landline</t>
  </si>
  <si>
    <t>Microcomputer</t>
  </si>
  <si>
    <t>Microwave</t>
  </si>
  <si>
    <t>Nox pollution controls (boilers)</t>
  </si>
  <si>
    <t>Podcasting</t>
  </si>
  <si>
    <t>Power steering</t>
  </si>
  <si>
    <t>RTGS adoption</t>
  </si>
  <si>
    <t>Radial tires</t>
  </si>
  <si>
    <t>Radio</t>
  </si>
  <si>
    <t>Refrigerator</t>
  </si>
  <si>
    <t>Running water</t>
  </si>
  <si>
    <t>Shipping container port infrastructure</t>
  </si>
  <si>
    <t>Smartphone usage</t>
  </si>
  <si>
    <t>Social media usage</t>
  </si>
  <si>
    <t>Stove</t>
  </si>
  <si>
    <t>Tablet</t>
  </si>
  <si>
    <t>Television</t>
  </si>
  <si>
    <t>Vacuum</t>
  </si>
  <si>
    <t>Videocassette recorder</t>
  </si>
  <si>
    <t>Washer</t>
  </si>
  <si>
    <t>Washing machine</t>
  </si>
  <si>
    <t>Water Heater</t>
  </si>
  <si>
    <t>Ysi</t>
  </si>
  <si>
    <t>Median</t>
  </si>
  <si>
    <t>Lower25</t>
  </si>
  <si>
    <t>Upper75</t>
  </si>
  <si>
    <t>Credit card</t>
  </si>
  <si>
    <t>Year of US introduction</t>
  </si>
  <si>
    <t>https://en.wikipedia.org/wiki/Oldsmobile</t>
  </si>
  <si>
    <t>https://en.wikipedia.org/wiki/Hydramatic</t>
  </si>
  <si>
    <t>https://www.calcable.org/learn/history-of-cable/</t>
  </si>
  <si>
    <t>https://en.wikipedia.org/wiki/History_of_mobile_phones</t>
  </si>
  <si>
    <t>https://en.wikipedia.org/wiki/History_of_personal_computers#The_beginnings_of_the_personal_computer_industry</t>
  </si>
  <si>
    <t>https://www.independent.co.uk/life-style/gadgets-and-tech/features/the-secret-history-of-the-dishwasher-2119320.html</t>
  </si>
  <si>
    <t>https://en.wikipedia.org/wiki/Disc_brake#Mass_production</t>
  </si>
  <si>
    <t>https://www.hunker.com/13410374/the-history-of-the-clothes-dryer</t>
  </si>
  <si>
    <t>https://en.wikipedia.org/wiki/Rocket_eBook</t>
  </si>
  <si>
    <t>https://en.wikipedia.org/wiki/Electric_stove</t>
  </si>
  <si>
    <t>https://en.wikipedia.org/wiki/Ignition_system#Electronic_ignition</t>
  </si>
  <si>
    <t>https://www.asme.org/engineering-topics/articles/technology-and-society/global-cooling-the-history-of-air-conditioning</t>
  </si>
  <si>
    <t>http://www.frigidaire-intl.com/company-history</t>
  </si>
  <si>
    <t>https://thenextweb.com/insider/2011/08/06/20-years-ago-today-the-world-wide-web-opened-to-the-public/</t>
  </si>
  <si>
    <t>https://en.wikipedia.org/wiki/AT%26T_Corporation</t>
  </si>
  <si>
    <t>https://www.wired.com/2010/10/1025home-microwave-ovens/</t>
  </si>
  <si>
    <t>https://www.theguardian.com/tv-and-radio/2016/nov/03/christopher-lydon-podcast-inventor-open-source-mp3-files-interview</t>
  </si>
  <si>
    <t>https://en.wikipedia.org/wiki/Real-time_gross_settlement#History</t>
  </si>
  <si>
    <t>https://en.wikipedia.org/wiki/Power_steering</t>
  </si>
  <si>
    <t>https://www.whitehousehistory.org/the-white-house-gets-running-water</t>
  </si>
  <si>
    <t>https://www.thoughtco.com/history-of-smartphones-4096585</t>
  </si>
  <si>
    <t>https://historycooperative.org/the-history-of-social-media/</t>
  </si>
  <si>
    <t>http://www.computinghistory.org.uk/det/18733/Samsung-Pen-Master-Tablet/</t>
  </si>
  <si>
    <t>http://www.ohiohistorycentral.org/w/William_H._Hoover</t>
  </si>
  <si>
    <t>https://en.wikipedia.org/wiki/Thor_washing_machine</t>
  </si>
  <si>
    <t>https://www.rheem.com/about/news-releases/recently-discovered-vintage-water-heaters-reveal-time-honored-quality-and-durability/</t>
  </si>
  <si>
    <t>Source: Consumer Credit and Payment Statistics (Federal Reserve Bank of Philadelphia, accessed 28 February 2018); https://www.philadelphiafed.org/consumer-finance-institute/statistics</t>
  </si>
  <si>
    <t>https://www.brighthub.com/money/personal-finance/articles/42073.aspx</t>
  </si>
  <si>
    <t>Bowden and Offer (1994)</t>
  </si>
  <si>
    <t>https://www.nytimes.com/1972/08/06/archives/radial-tires-stir-battle-in-us-rubber-industry-customers-confused.html</t>
  </si>
  <si>
    <t>https://eh.net/encyclopedia/the-history-of-the-radio-industry-in-the-united-states-to-1940/</t>
  </si>
  <si>
    <t>Set to 1860</t>
  </si>
  <si>
    <t>Debit card</t>
  </si>
  <si>
    <t xml:space="preserve">Source: Our World in Data, Technology Adoption by Households in the United States: https://go.nature.com/2NCnUyj </t>
  </si>
  <si>
    <t>Raw data organized into matrix format</t>
  </si>
  <si>
    <t>Raw data indexed (year 1 = first year of data availability in source dataset)</t>
  </si>
  <si>
    <t xml:space="preserve">Note: raw data on this worksheet were downloaded directly from the following source, which Mora et al. reference as the source of data for their 40 product comparative analysis </t>
  </si>
  <si>
    <t>Debit Card?</t>
  </si>
  <si>
    <t>Best estimate replication of Mora et al. indexing decisions, which were verfied by inspection and direct measurement of the authors' adoption scenario graph (their Fig 1b).  Yellow cells = interpolated values.</t>
  </si>
  <si>
    <t>Best estimate replication of the Mora et al. adoption scenario analysis</t>
  </si>
  <si>
    <t>Original Mora et al. scenario data</t>
  </si>
  <si>
    <t>Upper75 graph</t>
  </si>
  <si>
    <t>Indexed data analysis</t>
  </si>
  <si>
    <t>Trendlines of indexed data anlysis results</t>
  </si>
  <si>
    <t>Logarithmic trendline model parameters</t>
  </si>
  <si>
    <t>Comparison of replicated scenarios to original Mora et al. scenarios</t>
  </si>
  <si>
    <t>Replication of Mora et al. Fig. 1b.</t>
  </si>
  <si>
    <t>Original Mora et al. Fig. 1b</t>
  </si>
  <si>
    <t>Source:  Eric Masanet, Arman Shehabi, Nuoa Lei, Harald Vranken, Jonathan Koomey, and Jens Malmodin (2019). Implausible projections overestimate near-term Bitcoin CO2 emissions.  Under review.</t>
  </si>
  <si>
    <t>The charts corresponds to Supplementary Figures 2 and 8.</t>
  </si>
  <si>
    <t>Worksheets are sequential and, therefore, best viewed in order, from left to right.</t>
  </si>
  <si>
    <t>This workbook contains data and equations for replicating and adjusting the Mora et al. Bitcoin adoption scenarios, based on their stated 40 product comparative analysis approach.</t>
  </si>
  <si>
    <t>Source:</t>
  </si>
  <si>
    <t>Adjusted indexed adoption values based on best estimates of actual first years of availability for many products (in orange). Several duplicate data series included by Mora et al. have also been removed (in red).</t>
  </si>
  <si>
    <t>Debit card (this is the only data series in the entire source that appears to match the Mora et al. trendline for credit cards)</t>
  </si>
  <si>
    <t>Scenarios after adjusting for erroneous first year of usage assumptions</t>
  </si>
  <si>
    <t>Replicated Mora et al. trendline data</t>
  </si>
  <si>
    <t>Adjusted indexed data analysis</t>
  </si>
  <si>
    <t>Adjusted scenario trendline results</t>
  </si>
  <si>
    <t>Trendlines of adjusted indexed data analysis results</t>
  </si>
  <si>
    <t>Trendline model parameters</t>
  </si>
  <si>
    <t>Adjusted scenario data and trendline composite graph</t>
  </si>
  <si>
    <t>Note: to avoid negative values due to trendline fitting, data analysis results were used in place of negative values (in yellow)</t>
  </si>
  <si>
    <t>https://www.thoughtco.com/color-television-history-4070934</t>
  </si>
  <si>
    <t>https://www.achrnews.com/articles/87035-an-early-history-of-comfort-heating</t>
  </si>
  <si>
    <t>Ania Monaco. Edison's Pearl Street Station Recognized With Milestone: IEEE honors the world's first central power station. 27 July 2011. (2011). http://theinstitute.ieee.org/tech-history/technology-history/edisons-pearl-street-station-recognized-with-milestone810</t>
  </si>
  <si>
    <t>https://www.freightos.com/the-history-of-the-shipping-container/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</si>
</sst>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10" xfId="0" applyFont="1" applyBorder="1" applyAlignment="1">
      <alignment wrapText="1"/>
    </xf>
    <xf numFmtId="0" fontId="0" fillId="0" borderId="11" xfId="0" applyBorder="1"/>
    <xf numFmtId="0" fontId="16" fillId="0" borderId="12" xfId="0" applyFont="1" applyBorder="1" applyAlignment="1">
      <alignment wrapText="1"/>
    </xf>
    <xf numFmtId="0" fontId="16" fillId="0" borderId="11" xfId="0" applyFont="1" applyBorder="1"/>
    <xf numFmtId="0" fontId="0" fillId="33" borderId="0" xfId="0" applyFill="1"/>
    <xf numFmtId="164" fontId="0" fillId="0" borderId="0" xfId="0" applyNumberFormat="1"/>
    <xf numFmtId="164" fontId="0" fillId="33" borderId="0" xfId="0" applyNumberFormat="1" applyFill="1"/>
    <xf numFmtId="0" fontId="16" fillId="0" borderId="0" xfId="0" applyFont="1"/>
    <xf numFmtId="0" fontId="0" fillId="0" borderId="10" xfId="0" applyBorder="1"/>
    <xf numFmtId="0" fontId="0" fillId="0" borderId="11" xfId="0" applyBorder="1" applyAlignment="1">
      <alignment wrapText="1"/>
    </xf>
    <xf numFmtId="0" fontId="0" fillId="0" borderId="0" xfId="0" applyAlignment="1">
      <alignment wrapText="1"/>
    </xf>
    <xf numFmtId="165" fontId="0" fillId="0" borderId="0" xfId="0" applyNumberFormat="1"/>
    <xf numFmtId="164" fontId="0" fillId="34" borderId="0" xfId="0" applyNumberFormat="1" applyFill="1"/>
    <xf numFmtId="0" fontId="0" fillId="34" borderId="0" xfId="0" applyFill="1"/>
    <xf numFmtId="2" fontId="0" fillId="34" borderId="0" xfId="0" applyNumberFormat="1" applyFill="1"/>
    <xf numFmtId="0" fontId="16" fillId="35" borderId="10" xfId="0" applyFont="1" applyFill="1" applyBorder="1" applyAlignment="1">
      <alignment wrapText="1"/>
    </xf>
    <xf numFmtId="0" fontId="0" fillId="36" borderId="0" xfId="0" applyFill="1"/>
    <xf numFmtId="0" fontId="14" fillId="0" borderId="0" xfId="0" applyFont="1"/>
    <xf numFmtId="166" fontId="0" fillId="0" borderId="0" xfId="0" applyNumberFormat="1"/>
    <xf numFmtId="165" fontId="0" fillId="33" borderId="0" xfId="0" applyNumberFormat="1" applyFill="1"/>
    <xf numFmtId="0" fontId="16" fillId="0" borderId="10" xfId="0" applyFont="1" applyBorder="1"/>
    <xf numFmtId="167"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color rgb="FFFF7C80"/>
      <color rgb="FFFF66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Indexed</a:t>
            </a:r>
            <a:r>
              <a:rPr lang="en-US" baseline="0"/>
              <a:t> data 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'Mora Scenario Replication'!$N$8</c:f>
              <c:strCache>
                <c:ptCount val="1"/>
                <c:pt idx="0">
                  <c:v>Median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1"/>
            <c:trendlineLbl>
              <c:layout>
                <c:manualLayout>
                  <c:x val="-0.27302300447738148"/>
                  <c:y val="-0.12342928287810177"/>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Replication'!$N$9:$N$107</c:f>
              <c:numCache>
                <c:formatCode>General</c:formatCode>
                <c:ptCount val="99"/>
                <c:pt idx="0">
                  <c:v>9.1</c:v>
                </c:pt>
                <c:pt idx="1">
                  <c:v>10.585000000000001</c:v>
                </c:pt>
                <c:pt idx="2">
                  <c:v>12.664999999999999</c:v>
                </c:pt>
                <c:pt idx="3">
                  <c:v>15.6</c:v>
                </c:pt>
                <c:pt idx="4">
                  <c:v>21.25</c:v>
                </c:pt>
                <c:pt idx="5">
                  <c:v>25</c:v>
                </c:pt>
                <c:pt idx="6">
                  <c:v>29</c:v>
                </c:pt>
                <c:pt idx="7">
                  <c:v>26.5</c:v>
                </c:pt>
                <c:pt idx="8">
                  <c:v>30.680000000000007</c:v>
                </c:pt>
                <c:pt idx="9">
                  <c:v>32.640000000000008</c:v>
                </c:pt>
                <c:pt idx="10">
                  <c:v>34.200000000000003</c:v>
                </c:pt>
                <c:pt idx="11">
                  <c:v>41.1</c:v>
                </c:pt>
                <c:pt idx="12">
                  <c:v>47</c:v>
                </c:pt>
                <c:pt idx="13">
                  <c:v>48.3</c:v>
                </c:pt>
                <c:pt idx="14">
                  <c:v>48.9</c:v>
                </c:pt>
                <c:pt idx="15">
                  <c:v>48.8</c:v>
                </c:pt>
                <c:pt idx="16">
                  <c:v>50</c:v>
                </c:pt>
                <c:pt idx="17">
                  <c:v>52.5</c:v>
                </c:pt>
                <c:pt idx="18">
                  <c:v>53.68</c:v>
                </c:pt>
                <c:pt idx="19">
                  <c:v>54.629999999999995</c:v>
                </c:pt>
                <c:pt idx="20">
                  <c:v>53</c:v>
                </c:pt>
                <c:pt idx="21">
                  <c:v>55</c:v>
                </c:pt>
                <c:pt idx="22">
                  <c:v>55</c:v>
                </c:pt>
                <c:pt idx="23">
                  <c:v>54</c:v>
                </c:pt>
                <c:pt idx="24">
                  <c:v>51.4</c:v>
                </c:pt>
                <c:pt idx="25">
                  <c:v>52.25</c:v>
                </c:pt>
                <c:pt idx="26">
                  <c:v>54.35</c:v>
                </c:pt>
                <c:pt idx="27">
                  <c:v>52.9</c:v>
                </c:pt>
                <c:pt idx="28">
                  <c:v>53.130000000000024</c:v>
                </c:pt>
                <c:pt idx="29">
                  <c:v>54.190000000000026</c:v>
                </c:pt>
                <c:pt idx="30">
                  <c:v>51.600000000000051</c:v>
                </c:pt>
                <c:pt idx="31">
                  <c:v>52.520000000000053</c:v>
                </c:pt>
                <c:pt idx="32">
                  <c:v>53.440000000000055</c:v>
                </c:pt>
                <c:pt idx="33">
                  <c:v>54.580000000000027</c:v>
                </c:pt>
                <c:pt idx="34">
                  <c:v>55.140000000000029</c:v>
                </c:pt>
                <c:pt idx="35">
                  <c:v>57.10000000000003</c:v>
                </c:pt>
                <c:pt idx="36">
                  <c:v>59.600000000000009</c:v>
                </c:pt>
                <c:pt idx="37">
                  <c:v>59.020000000000032</c:v>
                </c:pt>
                <c:pt idx="38">
                  <c:v>60.480000000000032</c:v>
                </c:pt>
                <c:pt idx="39">
                  <c:v>63.675000000000004</c:v>
                </c:pt>
                <c:pt idx="40">
                  <c:v>66</c:v>
                </c:pt>
                <c:pt idx="41">
                  <c:v>67.2</c:v>
                </c:pt>
                <c:pt idx="42">
                  <c:v>68.400000000000006</c:v>
                </c:pt>
                <c:pt idx="43">
                  <c:v>69.600000000000009</c:v>
                </c:pt>
                <c:pt idx="44">
                  <c:v>70.800000000000011</c:v>
                </c:pt>
                <c:pt idx="45">
                  <c:v>71.500000000000014</c:v>
                </c:pt>
                <c:pt idx="46">
                  <c:v>71.200000000000017</c:v>
                </c:pt>
                <c:pt idx="47">
                  <c:v>72</c:v>
                </c:pt>
                <c:pt idx="48">
                  <c:v>73</c:v>
                </c:pt>
                <c:pt idx="49">
                  <c:v>73</c:v>
                </c:pt>
                <c:pt idx="50">
                  <c:v>74</c:v>
                </c:pt>
                <c:pt idx="51">
                  <c:v>74.150000000000006</c:v>
                </c:pt>
                <c:pt idx="52">
                  <c:v>75.3</c:v>
                </c:pt>
                <c:pt idx="53">
                  <c:v>76.199999999999989</c:v>
                </c:pt>
                <c:pt idx="54">
                  <c:v>79</c:v>
                </c:pt>
                <c:pt idx="55">
                  <c:v>78.25</c:v>
                </c:pt>
                <c:pt idx="56">
                  <c:v>79</c:v>
                </c:pt>
                <c:pt idx="57">
                  <c:v>79.09999999999998</c:v>
                </c:pt>
                <c:pt idx="58">
                  <c:v>80.399999999999977</c:v>
                </c:pt>
                <c:pt idx="59">
                  <c:v>81.699999999999974</c:v>
                </c:pt>
                <c:pt idx="60">
                  <c:v>83</c:v>
                </c:pt>
                <c:pt idx="61">
                  <c:v>83.4</c:v>
                </c:pt>
                <c:pt idx="62">
                  <c:v>85</c:v>
                </c:pt>
                <c:pt idx="63">
                  <c:v>86</c:v>
                </c:pt>
                <c:pt idx="64">
                  <c:v>87</c:v>
                </c:pt>
                <c:pt idx="65">
                  <c:v>88</c:v>
                </c:pt>
                <c:pt idx="66">
                  <c:v>89</c:v>
                </c:pt>
                <c:pt idx="67">
                  <c:v>87</c:v>
                </c:pt>
                <c:pt idx="68">
                  <c:v>87.5</c:v>
                </c:pt>
                <c:pt idx="69">
                  <c:v>88</c:v>
                </c:pt>
                <c:pt idx="70">
                  <c:v>88.67</c:v>
                </c:pt>
                <c:pt idx="71">
                  <c:v>89.33</c:v>
                </c:pt>
                <c:pt idx="72">
                  <c:v>90</c:v>
                </c:pt>
                <c:pt idx="73">
                  <c:v>90.5</c:v>
                </c:pt>
                <c:pt idx="74">
                  <c:v>91</c:v>
                </c:pt>
                <c:pt idx="75">
                  <c:v>91.5</c:v>
                </c:pt>
                <c:pt idx="76">
                  <c:v>92</c:v>
                </c:pt>
                <c:pt idx="77">
                  <c:v>92.5</c:v>
                </c:pt>
                <c:pt idx="78">
                  <c:v>93</c:v>
                </c:pt>
                <c:pt idx="79">
                  <c:v>95</c:v>
                </c:pt>
                <c:pt idx="80">
                  <c:v>95</c:v>
                </c:pt>
                <c:pt idx="81">
                  <c:v>92</c:v>
                </c:pt>
                <c:pt idx="82">
                  <c:v>92</c:v>
                </c:pt>
                <c:pt idx="83">
                  <c:v>92.224999999999994</c:v>
                </c:pt>
                <c:pt idx="84">
                  <c:v>91.75</c:v>
                </c:pt>
                <c:pt idx="85">
                  <c:v>92.375</c:v>
                </c:pt>
                <c:pt idx="86">
                  <c:v>92.5</c:v>
                </c:pt>
                <c:pt idx="87">
                  <c:v>92.25</c:v>
                </c:pt>
                <c:pt idx="88">
                  <c:v>92.5</c:v>
                </c:pt>
                <c:pt idx="89">
                  <c:v>92.5</c:v>
                </c:pt>
                <c:pt idx="90">
                  <c:v>94</c:v>
                </c:pt>
                <c:pt idx="91">
                  <c:v>96.5</c:v>
                </c:pt>
                <c:pt idx="92">
                  <c:v>99</c:v>
                </c:pt>
                <c:pt idx="93">
                  <c:v>99</c:v>
                </c:pt>
                <c:pt idx="94">
                  <c:v>99</c:v>
                </c:pt>
                <c:pt idx="95">
                  <c:v>99</c:v>
                </c:pt>
                <c:pt idx="96">
                  <c:v>99</c:v>
                </c:pt>
                <c:pt idx="97">
                  <c:v>99</c:v>
                </c:pt>
                <c:pt idx="98">
                  <c:v>96.75</c:v>
                </c:pt>
              </c:numCache>
            </c:numRef>
          </c:val>
          <c:smooth val="0"/>
          <c:extLst>
            <c:ext xmlns:c16="http://schemas.microsoft.com/office/drawing/2014/chart" uri="{C3380CC4-5D6E-409C-BE32-E72D297353CC}">
              <c16:uniqueId val="{00000000-2C61-47B6-A304-10AA5D5183B8}"/>
            </c:ext>
          </c:extLst>
        </c:ser>
        <c:dLbls>
          <c:showLegendKey val="0"/>
          <c:showVal val="0"/>
          <c:showCatName val="0"/>
          <c:showSerName val="0"/>
          <c:showPercent val="0"/>
          <c:showBubbleSize val="0"/>
        </c:dLbls>
        <c:smooth val="0"/>
        <c:axId val="422822288"/>
        <c:axId val="422818352"/>
      </c:lineChart>
      <c:catAx>
        <c:axId val="42282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18352"/>
        <c:crosses val="autoZero"/>
        <c:auto val="1"/>
        <c:lblAlgn val="ctr"/>
        <c:lblOffset val="100"/>
        <c:noMultiLvlLbl val="0"/>
      </c:catAx>
      <c:valAx>
        <c:axId val="42281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Upper75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Corrected Upper75</c:v>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1"/>
            <c:trendlineLbl>
              <c:layout>
                <c:manualLayout>
                  <c:x val="-6.9693489357749938E-2"/>
                  <c:y val="-4.4189530303180187E-2"/>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'Adjusted Scenarios'!$B$13:$B$112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'Adjusted Scenarios'!$E$13:$E$112</c:f>
              <c:numCache>
                <c:formatCode>0.000</c:formatCode>
                <c:ptCount val="100"/>
                <c:pt idx="0">
                  <c:v>1.875</c:v>
                </c:pt>
                <c:pt idx="1">
                  <c:v>3.75</c:v>
                </c:pt>
                <c:pt idx="2">
                  <c:v>6</c:v>
                </c:pt>
                <c:pt idx="3">
                  <c:v>7.9499999999999993</c:v>
                </c:pt>
                <c:pt idx="4">
                  <c:v>9.7124999999999986</c:v>
                </c:pt>
                <c:pt idx="5">
                  <c:v>12.375</c:v>
                </c:pt>
                <c:pt idx="6">
                  <c:v>15.8125</c:v>
                </c:pt>
                <c:pt idx="7">
                  <c:v>19.5</c:v>
                </c:pt>
                <c:pt idx="8">
                  <c:v>21.9375</c:v>
                </c:pt>
                <c:pt idx="9">
                  <c:v>23.625</c:v>
                </c:pt>
                <c:pt idx="10">
                  <c:v>26.0625</c:v>
                </c:pt>
                <c:pt idx="11">
                  <c:v>33.75</c:v>
                </c:pt>
                <c:pt idx="12">
                  <c:v>34.125</c:v>
                </c:pt>
                <c:pt idx="13">
                  <c:v>38.450000000000003</c:v>
                </c:pt>
                <c:pt idx="14">
                  <c:v>39.171428571428578</c:v>
                </c:pt>
                <c:pt idx="15">
                  <c:v>42.900000000000006</c:v>
                </c:pt>
                <c:pt idx="16">
                  <c:v>45.528571428571432</c:v>
                </c:pt>
                <c:pt idx="17">
                  <c:v>47.000000000000007</c:v>
                </c:pt>
                <c:pt idx="18">
                  <c:v>56.95</c:v>
                </c:pt>
                <c:pt idx="19">
                  <c:v>57.388888888888886</c:v>
                </c:pt>
                <c:pt idx="20">
                  <c:v>62.277777777777779</c:v>
                </c:pt>
                <c:pt idx="21">
                  <c:v>63</c:v>
                </c:pt>
                <c:pt idx="22">
                  <c:v>66.111111111111114</c:v>
                </c:pt>
                <c:pt idx="23">
                  <c:v>71.8</c:v>
                </c:pt>
                <c:pt idx="24">
                  <c:v>72.75</c:v>
                </c:pt>
                <c:pt idx="25">
                  <c:v>72.022222222222211</c:v>
                </c:pt>
                <c:pt idx="26">
                  <c:v>72.3611111111111</c:v>
                </c:pt>
                <c:pt idx="27">
                  <c:v>74.55</c:v>
                </c:pt>
                <c:pt idx="28">
                  <c:v>70.150000000000006</c:v>
                </c:pt>
                <c:pt idx="29">
                  <c:v>74.875</c:v>
                </c:pt>
                <c:pt idx="30">
                  <c:v>77.400000000000006</c:v>
                </c:pt>
                <c:pt idx="31">
                  <c:v>74.099999999999994</c:v>
                </c:pt>
                <c:pt idx="32">
                  <c:v>69.725000000000009</c:v>
                </c:pt>
                <c:pt idx="33">
                  <c:v>72.225000000000009</c:v>
                </c:pt>
                <c:pt idx="34">
                  <c:v>68.500000000000014</c:v>
                </c:pt>
                <c:pt idx="35">
                  <c:v>69.900000000000006</c:v>
                </c:pt>
                <c:pt idx="36">
                  <c:v>72.100000000000009</c:v>
                </c:pt>
                <c:pt idx="37">
                  <c:v>70.75</c:v>
                </c:pt>
                <c:pt idx="38">
                  <c:v>74.650000000000006</c:v>
                </c:pt>
                <c:pt idx="39">
                  <c:v>65.2</c:v>
                </c:pt>
                <c:pt idx="40">
                  <c:v>65.8</c:v>
                </c:pt>
                <c:pt idx="41">
                  <c:v>66.399999999999991</c:v>
                </c:pt>
                <c:pt idx="42">
                  <c:v>66.999999999999986</c:v>
                </c:pt>
                <c:pt idx="43">
                  <c:v>67.59999999999998</c:v>
                </c:pt>
                <c:pt idx="44">
                  <c:v>68.199999999999974</c:v>
                </c:pt>
                <c:pt idx="45">
                  <c:v>65.875</c:v>
                </c:pt>
                <c:pt idx="46">
                  <c:v>68.349999999999994</c:v>
                </c:pt>
                <c:pt idx="47">
                  <c:v>68.499999999999986</c:v>
                </c:pt>
                <c:pt idx="48">
                  <c:v>68.874999999999986</c:v>
                </c:pt>
                <c:pt idx="49">
                  <c:v>71.049999999999983</c:v>
                </c:pt>
                <c:pt idx="50">
                  <c:v>73.25</c:v>
                </c:pt>
                <c:pt idx="51">
                  <c:v>73.824999999999989</c:v>
                </c:pt>
                <c:pt idx="52">
                  <c:v>75.550000000000011</c:v>
                </c:pt>
                <c:pt idx="53">
                  <c:v>78.125</c:v>
                </c:pt>
                <c:pt idx="54">
                  <c:v>79.5</c:v>
                </c:pt>
                <c:pt idx="55">
                  <c:v>81.2</c:v>
                </c:pt>
                <c:pt idx="56">
                  <c:v>82.637500000000003</c:v>
                </c:pt>
                <c:pt idx="57">
                  <c:v>84.275000000000006</c:v>
                </c:pt>
                <c:pt idx="58">
                  <c:v>85.737500000000011</c:v>
                </c:pt>
                <c:pt idx="59">
                  <c:v>87.375</c:v>
                </c:pt>
                <c:pt idx="60">
                  <c:v>84.13</c:v>
                </c:pt>
                <c:pt idx="61">
                  <c:v>85.359999999999985</c:v>
                </c:pt>
                <c:pt idx="62">
                  <c:v>86.589999999999989</c:v>
                </c:pt>
                <c:pt idx="63">
                  <c:v>87.07</c:v>
                </c:pt>
                <c:pt idx="64">
                  <c:v>88.324999999999989</c:v>
                </c:pt>
                <c:pt idx="65">
                  <c:v>88.037499999999994</c:v>
                </c:pt>
                <c:pt idx="66">
                  <c:v>90.05</c:v>
                </c:pt>
                <c:pt idx="67">
                  <c:v>90.9</c:v>
                </c:pt>
                <c:pt idx="68">
                  <c:v>91.75</c:v>
                </c:pt>
                <c:pt idx="69">
                  <c:v>92.600000000000009</c:v>
                </c:pt>
                <c:pt idx="70">
                  <c:v>83</c:v>
                </c:pt>
                <c:pt idx="71">
                  <c:v>87</c:v>
                </c:pt>
                <c:pt idx="72">
                  <c:v>89</c:v>
                </c:pt>
                <c:pt idx="73">
                  <c:v>91.5</c:v>
                </c:pt>
                <c:pt idx="74">
                  <c:v>91.5</c:v>
                </c:pt>
                <c:pt idx="75">
                  <c:v>91.5</c:v>
                </c:pt>
                <c:pt idx="76">
                  <c:v>90.75</c:v>
                </c:pt>
                <c:pt idx="77">
                  <c:v>90</c:v>
                </c:pt>
                <c:pt idx="78">
                  <c:v>96.375</c:v>
                </c:pt>
                <c:pt idx="79">
                  <c:v>96.424999999999997</c:v>
                </c:pt>
                <c:pt idx="80">
                  <c:v>99</c:v>
                </c:pt>
                <c:pt idx="81">
                  <c:v>99</c:v>
                </c:pt>
                <c:pt idx="82">
                  <c:v>99</c:v>
                </c:pt>
                <c:pt idx="83">
                  <c:v>99</c:v>
                </c:pt>
                <c:pt idx="84">
                  <c:v>90.75</c:v>
                </c:pt>
                <c:pt idx="85">
                  <c:v>91.5</c:v>
                </c:pt>
                <c:pt idx="86">
                  <c:v>91.875</c:v>
                </c:pt>
                <c:pt idx="87">
                  <c:v>92.25</c:v>
                </c:pt>
                <c:pt idx="88">
                  <c:v>93</c:v>
                </c:pt>
                <c:pt idx="89">
                  <c:v>93</c:v>
                </c:pt>
                <c:pt idx="90">
                  <c:v>95</c:v>
                </c:pt>
                <c:pt idx="91">
                  <c:v>95.5</c:v>
                </c:pt>
                <c:pt idx="92">
                  <c:v>95.25</c:v>
                </c:pt>
                <c:pt idx="93">
                  <c:v>95.5</c:v>
                </c:pt>
                <c:pt idx="94">
                  <c:v>95.75</c:v>
                </c:pt>
                <c:pt idx="95">
                  <c:v>96</c:v>
                </c:pt>
                <c:pt idx="96">
                  <c:v>95.75</c:v>
                </c:pt>
                <c:pt idx="97">
                  <c:v>95.5</c:v>
                </c:pt>
                <c:pt idx="98">
                  <c:v>95.5</c:v>
                </c:pt>
                <c:pt idx="99">
                  <c:v>96</c:v>
                </c:pt>
              </c:numCache>
            </c:numRef>
          </c:val>
          <c:smooth val="0"/>
          <c:extLst>
            <c:ext xmlns:c16="http://schemas.microsoft.com/office/drawing/2014/chart" uri="{C3380CC4-5D6E-409C-BE32-E72D297353CC}">
              <c16:uniqueId val="{00000000-7274-4E46-936A-7D94B88B03E4}"/>
            </c:ext>
          </c:extLst>
        </c:ser>
        <c:dLbls>
          <c:showLegendKey val="0"/>
          <c:showVal val="0"/>
          <c:showCatName val="0"/>
          <c:showSerName val="0"/>
          <c:showPercent val="0"/>
          <c:showBubbleSize val="0"/>
        </c:dLbls>
        <c:smooth val="0"/>
        <c:axId val="90939136"/>
        <c:axId val="90941104"/>
      </c:lineChart>
      <c:catAx>
        <c:axId val="9093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1104"/>
        <c:crosses val="autoZero"/>
        <c:auto val="1"/>
        <c:lblAlgn val="ctr"/>
        <c:lblOffset val="100"/>
        <c:noMultiLvlLbl val="0"/>
      </c:catAx>
      <c:valAx>
        <c:axId val="9094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'Adjusted Scenarios'!$C$12</c:f>
              <c:strCache>
                <c:ptCount val="1"/>
                <c:pt idx="0">
                  <c:v>Median</c:v>
                </c:pt>
              </c:strCache>
            </c:strRef>
          </c:tx>
          <c:spPr>
            <a:ln w="25400" cap="rnd">
              <a:noFill/>
              <a:round/>
            </a:ln>
            <a:effectLst/>
          </c:spPr>
          <c:marker>
            <c:symbol val="circle"/>
            <c:size val="2"/>
            <c:spPr>
              <a:solidFill>
                <a:schemeClr val="accent1"/>
              </a:solidFill>
              <a:ln w="9525">
                <a:solidFill>
                  <a:srgbClr val="C00000"/>
                </a:solidFill>
              </a:ln>
              <a:effectLst/>
            </c:spPr>
          </c:marker>
          <c:trendline>
            <c:spPr>
              <a:ln w="22225" cap="rnd">
                <a:solidFill>
                  <a:srgbClr val="C00000"/>
                </a:solidFill>
                <a:prstDash val="solid"/>
              </a:ln>
              <a:effectLst/>
            </c:spPr>
            <c:trendlineType val="poly"/>
            <c:order val="2"/>
            <c:dispRSqr val="0"/>
            <c:dispEq val="0"/>
          </c:trendline>
          <c:xVal>
            <c:numRef>
              <c:f>'Adjusted Scenarios'!$B$13:$B$112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'Adjusted Scenarios'!$C$13:$C$112</c:f>
              <c:numCache>
                <c:formatCode>0.000</c:formatCode>
                <c:ptCount val="100"/>
                <c:pt idx="0">
                  <c:v>0.59027777777777779</c:v>
                </c:pt>
                <c:pt idx="1">
                  <c:v>1.1805555555555556</c:v>
                </c:pt>
                <c:pt idx="2">
                  <c:v>1.7333333333333334</c:v>
                </c:pt>
                <c:pt idx="3">
                  <c:v>2.3611111111111112</c:v>
                </c:pt>
                <c:pt idx="4">
                  <c:v>2.9513888888888888</c:v>
                </c:pt>
                <c:pt idx="5">
                  <c:v>4.0178571428571423</c:v>
                </c:pt>
                <c:pt idx="6">
                  <c:v>4.6875</c:v>
                </c:pt>
                <c:pt idx="7">
                  <c:v>5.3571428571428577</c:v>
                </c:pt>
                <c:pt idx="8">
                  <c:v>6.8142857142857141</c:v>
                </c:pt>
                <c:pt idx="9">
                  <c:v>7.5714285714285712</c:v>
                </c:pt>
                <c:pt idx="10">
                  <c:v>8.9833333333333325</c:v>
                </c:pt>
                <c:pt idx="11">
                  <c:v>9.8000000000000007</c:v>
                </c:pt>
                <c:pt idx="12">
                  <c:v>13</c:v>
                </c:pt>
                <c:pt idx="13">
                  <c:v>18</c:v>
                </c:pt>
                <c:pt idx="14">
                  <c:v>22</c:v>
                </c:pt>
                <c:pt idx="15">
                  <c:v>21.5</c:v>
                </c:pt>
                <c:pt idx="16">
                  <c:v>19</c:v>
                </c:pt>
                <c:pt idx="17">
                  <c:v>23</c:v>
                </c:pt>
                <c:pt idx="18">
                  <c:v>27.4</c:v>
                </c:pt>
                <c:pt idx="19">
                  <c:v>27.6</c:v>
                </c:pt>
                <c:pt idx="20">
                  <c:v>34</c:v>
                </c:pt>
                <c:pt idx="21">
                  <c:v>29.200000000000003</c:v>
                </c:pt>
                <c:pt idx="22">
                  <c:v>30</c:v>
                </c:pt>
                <c:pt idx="23">
                  <c:v>31</c:v>
                </c:pt>
                <c:pt idx="24">
                  <c:v>28.5</c:v>
                </c:pt>
                <c:pt idx="25">
                  <c:v>27.5</c:v>
                </c:pt>
                <c:pt idx="26">
                  <c:v>30</c:v>
                </c:pt>
                <c:pt idx="27">
                  <c:v>34</c:v>
                </c:pt>
                <c:pt idx="28">
                  <c:v>36</c:v>
                </c:pt>
                <c:pt idx="29">
                  <c:v>37</c:v>
                </c:pt>
                <c:pt idx="30">
                  <c:v>38</c:v>
                </c:pt>
                <c:pt idx="31">
                  <c:v>38</c:v>
                </c:pt>
                <c:pt idx="32">
                  <c:v>40</c:v>
                </c:pt>
                <c:pt idx="33">
                  <c:v>42.29</c:v>
                </c:pt>
                <c:pt idx="34">
                  <c:v>43.97</c:v>
                </c:pt>
                <c:pt idx="35">
                  <c:v>44.724999999999994</c:v>
                </c:pt>
                <c:pt idx="36">
                  <c:v>45</c:v>
                </c:pt>
                <c:pt idx="37">
                  <c:v>48.8</c:v>
                </c:pt>
                <c:pt idx="38">
                  <c:v>49.5</c:v>
                </c:pt>
                <c:pt idx="39">
                  <c:v>47</c:v>
                </c:pt>
                <c:pt idx="40">
                  <c:v>49.9</c:v>
                </c:pt>
                <c:pt idx="41">
                  <c:v>49</c:v>
                </c:pt>
                <c:pt idx="42">
                  <c:v>51</c:v>
                </c:pt>
                <c:pt idx="43">
                  <c:v>53</c:v>
                </c:pt>
                <c:pt idx="44">
                  <c:v>55.5</c:v>
                </c:pt>
                <c:pt idx="45">
                  <c:v>53</c:v>
                </c:pt>
                <c:pt idx="46">
                  <c:v>55</c:v>
                </c:pt>
                <c:pt idx="47">
                  <c:v>55</c:v>
                </c:pt>
                <c:pt idx="48">
                  <c:v>58</c:v>
                </c:pt>
                <c:pt idx="49">
                  <c:v>59</c:v>
                </c:pt>
                <c:pt idx="50">
                  <c:v>61.475000000000001</c:v>
                </c:pt>
                <c:pt idx="51">
                  <c:v>62</c:v>
                </c:pt>
                <c:pt idx="52">
                  <c:v>65</c:v>
                </c:pt>
                <c:pt idx="53">
                  <c:v>68</c:v>
                </c:pt>
                <c:pt idx="54">
                  <c:v>72</c:v>
                </c:pt>
                <c:pt idx="55">
                  <c:v>72.100000000000009</c:v>
                </c:pt>
                <c:pt idx="56">
                  <c:v>68</c:v>
                </c:pt>
                <c:pt idx="57">
                  <c:v>69.75</c:v>
                </c:pt>
                <c:pt idx="58">
                  <c:v>70.100000000000009</c:v>
                </c:pt>
                <c:pt idx="59">
                  <c:v>70.450000000000017</c:v>
                </c:pt>
                <c:pt idx="60">
                  <c:v>69</c:v>
                </c:pt>
                <c:pt idx="61">
                  <c:v>68</c:v>
                </c:pt>
                <c:pt idx="62">
                  <c:v>69</c:v>
                </c:pt>
                <c:pt idx="63">
                  <c:v>70.214285714285708</c:v>
                </c:pt>
                <c:pt idx="64">
                  <c:v>71.214285714285708</c:v>
                </c:pt>
                <c:pt idx="65">
                  <c:v>71.821428571428555</c:v>
                </c:pt>
                <c:pt idx="66">
                  <c:v>72.428571428571416</c:v>
                </c:pt>
                <c:pt idx="67">
                  <c:v>73.035714285714278</c:v>
                </c:pt>
                <c:pt idx="68">
                  <c:v>73.642857142857125</c:v>
                </c:pt>
                <c:pt idx="69">
                  <c:v>74.835000000000008</c:v>
                </c:pt>
                <c:pt idx="70">
                  <c:v>73.33</c:v>
                </c:pt>
                <c:pt idx="71">
                  <c:v>75</c:v>
                </c:pt>
                <c:pt idx="72">
                  <c:v>76.5</c:v>
                </c:pt>
                <c:pt idx="73">
                  <c:v>75.600000000000009</c:v>
                </c:pt>
                <c:pt idx="74">
                  <c:v>76.450000000000017</c:v>
                </c:pt>
                <c:pt idx="75">
                  <c:v>77.300000000000011</c:v>
                </c:pt>
                <c:pt idx="76">
                  <c:v>78.400000000000006</c:v>
                </c:pt>
                <c:pt idx="77">
                  <c:v>79.5</c:v>
                </c:pt>
                <c:pt idx="78">
                  <c:v>84</c:v>
                </c:pt>
                <c:pt idx="79">
                  <c:v>85.5</c:v>
                </c:pt>
                <c:pt idx="80">
                  <c:v>86</c:v>
                </c:pt>
                <c:pt idx="81">
                  <c:v>86.5</c:v>
                </c:pt>
                <c:pt idx="82">
                  <c:v>87</c:v>
                </c:pt>
                <c:pt idx="83">
                  <c:v>88</c:v>
                </c:pt>
                <c:pt idx="84">
                  <c:v>85.9</c:v>
                </c:pt>
                <c:pt idx="85">
                  <c:v>86.658333333333331</c:v>
                </c:pt>
                <c:pt idx="86">
                  <c:v>87.416666666666657</c:v>
                </c:pt>
                <c:pt idx="87">
                  <c:v>88.259999999999991</c:v>
                </c:pt>
                <c:pt idx="88">
                  <c:v>89.098333333333329</c:v>
                </c:pt>
                <c:pt idx="89">
                  <c:v>89.941666666666663</c:v>
                </c:pt>
                <c:pt idx="90">
                  <c:v>90.9</c:v>
                </c:pt>
                <c:pt idx="91">
                  <c:v>91.160000000000011</c:v>
                </c:pt>
                <c:pt idx="92">
                  <c:v>91.420000000000016</c:v>
                </c:pt>
                <c:pt idx="93">
                  <c:v>91.680000000000021</c:v>
                </c:pt>
                <c:pt idx="94">
                  <c:v>92</c:v>
                </c:pt>
                <c:pt idx="95">
                  <c:v>92.2</c:v>
                </c:pt>
                <c:pt idx="96">
                  <c:v>92</c:v>
                </c:pt>
                <c:pt idx="97">
                  <c:v>91</c:v>
                </c:pt>
                <c:pt idx="98">
                  <c:v>92</c:v>
                </c:pt>
                <c:pt idx="99">
                  <c:v>92</c:v>
                </c:pt>
              </c:numCache>
            </c:numRef>
          </c:yVal>
          <c:smooth val="0"/>
          <c:extLst>
            <c:ext xmlns:c16="http://schemas.microsoft.com/office/drawing/2014/chart" uri="{C3380CC4-5D6E-409C-BE32-E72D297353CC}">
              <c16:uniqueId val="{00000002-8178-4950-A317-296F8A83619F}"/>
            </c:ext>
          </c:extLst>
        </c:ser>
        <c:ser>
          <c:idx val="1"/>
          <c:order val="1"/>
          <c:tx>
            <c:strRef>
              <c:f>'Adjusted Scenarios'!$D$12</c:f>
              <c:strCache>
                <c:ptCount val="1"/>
                <c:pt idx="0">
                  <c:v>Lower25</c:v>
                </c:pt>
              </c:strCache>
            </c:strRef>
          </c:tx>
          <c:spPr>
            <a:ln w="25400" cap="rnd">
              <a:noFill/>
              <a:round/>
            </a:ln>
            <a:effectLst/>
          </c:spPr>
          <c:marker>
            <c:symbol val="circle"/>
            <c:size val="2"/>
            <c:spPr>
              <a:solidFill>
                <a:schemeClr val="accent2"/>
              </a:solidFill>
              <a:ln w="9525">
                <a:solidFill>
                  <a:schemeClr val="accent2"/>
                </a:solidFill>
              </a:ln>
              <a:effectLst/>
            </c:spPr>
          </c:marker>
          <c:trendline>
            <c:spPr>
              <a:ln w="22225" cap="rnd">
                <a:solidFill>
                  <a:schemeClr val="accent2"/>
                </a:solidFill>
                <a:prstDash val="solid"/>
              </a:ln>
              <a:effectLst/>
            </c:spPr>
            <c:trendlineType val="poly"/>
            <c:order val="3"/>
            <c:dispRSqr val="0"/>
            <c:dispEq val="0"/>
          </c:trendline>
          <c:yVal>
            <c:numRef>
              <c:f>'Adjusted Scenarios'!$D$13:$D$112</c:f>
              <c:numCache>
                <c:formatCode>0.000</c:formatCode>
                <c:ptCount val="100"/>
                <c:pt idx="0">
                  <c:v>0.16249999999999998</c:v>
                </c:pt>
                <c:pt idx="1">
                  <c:v>0.39090909090909093</c:v>
                </c:pt>
                <c:pt idx="2">
                  <c:v>0.56386363636363634</c:v>
                </c:pt>
                <c:pt idx="3">
                  <c:v>0.71212121212121215</c:v>
                </c:pt>
                <c:pt idx="4">
                  <c:v>0.83214285714285707</c:v>
                </c:pt>
                <c:pt idx="5">
                  <c:v>1.0681818181818183</c:v>
                </c:pt>
                <c:pt idx="6">
                  <c:v>1.2462121212121213</c:v>
                </c:pt>
                <c:pt idx="7">
                  <c:v>1.5636363636363635</c:v>
                </c:pt>
                <c:pt idx="8">
                  <c:v>1.759090909090909</c:v>
                </c:pt>
                <c:pt idx="9">
                  <c:v>1.9545454545454546</c:v>
                </c:pt>
                <c:pt idx="10">
                  <c:v>3.5499999999999994</c:v>
                </c:pt>
                <c:pt idx="11">
                  <c:v>4.4949999999999992</c:v>
                </c:pt>
                <c:pt idx="12">
                  <c:v>4.7699999999999996</c:v>
                </c:pt>
                <c:pt idx="13">
                  <c:v>5.1099999999999994</c:v>
                </c:pt>
                <c:pt idx="14">
                  <c:v>5.4499999999999993</c:v>
                </c:pt>
                <c:pt idx="15">
                  <c:v>6.1169230769230776</c:v>
                </c:pt>
                <c:pt idx="16">
                  <c:v>6.4796153846153848</c:v>
                </c:pt>
                <c:pt idx="17">
                  <c:v>6.923076923076926</c:v>
                </c:pt>
                <c:pt idx="18">
                  <c:v>7.307692307692311</c:v>
                </c:pt>
                <c:pt idx="19">
                  <c:v>7.6923076923076961</c:v>
                </c:pt>
                <c:pt idx="20">
                  <c:v>8.3884615384615397</c:v>
                </c:pt>
                <c:pt idx="21">
                  <c:v>8.4615384615384652</c:v>
                </c:pt>
                <c:pt idx="22">
                  <c:v>8.8461538461538503</c:v>
                </c:pt>
                <c:pt idx="23">
                  <c:v>9.2307692307692353</c:v>
                </c:pt>
                <c:pt idx="24">
                  <c:v>9.6153846153846203</c:v>
                </c:pt>
                <c:pt idx="25">
                  <c:v>11.75</c:v>
                </c:pt>
                <c:pt idx="26">
                  <c:v>14.35</c:v>
                </c:pt>
                <c:pt idx="27">
                  <c:v>16.850000000000001</c:v>
                </c:pt>
                <c:pt idx="28">
                  <c:v>19.227499999999999</c:v>
                </c:pt>
                <c:pt idx="29">
                  <c:v>20.92</c:v>
                </c:pt>
                <c:pt idx="30">
                  <c:v>21.905000000000001</c:v>
                </c:pt>
                <c:pt idx="31">
                  <c:v>21.200000000000003</c:v>
                </c:pt>
                <c:pt idx="32">
                  <c:v>21.125000000000004</c:v>
                </c:pt>
                <c:pt idx="33">
                  <c:v>21.950000000000003</c:v>
                </c:pt>
                <c:pt idx="34">
                  <c:v>23.050000000000004</c:v>
                </c:pt>
                <c:pt idx="35">
                  <c:v>24.700000000000003</c:v>
                </c:pt>
                <c:pt idx="36">
                  <c:v>26.25</c:v>
                </c:pt>
                <c:pt idx="37">
                  <c:v>31.090000000000003</c:v>
                </c:pt>
                <c:pt idx="38">
                  <c:v>33.460000000000008</c:v>
                </c:pt>
                <c:pt idx="39">
                  <c:v>33.200000000000017</c:v>
                </c:pt>
                <c:pt idx="40">
                  <c:v>34.120000000000019</c:v>
                </c:pt>
                <c:pt idx="41">
                  <c:v>35.04000000000002</c:v>
                </c:pt>
                <c:pt idx="42">
                  <c:v>35.960000000000022</c:v>
                </c:pt>
                <c:pt idx="43">
                  <c:v>36.880000000000024</c:v>
                </c:pt>
                <c:pt idx="44">
                  <c:v>37.1</c:v>
                </c:pt>
                <c:pt idx="45">
                  <c:v>37.608333333333334</c:v>
                </c:pt>
                <c:pt idx="46">
                  <c:v>36.024999999999999</c:v>
                </c:pt>
                <c:pt idx="47">
                  <c:v>35</c:v>
                </c:pt>
                <c:pt idx="48">
                  <c:v>34.475000000000001</c:v>
                </c:pt>
                <c:pt idx="49">
                  <c:v>33.633333333333333</c:v>
                </c:pt>
                <c:pt idx="50">
                  <c:v>33.950000000000003</c:v>
                </c:pt>
                <c:pt idx="51">
                  <c:v>34.549999999999997</c:v>
                </c:pt>
                <c:pt idx="52">
                  <c:v>35.924999999999997</c:v>
                </c:pt>
                <c:pt idx="53">
                  <c:v>36.649999999999991</c:v>
                </c:pt>
                <c:pt idx="54">
                  <c:v>39.6</c:v>
                </c:pt>
                <c:pt idx="55">
                  <c:v>40.75</c:v>
                </c:pt>
                <c:pt idx="56">
                  <c:v>41.8</c:v>
                </c:pt>
                <c:pt idx="57">
                  <c:v>43.607142857142861</c:v>
                </c:pt>
                <c:pt idx="58">
                  <c:v>44.489285714285714</c:v>
                </c:pt>
                <c:pt idx="59">
                  <c:v>45.371428571428567</c:v>
                </c:pt>
                <c:pt idx="60">
                  <c:v>47.007142857142853</c:v>
                </c:pt>
                <c:pt idx="61">
                  <c:v>48.991428571428592</c:v>
                </c:pt>
                <c:pt idx="62">
                  <c:v>49.715714285714306</c:v>
                </c:pt>
                <c:pt idx="63">
                  <c:v>50.440000000000019</c:v>
                </c:pt>
                <c:pt idx="64">
                  <c:v>57.450000000000045</c:v>
                </c:pt>
                <c:pt idx="65">
                  <c:v>58.540000000000049</c:v>
                </c:pt>
                <c:pt idx="66">
                  <c:v>59.630000000000052</c:v>
                </c:pt>
                <c:pt idx="67">
                  <c:v>60.720000000000049</c:v>
                </c:pt>
                <c:pt idx="68">
                  <c:v>61.710000000000051</c:v>
                </c:pt>
                <c:pt idx="69">
                  <c:v>62.700000000000053</c:v>
                </c:pt>
                <c:pt idx="70">
                  <c:v>61.72000000000007</c:v>
                </c:pt>
                <c:pt idx="71">
                  <c:v>62.640000000000072</c:v>
                </c:pt>
                <c:pt idx="72">
                  <c:v>63.560000000000073</c:v>
                </c:pt>
                <c:pt idx="73">
                  <c:v>61.610000000000056</c:v>
                </c:pt>
                <c:pt idx="74">
                  <c:v>62.550000000000054</c:v>
                </c:pt>
                <c:pt idx="75">
                  <c:v>63.490000000000059</c:v>
                </c:pt>
                <c:pt idx="76">
                  <c:v>64.430000000000064</c:v>
                </c:pt>
                <c:pt idx="77">
                  <c:v>65.435000000000059</c:v>
                </c:pt>
                <c:pt idx="78">
                  <c:v>70.393333333333402</c:v>
                </c:pt>
                <c:pt idx="79">
                  <c:v>71.25</c:v>
                </c:pt>
                <c:pt idx="80">
                  <c:v>71.3</c:v>
                </c:pt>
                <c:pt idx="81">
                  <c:v>72.599999999999994</c:v>
                </c:pt>
                <c:pt idx="82">
                  <c:v>73.899999999999991</c:v>
                </c:pt>
                <c:pt idx="83">
                  <c:v>75.199999999999989</c:v>
                </c:pt>
                <c:pt idx="84">
                  <c:v>73.644999999999982</c:v>
                </c:pt>
                <c:pt idx="85">
                  <c:v>74.889999999999986</c:v>
                </c:pt>
                <c:pt idx="86">
                  <c:v>76.134999999999991</c:v>
                </c:pt>
                <c:pt idx="87">
                  <c:v>77.379999999999981</c:v>
                </c:pt>
                <c:pt idx="88">
                  <c:v>78.624999999999986</c:v>
                </c:pt>
                <c:pt idx="89">
                  <c:v>79.724999999999994</c:v>
                </c:pt>
                <c:pt idx="90">
                  <c:v>87.25</c:v>
                </c:pt>
                <c:pt idx="91">
                  <c:v>88</c:v>
                </c:pt>
                <c:pt idx="92">
                  <c:v>88.5</c:v>
                </c:pt>
                <c:pt idx="93">
                  <c:v>89</c:v>
                </c:pt>
                <c:pt idx="94">
                  <c:v>89.970000000000013</c:v>
                </c:pt>
                <c:pt idx="95">
                  <c:v>90.5</c:v>
                </c:pt>
                <c:pt idx="96">
                  <c:v>89.05</c:v>
                </c:pt>
                <c:pt idx="97">
                  <c:v>87.5</c:v>
                </c:pt>
                <c:pt idx="98">
                  <c:v>88.13</c:v>
                </c:pt>
                <c:pt idx="99">
                  <c:v>88.699999999999974</c:v>
                </c:pt>
              </c:numCache>
            </c:numRef>
          </c:yVal>
          <c:smooth val="0"/>
          <c:extLst>
            <c:ext xmlns:c16="http://schemas.microsoft.com/office/drawing/2014/chart" uri="{C3380CC4-5D6E-409C-BE32-E72D297353CC}">
              <c16:uniqueId val="{00000003-8178-4950-A317-296F8A83619F}"/>
            </c:ext>
          </c:extLst>
        </c:ser>
        <c:ser>
          <c:idx val="2"/>
          <c:order val="2"/>
          <c:tx>
            <c:strRef>
              <c:f>'Adjusted Scenarios'!$E$12</c:f>
              <c:strCache>
                <c:ptCount val="1"/>
                <c:pt idx="0">
                  <c:v>Upper75</c:v>
                </c:pt>
              </c:strCache>
            </c:strRef>
          </c:tx>
          <c:spPr>
            <a:ln w="25400" cap="rnd">
              <a:noFill/>
              <a:round/>
            </a:ln>
            <a:effectLst/>
          </c:spPr>
          <c:marker>
            <c:symbol val="circle"/>
            <c:size val="2"/>
            <c:spPr>
              <a:solidFill>
                <a:schemeClr val="accent3"/>
              </a:solidFill>
              <a:ln w="9525">
                <a:solidFill>
                  <a:schemeClr val="accent3"/>
                </a:solidFill>
              </a:ln>
              <a:effectLst/>
            </c:spPr>
          </c:marker>
          <c:trendline>
            <c:spPr>
              <a:ln w="22225" cap="rnd">
                <a:solidFill>
                  <a:schemeClr val="bg1">
                    <a:lumMod val="50000"/>
                  </a:schemeClr>
                </a:solidFill>
                <a:prstDash val="solid"/>
              </a:ln>
              <a:effectLst/>
            </c:spPr>
            <c:trendlineType val="log"/>
            <c:dispRSqr val="0"/>
            <c:dispEq val="0"/>
          </c:trendline>
          <c:yVal>
            <c:numRef>
              <c:f>'Adjusted Scenarios'!$E$13:$E$112</c:f>
              <c:numCache>
                <c:formatCode>0.000</c:formatCode>
                <c:ptCount val="100"/>
                <c:pt idx="0">
                  <c:v>1.875</c:v>
                </c:pt>
                <c:pt idx="1">
                  <c:v>3.75</c:v>
                </c:pt>
                <c:pt idx="2">
                  <c:v>6</c:v>
                </c:pt>
                <c:pt idx="3">
                  <c:v>7.9499999999999993</c:v>
                </c:pt>
                <c:pt idx="4">
                  <c:v>9.7124999999999986</c:v>
                </c:pt>
                <c:pt idx="5">
                  <c:v>12.375</c:v>
                </c:pt>
                <c:pt idx="6">
                  <c:v>15.8125</c:v>
                </c:pt>
                <c:pt idx="7">
                  <c:v>19.5</c:v>
                </c:pt>
                <c:pt idx="8">
                  <c:v>21.9375</c:v>
                </c:pt>
                <c:pt idx="9">
                  <c:v>23.625</c:v>
                </c:pt>
                <c:pt idx="10">
                  <c:v>26.0625</c:v>
                </c:pt>
                <c:pt idx="11">
                  <c:v>33.75</c:v>
                </c:pt>
                <c:pt idx="12">
                  <c:v>34.125</c:v>
                </c:pt>
                <c:pt idx="13">
                  <c:v>38.450000000000003</c:v>
                </c:pt>
                <c:pt idx="14">
                  <c:v>39.171428571428578</c:v>
                </c:pt>
                <c:pt idx="15">
                  <c:v>42.900000000000006</c:v>
                </c:pt>
                <c:pt idx="16">
                  <c:v>45.528571428571432</c:v>
                </c:pt>
                <c:pt idx="17">
                  <c:v>47.000000000000007</c:v>
                </c:pt>
                <c:pt idx="18">
                  <c:v>56.95</c:v>
                </c:pt>
                <c:pt idx="19">
                  <c:v>57.388888888888886</c:v>
                </c:pt>
                <c:pt idx="20">
                  <c:v>62.277777777777779</c:v>
                </c:pt>
                <c:pt idx="21">
                  <c:v>63</c:v>
                </c:pt>
                <c:pt idx="22">
                  <c:v>66.111111111111114</c:v>
                </c:pt>
                <c:pt idx="23">
                  <c:v>71.8</c:v>
                </c:pt>
                <c:pt idx="24">
                  <c:v>72.75</c:v>
                </c:pt>
                <c:pt idx="25">
                  <c:v>72.022222222222211</c:v>
                </c:pt>
                <c:pt idx="26">
                  <c:v>72.3611111111111</c:v>
                </c:pt>
                <c:pt idx="27">
                  <c:v>74.55</c:v>
                </c:pt>
                <c:pt idx="28">
                  <c:v>70.150000000000006</c:v>
                </c:pt>
                <c:pt idx="29">
                  <c:v>74.875</c:v>
                </c:pt>
                <c:pt idx="30">
                  <c:v>77.400000000000006</c:v>
                </c:pt>
                <c:pt idx="31">
                  <c:v>74.099999999999994</c:v>
                </c:pt>
                <c:pt idx="32">
                  <c:v>69.725000000000009</c:v>
                </c:pt>
                <c:pt idx="33">
                  <c:v>72.225000000000009</c:v>
                </c:pt>
                <c:pt idx="34">
                  <c:v>68.500000000000014</c:v>
                </c:pt>
                <c:pt idx="35">
                  <c:v>69.900000000000006</c:v>
                </c:pt>
                <c:pt idx="36">
                  <c:v>72.100000000000009</c:v>
                </c:pt>
                <c:pt idx="37">
                  <c:v>70.75</c:v>
                </c:pt>
                <c:pt idx="38">
                  <c:v>74.650000000000006</c:v>
                </c:pt>
                <c:pt idx="39">
                  <c:v>65.2</c:v>
                </c:pt>
                <c:pt idx="40">
                  <c:v>65.8</c:v>
                </c:pt>
                <c:pt idx="41">
                  <c:v>66.399999999999991</c:v>
                </c:pt>
                <c:pt idx="42">
                  <c:v>66.999999999999986</c:v>
                </c:pt>
                <c:pt idx="43">
                  <c:v>67.59999999999998</c:v>
                </c:pt>
                <c:pt idx="44">
                  <c:v>68.199999999999974</c:v>
                </c:pt>
                <c:pt idx="45">
                  <c:v>65.875</c:v>
                </c:pt>
                <c:pt idx="46">
                  <c:v>68.349999999999994</c:v>
                </c:pt>
                <c:pt idx="47">
                  <c:v>68.499999999999986</c:v>
                </c:pt>
                <c:pt idx="48">
                  <c:v>68.874999999999986</c:v>
                </c:pt>
                <c:pt idx="49">
                  <c:v>71.049999999999983</c:v>
                </c:pt>
                <c:pt idx="50">
                  <c:v>73.25</c:v>
                </c:pt>
                <c:pt idx="51">
                  <c:v>73.824999999999989</c:v>
                </c:pt>
                <c:pt idx="52">
                  <c:v>75.550000000000011</c:v>
                </c:pt>
                <c:pt idx="53">
                  <c:v>78.125</c:v>
                </c:pt>
                <c:pt idx="54">
                  <c:v>79.5</c:v>
                </c:pt>
                <c:pt idx="55">
                  <c:v>81.2</c:v>
                </c:pt>
                <c:pt idx="56">
                  <c:v>82.637500000000003</c:v>
                </c:pt>
                <c:pt idx="57">
                  <c:v>84.275000000000006</c:v>
                </c:pt>
                <c:pt idx="58">
                  <c:v>85.737500000000011</c:v>
                </c:pt>
                <c:pt idx="59">
                  <c:v>87.375</c:v>
                </c:pt>
                <c:pt idx="60">
                  <c:v>84.13</c:v>
                </c:pt>
                <c:pt idx="61">
                  <c:v>85.359999999999985</c:v>
                </c:pt>
                <c:pt idx="62">
                  <c:v>86.589999999999989</c:v>
                </c:pt>
                <c:pt idx="63">
                  <c:v>87.07</c:v>
                </c:pt>
                <c:pt idx="64">
                  <c:v>88.324999999999989</c:v>
                </c:pt>
                <c:pt idx="65">
                  <c:v>88.037499999999994</c:v>
                </c:pt>
                <c:pt idx="66">
                  <c:v>90.05</c:v>
                </c:pt>
                <c:pt idx="67">
                  <c:v>90.9</c:v>
                </c:pt>
                <c:pt idx="68">
                  <c:v>91.75</c:v>
                </c:pt>
                <c:pt idx="69">
                  <c:v>92.600000000000009</c:v>
                </c:pt>
                <c:pt idx="70">
                  <c:v>83</c:v>
                </c:pt>
                <c:pt idx="71">
                  <c:v>87</c:v>
                </c:pt>
                <c:pt idx="72">
                  <c:v>89</c:v>
                </c:pt>
                <c:pt idx="73">
                  <c:v>91.5</c:v>
                </c:pt>
                <c:pt idx="74">
                  <c:v>91.5</c:v>
                </c:pt>
                <c:pt idx="75">
                  <c:v>91.5</c:v>
                </c:pt>
                <c:pt idx="76">
                  <c:v>90.75</c:v>
                </c:pt>
                <c:pt idx="77">
                  <c:v>90</c:v>
                </c:pt>
                <c:pt idx="78">
                  <c:v>96.375</c:v>
                </c:pt>
                <c:pt idx="79">
                  <c:v>96.424999999999997</c:v>
                </c:pt>
                <c:pt idx="80">
                  <c:v>99</c:v>
                </c:pt>
                <c:pt idx="81">
                  <c:v>99</c:v>
                </c:pt>
                <c:pt idx="82">
                  <c:v>99</c:v>
                </c:pt>
                <c:pt idx="83">
                  <c:v>99</c:v>
                </c:pt>
                <c:pt idx="84">
                  <c:v>90.75</c:v>
                </c:pt>
                <c:pt idx="85">
                  <c:v>91.5</c:v>
                </c:pt>
                <c:pt idx="86">
                  <c:v>91.875</c:v>
                </c:pt>
                <c:pt idx="87">
                  <c:v>92.25</c:v>
                </c:pt>
                <c:pt idx="88">
                  <c:v>93</c:v>
                </c:pt>
                <c:pt idx="89">
                  <c:v>93</c:v>
                </c:pt>
                <c:pt idx="90">
                  <c:v>95</c:v>
                </c:pt>
                <c:pt idx="91">
                  <c:v>95.5</c:v>
                </c:pt>
                <c:pt idx="92">
                  <c:v>95.25</c:v>
                </c:pt>
                <c:pt idx="93">
                  <c:v>95.5</c:v>
                </c:pt>
                <c:pt idx="94">
                  <c:v>95.75</c:v>
                </c:pt>
                <c:pt idx="95">
                  <c:v>96</c:v>
                </c:pt>
                <c:pt idx="96">
                  <c:v>95.75</c:v>
                </c:pt>
                <c:pt idx="97">
                  <c:v>95.5</c:v>
                </c:pt>
                <c:pt idx="98">
                  <c:v>95.5</c:v>
                </c:pt>
                <c:pt idx="99">
                  <c:v>96</c:v>
                </c:pt>
              </c:numCache>
            </c:numRef>
          </c:yVal>
          <c:smooth val="0"/>
          <c:extLst>
            <c:ext xmlns:c16="http://schemas.microsoft.com/office/drawing/2014/chart" uri="{C3380CC4-5D6E-409C-BE32-E72D297353CC}">
              <c16:uniqueId val="{00000004-8178-4950-A317-296F8A83619F}"/>
            </c:ext>
          </c:extLst>
        </c:ser>
        <c:dLbls>
          <c:showLegendKey val="0"/>
          <c:showVal val="0"/>
          <c:showCatName val="0"/>
          <c:showSerName val="0"/>
          <c:showPercent val="0"/>
          <c:showBubbleSize val="0"/>
        </c:dLbls>
        <c:axId val="421039288"/>
        <c:axId val="421039616"/>
      </c:scatterChart>
      <c:valAx>
        <c:axId val="421039288"/>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 since introduction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39616"/>
        <c:crosses val="autoZero"/>
        <c:crossBetween val="midCat"/>
      </c:valAx>
      <c:valAx>
        <c:axId val="421039616"/>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Adoption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39288"/>
        <c:crosses val="autoZero"/>
        <c:crossBetween val="midCat"/>
        <c:majorUnit val="20"/>
      </c:valAx>
      <c:spPr>
        <a:noFill/>
        <a:ln>
          <a:solidFill>
            <a:schemeClr val="tx1">
              <a:lumMod val="50000"/>
              <a:lumOff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Indexed data </a:t>
            </a:r>
            <a:r>
              <a:rPr lang="en-US"/>
              <a:t>Lower25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'Mora Scenario Replication'!$O$8</c:f>
              <c:strCache>
                <c:ptCount val="1"/>
                <c:pt idx="0">
                  <c:v>Lower25</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1"/>
            <c:trendlineLbl>
              <c:layout>
                <c:manualLayout>
                  <c:x val="-0.30123853233429621"/>
                  <c:y val="-5.8280586397725542E-2"/>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Replication'!$O$9:$O$107</c:f>
              <c:numCache>
                <c:formatCode>General</c:formatCode>
                <c:ptCount val="99"/>
                <c:pt idx="0">
                  <c:v>1.0750000000000002</c:v>
                </c:pt>
                <c:pt idx="1">
                  <c:v>3.7249999999999996</c:v>
                </c:pt>
                <c:pt idx="2">
                  <c:v>6.0441176470588234</c:v>
                </c:pt>
                <c:pt idx="3">
                  <c:v>9.8874999999999993</c:v>
                </c:pt>
                <c:pt idx="4">
                  <c:v>12.299999999999999</c:v>
                </c:pt>
                <c:pt idx="5">
                  <c:v>13.7</c:v>
                </c:pt>
                <c:pt idx="6">
                  <c:v>14.75</c:v>
                </c:pt>
                <c:pt idx="7">
                  <c:v>16.824999999999999</c:v>
                </c:pt>
                <c:pt idx="8">
                  <c:v>17.625</c:v>
                </c:pt>
                <c:pt idx="9">
                  <c:v>19.337500000000002</c:v>
                </c:pt>
                <c:pt idx="10">
                  <c:v>21.69</c:v>
                </c:pt>
                <c:pt idx="11">
                  <c:v>23.175000000000004</c:v>
                </c:pt>
                <c:pt idx="12">
                  <c:v>24.1</c:v>
                </c:pt>
                <c:pt idx="13">
                  <c:v>24.400000000000002</c:v>
                </c:pt>
                <c:pt idx="14">
                  <c:v>25.200000000000003</c:v>
                </c:pt>
                <c:pt idx="15">
                  <c:v>26</c:v>
                </c:pt>
                <c:pt idx="16">
                  <c:v>25.4</c:v>
                </c:pt>
                <c:pt idx="17">
                  <c:v>26.425000000000001</c:v>
                </c:pt>
                <c:pt idx="18">
                  <c:v>26.5</c:v>
                </c:pt>
                <c:pt idx="19">
                  <c:v>27.024999999999995</c:v>
                </c:pt>
                <c:pt idx="20">
                  <c:v>28</c:v>
                </c:pt>
                <c:pt idx="21">
                  <c:v>31</c:v>
                </c:pt>
                <c:pt idx="22">
                  <c:v>32</c:v>
                </c:pt>
                <c:pt idx="23">
                  <c:v>28.5</c:v>
                </c:pt>
                <c:pt idx="24">
                  <c:v>28</c:v>
                </c:pt>
                <c:pt idx="25">
                  <c:v>30.5</c:v>
                </c:pt>
                <c:pt idx="26">
                  <c:v>33</c:v>
                </c:pt>
                <c:pt idx="27">
                  <c:v>35.5</c:v>
                </c:pt>
                <c:pt idx="28">
                  <c:v>37.25</c:v>
                </c:pt>
                <c:pt idx="29">
                  <c:v>35.75</c:v>
                </c:pt>
                <c:pt idx="30">
                  <c:v>36</c:v>
                </c:pt>
                <c:pt idx="31">
                  <c:v>37</c:v>
                </c:pt>
                <c:pt idx="32">
                  <c:v>38.86</c:v>
                </c:pt>
                <c:pt idx="33">
                  <c:v>40.5075</c:v>
                </c:pt>
                <c:pt idx="34">
                  <c:v>38.754999999999995</c:v>
                </c:pt>
                <c:pt idx="35">
                  <c:v>40.1325</c:v>
                </c:pt>
                <c:pt idx="36">
                  <c:v>40.039999999999992</c:v>
                </c:pt>
                <c:pt idx="37">
                  <c:v>39.887499999999996</c:v>
                </c:pt>
                <c:pt idx="38">
                  <c:v>40.515000000000001</c:v>
                </c:pt>
                <c:pt idx="39">
                  <c:v>41.875</c:v>
                </c:pt>
                <c:pt idx="40">
                  <c:v>43.5</c:v>
                </c:pt>
                <c:pt idx="41">
                  <c:v>44.5</c:v>
                </c:pt>
                <c:pt idx="42">
                  <c:v>45.5</c:v>
                </c:pt>
                <c:pt idx="43">
                  <c:v>48</c:v>
                </c:pt>
                <c:pt idx="44">
                  <c:v>50.5</c:v>
                </c:pt>
                <c:pt idx="45">
                  <c:v>53</c:v>
                </c:pt>
                <c:pt idx="46">
                  <c:v>54.5</c:v>
                </c:pt>
                <c:pt idx="47">
                  <c:v>56</c:v>
                </c:pt>
                <c:pt idx="48">
                  <c:v>57.05</c:v>
                </c:pt>
                <c:pt idx="49">
                  <c:v>58.1</c:v>
                </c:pt>
                <c:pt idx="50">
                  <c:v>59.650000000000006</c:v>
                </c:pt>
                <c:pt idx="51">
                  <c:v>56.800000000000004</c:v>
                </c:pt>
                <c:pt idx="52">
                  <c:v>57</c:v>
                </c:pt>
                <c:pt idx="53">
                  <c:v>60</c:v>
                </c:pt>
                <c:pt idx="54">
                  <c:v>70.928571428571416</c:v>
                </c:pt>
                <c:pt idx="55">
                  <c:v>71.017857142857139</c:v>
                </c:pt>
                <c:pt idx="56">
                  <c:v>71.464285714285694</c:v>
                </c:pt>
                <c:pt idx="57">
                  <c:v>71.499999999999957</c:v>
                </c:pt>
                <c:pt idx="58">
                  <c:v>71.714285714285666</c:v>
                </c:pt>
                <c:pt idx="59">
                  <c:v>71.928571428571374</c:v>
                </c:pt>
                <c:pt idx="60">
                  <c:v>72.142857142857082</c:v>
                </c:pt>
                <c:pt idx="61">
                  <c:v>72.35714285714279</c:v>
                </c:pt>
                <c:pt idx="62">
                  <c:v>74.785714285714249</c:v>
                </c:pt>
                <c:pt idx="63">
                  <c:v>74.89285714285711</c:v>
                </c:pt>
                <c:pt idx="64">
                  <c:v>75</c:v>
                </c:pt>
                <c:pt idx="65">
                  <c:v>75.333333333333343</c:v>
                </c:pt>
                <c:pt idx="66">
                  <c:v>75.666666666666671</c:v>
                </c:pt>
                <c:pt idx="67">
                  <c:v>76</c:v>
                </c:pt>
                <c:pt idx="68">
                  <c:v>76.5</c:v>
                </c:pt>
                <c:pt idx="69">
                  <c:v>76.5</c:v>
                </c:pt>
                <c:pt idx="70">
                  <c:v>78.133333333333326</c:v>
                </c:pt>
                <c:pt idx="71">
                  <c:v>80.266666666666666</c:v>
                </c:pt>
                <c:pt idx="72">
                  <c:v>82.4</c:v>
                </c:pt>
                <c:pt idx="73">
                  <c:v>83.408333333333331</c:v>
                </c:pt>
                <c:pt idx="74">
                  <c:v>83.916666666666657</c:v>
                </c:pt>
                <c:pt idx="75">
                  <c:v>84.424999999999997</c:v>
                </c:pt>
                <c:pt idx="76">
                  <c:v>84.933333333333337</c:v>
                </c:pt>
                <c:pt idx="77">
                  <c:v>84.941666666666663</c:v>
                </c:pt>
                <c:pt idx="78">
                  <c:v>84.95</c:v>
                </c:pt>
                <c:pt idx="79">
                  <c:v>91.04</c:v>
                </c:pt>
                <c:pt idx="80">
                  <c:v>91.105000000000004</c:v>
                </c:pt>
                <c:pt idx="81">
                  <c:v>84.335000000000008</c:v>
                </c:pt>
                <c:pt idx="82">
                  <c:v>84.742500000000021</c:v>
                </c:pt>
                <c:pt idx="83">
                  <c:v>85</c:v>
                </c:pt>
                <c:pt idx="84">
                  <c:v>82.344999999999999</c:v>
                </c:pt>
                <c:pt idx="85">
                  <c:v>79.539999999999992</c:v>
                </c:pt>
                <c:pt idx="86">
                  <c:v>80.004999999999995</c:v>
                </c:pt>
                <c:pt idx="87">
                  <c:v>80.47</c:v>
                </c:pt>
                <c:pt idx="88">
                  <c:v>80.935000000000016</c:v>
                </c:pt>
                <c:pt idx="89">
                  <c:v>81.25500000000001</c:v>
                </c:pt>
                <c:pt idx="90">
                  <c:v>88.15</c:v>
                </c:pt>
                <c:pt idx="91">
                  <c:v>87.4</c:v>
                </c:pt>
                <c:pt idx="92">
                  <c:v>94</c:v>
                </c:pt>
                <c:pt idx="93">
                  <c:v>94</c:v>
                </c:pt>
                <c:pt idx="94">
                  <c:v>94</c:v>
                </c:pt>
                <c:pt idx="95">
                  <c:v>94</c:v>
                </c:pt>
                <c:pt idx="96">
                  <c:v>94</c:v>
                </c:pt>
                <c:pt idx="97">
                  <c:v>94</c:v>
                </c:pt>
                <c:pt idx="98">
                  <c:v>91.824999999999989</c:v>
                </c:pt>
              </c:numCache>
            </c:numRef>
          </c:val>
          <c:smooth val="0"/>
          <c:extLst>
            <c:ext xmlns:c16="http://schemas.microsoft.com/office/drawing/2014/chart" uri="{C3380CC4-5D6E-409C-BE32-E72D297353CC}">
              <c16:uniqueId val="{00000000-4633-4438-85FD-DCE432C3F1A1}"/>
            </c:ext>
          </c:extLst>
        </c:ser>
        <c:dLbls>
          <c:showLegendKey val="0"/>
          <c:showVal val="0"/>
          <c:showCatName val="0"/>
          <c:showSerName val="0"/>
          <c:showPercent val="0"/>
          <c:showBubbleSize val="0"/>
        </c:dLbls>
        <c:smooth val="0"/>
        <c:axId val="422826224"/>
        <c:axId val="422826552"/>
      </c:lineChart>
      <c:catAx>
        <c:axId val="4228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26552"/>
        <c:crosses val="autoZero"/>
        <c:auto val="1"/>
        <c:lblAlgn val="ctr"/>
        <c:lblOffset val="100"/>
        <c:noMultiLvlLbl val="0"/>
      </c:catAx>
      <c:valAx>
        <c:axId val="42282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2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Indexed data Upper75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'Mora Scenario Replication'!$P$8</c:f>
              <c:strCache>
                <c:ptCount val="1"/>
                <c:pt idx="0">
                  <c:v>Upper75</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1"/>
            <c:trendlineLbl>
              <c:layout>
                <c:manualLayout>
                  <c:x val="-1.0040644919385076E-2"/>
                  <c:y val="0.25828410689170184"/>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Replication'!$P$9:$P$107</c:f>
              <c:numCache>
                <c:formatCode>General</c:formatCode>
                <c:ptCount val="99"/>
                <c:pt idx="0">
                  <c:v>10</c:v>
                </c:pt>
                <c:pt idx="1">
                  <c:v>14.25</c:v>
                </c:pt>
                <c:pt idx="2">
                  <c:v>19.5</c:v>
                </c:pt>
                <c:pt idx="3">
                  <c:v>26.19</c:v>
                </c:pt>
                <c:pt idx="4">
                  <c:v>36.474999999999994</c:v>
                </c:pt>
                <c:pt idx="5">
                  <c:v>43.125</c:v>
                </c:pt>
                <c:pt idx="6">
                  <c:v>45</c:v>
                </c:pt>
                <c:pt idx="7">
                  <c:v>48.75</c:v>
                </c:pt>
                <c:pt idx="8">
                  <c:v>52.850000000000009</c:v>
                </c:pt>
                <c:pt idx="9">
                  <c:v>56.244999999999997</c:v>
                </c:pt>
                <c:pt idx="10">
                  <c:v>60.94</c:v>
                </c:pt>
                <c:pt idx="11">
                  <c:v>65.05</c:v>
                </c:pt>
                <c:pt idx="12">
                  <c:v>64.75</c:v>
                </c:pt>
                <c:pt idx="13">
                  <c:v>67.099999999999994</c:v>
                </c:pt>
                <c:pt idx="14">
                  <c:v>68.72</c:v>
                </c:pt>
                <c:pt idx="15">
                  <c:v>72</c:v>
                </c:pt>
                <c:pt idx="16">
                  <c:v>73.75</c:v>
                </c:pt>
                <c:pt idx="17">
                  <c:v>80.075000000000003</c:v>
                </c:pt>
                <c:pt idx="18">
                  <c:v>79.808333333333337</c:v>
                </c:pt>
                <c:pt idx="19">
                  <c:v>80.75</c:v>
                </c:pt>
                <c:pt idx="20">
                  <c:v>83</c:v>
                </c:pt>
                <c:pt idx="21">
                  <c:v>86</c:v>
                </c:pt>
                <c:pt idx="22">
                  <c:v>88</c:v>
                </c:pt>
                <c:pt idx="23">
                  <c:v>82.3</c:v>
                </c:pt>
                <c:pt idx="24">
                  <c:v>77.400000000000006</c:v>
                </c:pt>
                <c:pt idx="25">
                  <c:v>83.325000000000003</c:v>
                </c:pt>
                <c:pt idx="26">
                  <c:v>84.2</c:v>
                </c:pt>
                <c:pt idx="27">
                  <c:v>85.8</c:v>
                </c:pt>
                <c:pt idx="28">
                  <c:v>86.550000000000011</c:v>
                </c:pt>
                <c:pt idx="29">
                  <c:v>88.550000000000011</c:v>
                </c:pt>
                <c:pt idx="30">
                  <c:v>94.1</c:v>
                </c:pt>
                <c:pt idx="31">
                  <c:v>95</c:v>
                </c:pt>
                <c:pt idx="32">
                  <c:v>94</c:v>
                </c:pt>
                <c:pt idx="33">
                  <c:v>95.25</c:v>
                </c:pt>
                <c:pt idx="34">
                  <c:v>78.25</c:v>
                </c:pt>
                <c:pt idx="35">
                  <c:v>78.249999999999986</c:v>
                </c:pt>
                <c:pt idx="36">
                  <c:v>83</c:v>
                </c:pt>
                <c:pt idx="37">
                  <c:v>75.625</c:v>
                </c:pt>
                <c:pt idx="38">
                  <c:v>77.099999999999994</c:v>
                </c:pt>
                <c:pt idx="39">
                  <c:v>78.800000000000011</c:v>
                </c:pt>
                <c:pt idx="40">
                  <c:v>75.599999999999994</c:v>
                </c:pt>
                <c:pt idx="41">
                  <c:v>76.75</c:v>
                </c:pt>
                <c:pt idx="42">
                  <c:v>79.550000000000011</c:v>
                </c:pt>
                <c:pt idx="43">
                  <c:v>81.441666666666663</c:v>
                </c:pt>
                <c:pt idx="44">
                  <c:v>83.233333333333334</c:v>
                </c:pt>
                <c:pt idx="45">
                  <c:v>85</c:v>
                </c:pt>
                <c:pt idx="46">
                  <c:v>88.05</c:v>
                </c:pt>
                <c:pt idx="47">
                  <c:v>89.85</c:v>
                </c:pt>
                <c:pt idx="48">
                  <c:v>90.5</c:v>
                </c:pt>
                <c:pt idx="49">
                  <c:v>91.7</c:v>
                </c:pt>
                <c:pt idx="50">
                  <c:v>92.95</c:v>
                </c:pt>
                <c:pt idx="51">
                  <c:v>95.169999999999987</c:v>
                </c:pt>
                <c:pt idx="52">
                  <c:v>95.96</c:v>
                </c:pt>
                <c:pt idx="53">
                  <c:v>96.525000000000006</c:v>
                </c:pt>
                <c:pt idx="54">
                  <c:v>93.85</c:v>
                </c:pt>
                <c:pt idx="55">
                  <c:v>96</c:v>
                </c:pt>
                <c:pt idx="56">
                  <c:v>96.375</c:v>
                </c:pt>
                <c:pt idx="57">
                  <c:v>90</c:v>
                </c:pt>
                <c:pt idx="58">
                  <c:v>93</c:v>
                </c:pt>
                <c:pt idx="59">
                  <c:v>94</c:v>
                </c:pt>
                <c:pt idx="60">
                  <c:v>95</c:v>
                </c:pt>
                <c:pt idx="61">
                  <c:v>95.5</c:v>
                </c:pt>
                <c:pt idx="62">
                  <c:v>97.5</c:v>
                </c:pt>
                <c:pt idx="63">
                  <c:v>97.5</c:v>
                </c:pt>
                <c:pt idx="64">
                  <c:v>97.75</c:v>
                </c:pt>
                <c:pt idx="65">
                  <c:v>98</c:v>
                </c:pt>
                <c:pt idx="66">
                  <c:v>98.164999999999992</c:v>
                </c:pt>
                <c:pt idx="67">
                  <c:v>98.335000000000008</c:v>
                </c:pt>
                <c:pt idx="68">
                  <c:v>98.5</c:v>
                </c:pt>
                <c:pt idx="69">
                  <c:v>98.5</c:v>
                </c:pt>
                <c:pt idx="70">
                  <c:v>98.664999999999992</c:v>
                </c:pt>
                <c:pt idx="71">
                  <c:v>98.835000000000008</c:v>
                </c:pt>
                <c:pt idx="72">
                  <c:v>99</c:v>
                </c:pt>
                <c:pt idx="73">
                  <c:v>99</c:v>
                </c:pt>
                <c:pt idx="74">
                  <c:v>99</c:v>
                </c:pt>
                <c:pt idx="75">
                  <c:v>99</c:v>
                </c:pt>
                <c:pt idx="76">
                  <c:v>99</c:v>
                </c:pt>
                <c:pt idx="77">
                  <c:v>99</c:v>
                </c:pt>
                <c:pt idx="78">
                  <c:v>99</c:v>
                </c:pt>
                <c:pt idx="79">
                  <c:v>99</c:v>
                </c:pt>
                <c:pt idx="80">
                  <c:v>99</c:v>
                </c:pt>
                <c:pt idx="81">
                  <c:v>98.324999999999989</c:v>
                </c:pt>
                <c:pt idx="82">
                  <c:v>98.399999999999991</c:v>
                </c:pt>
                <c:pt idx="83">
                  <c:v>98.474999999999994</c:v>
                </c:pt>
                <c:pt idx="84">
                  <c:v>98.549999999999983</c:v>
                </c:pt>
                <c:pt idx="85">
                  <c:v>98.624999999999972</c:v>
                </c:pt>
                <c:pt idx="86">
                  <c:v>98.699999999999974</c:v>
                </c:pt>
                <c:pt idx="87">
                  <c:v>98.774999999999977</c:v>
                </c:pt>
                <c:pt idx="88">
                  <c:v>98.849999999999966</c:v>
                </c:pt>
                <c:pt idx="89">
                  <c:v>98.924999999999955</c:v>
                </c:pt>
                <c:pt idx="90">
                  <c:v>99</c:v>
                </c:pt>
                <c:pt idx="91">
                  <c:v>99</c:v>
                </c:pt>
                <c:pt idx="92">
                  <c:v>99</c:v>
                </c:pt>
                <c:pt idx="93">
                  <c:v>99</c:v>
                </c:pt>
                <c:pt idx="94">
                  <c:v>99</c:v>
                </c:pt>
                <c:pt idx="95">
                  <c:v>99</c:v>
                </c:pt>
                <c:pt idx="96">
                  <c:v>99</c:v>
                </c:pt>
                <c:pt idx="97">
                  <c:v>99</c:v>
                </c:pt>
                <c:pt idx="98">
                  <c:v>99.222222222222229</c:v>
                </c:pt>
              </c:numCache>
            </c:numRef>
          </c:val>
          <c:smooth val="0"/>
          <c:extLst>
            <c:ext xmlns:c16="http://schemas.microsoft.com/office/drawing/2014/chart" uri="{C3380CC4-5D6E-409C-BE32-E72D297353CC}">
              <c16:uniqueId val="{00000000-500F-45B8-8E43-D7BF35816F76}"/>
            </c:ext>
          </c:extLst>
        </c:ser>
        <c:dLbls>
          <c:showLegendKey val="0"/>
          <c:showVal val="0"/>
          <c:showCatName val="0"/>
          <c:showSerName val="0"/>
          <c:showPercent val="0"/>
          <c:showBubbleSize val="0"/>
        </c:dLbls>
        <c:smooth val="0"/>
        <c:axId val="422844920"/>
        <c:axId val="422848200"/>
      </c:lineChart>
      <c:catAx>
        <c:axId val="42284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48200"/>
        <c:crosses val="autoZero"/>
        <c:auto val="1"/>
        <c:lblAlgn val="ctr"/>
        <c:lblOffset val="100"/>
        <c:noMultiLvlLbl val="0"/>
      </c:catAx>
      <c:valAx>
        <c:axId val="422848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44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Mora Median</c:v>
          </c:tx>
          <c:spPr>
            <a:ln w="28575" cap="rnd">
              <a:solidFill>
                <a:schemeClr val="accent2"/>
              </a:solidFill>
              <a:round/>
            </a:ln>
            <a:effectLst/>
          </c:spPr>
          <c:marker>
            <c:symbol val="none"/>
          </c:marker>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Replication'!$D$9:$D$107</c:f>
              <c:numCache>
                <c:formatCode>0.0000</c:formatCode>
                <c:ptCount val="99"/>
                <c:pt idx="0">
                  <c:v>-6.8976035921494399</c:v>
                </c:pt>
                <c:pt idx="1">
                  <c:v>3.58993791980124</c:v>
                </c:pt>
                <c:pt idx="2">
                  <c:v>11.030967041047299</c:v>
                </c:pt>
                <c:pt idx="3">
                  <c:v>16.802677629045899</c:v>
                </c:pt>
                <c:pt idx="4">
                  <c:v>21.518508552998</c:v>
                </c:pt>
                <c:pt idx="5">
                  <c:v>25.505686787216199</c:v>
                </c:pt>
                <c:pt idx="6">
                  <c:v>28.9595376742441</c:v>
                </c:pt>
                <c:pt idx="7">
                  <c:v>32.006050064948703</c:v>
                </c:pt>
                <c:pt idx="8">
                  <c:v>34.731248262242701</c:v>
                </c:pt>
                <c:pt idx="9">
                  <c:v>37.196489900106798</c:v>
                </c:pt>
                <c:pt idx="10">
                  <c:v>39.447079186194799</c:v>
                </c:pt>
                <c:pt idx="11">
                  <c:v>41.517420635233201</c:v>
                </c:pt>
                <c:pt idx="12">
                  <c:v>43.434257420412997</c:v>
                </c:pt>
                <c:pt idx="13">
                  <c:v>45.218789774193397</c:v>
                </c:pt>
                <c:pt idx="14">
                  <c:v>46.888108307440902</c:v>
                </c:pt>
                <c:pt idx="15">
                  <c:v>48.456192034577697</c:v>
                </c:pt>
                <c:pt idx="16">
                  <c:v>49.934620698145501</c:v>
                </c:pt>
                <c:pt idx="17">
                  <c:v>51.333094244127103</c:v>
                </c:pt>
                <c:pt idx="18">
                  <c:v>52.6598188954395</c:v>
                </c:pt>
                <c:pt idx="19">
                  <c:v>53.9217989323637</c:v>
                </c:pt>
                <c:pt idx="20">
                  <c:v>55.125060533303603</c:v>
                </c:pt>
                <c:pt idx="21">
                  <c:v>56.2748258174637</c:v>
                </c:pt>
                <c:pt idx="22">
                  <c:v>57.375649819391597</c:v>
                </c:pt>
                <c:pt idx="23">
                  <c:v>58.431529483437998</c:v>
                </c:pt>
                <c:pt idx="24">
                  <c:v>59.4459912684299</c:v>
                </c:pt>
                <c:pt idx="25">
                  <c:v>60.422162210096197</c:v>
                </c:pt>
                <c:pt idx="26">
                  <c:v>61.362828053609803</c:v>
                </c:pt>
                <c:pt idx="27">
                  <c:v>62.270481180526097</c:v>
                </c:pt>
                <c:pt idx="28">
                  <c:v>63.147360407390103</c:v>
                </c:pt>
                <c:pt idx="29">
                  <c:v>63.995484256147797</c:v>
                </c:pt>
                <c:pt idx="30">
                  <c:v>64.816678940637701</c:v>
                </c:pt>
                <c:pt idx="31">
                  <c:v>65.612602045254306</c:v>
                </c:pt>
                <c:pt idx="32">
                  <c:v>66.384762667774496</c:v>
                </c:pt>
                <c:pt idx="33">
                  <c:v>67.134538641608302</c:v>
                </c:pt>
                <c:pt idx="34">
                  <c:v>67.863191331342307</c:v>
                </c:pt>
                <c:pt idx="35">
                  <c:v>68.571878400677093</c:v>
                </c:pt>
                <c:pt idx="36">
                  <c:v>69.261664877323895</c:v>
                </c:pt>
                <c:pt idx="37">
                  <c:v>69.933532780380602</c:v>
                </c:pt>
                <c:pt idx="38">
                  <c:v>70.588389528636299</c:v>
                </c:pt>
                <c:pt idx="39">
                  <c:v>71.227075310474106</c:v>
                </c:pt>
                <c:pt idx="40">
                  <c:v>71.850369565560399</c:v>
                </c:pt>
                <c:pt idx="41">
                  <c:v>72.458996703756597</c:v>
                </c:pt>
                <c:pt idx="42">
                  <c:v>73.053631166500395</c:v>
                </c:pt>
                <c:pt idx="43">
                  <c:v>73.634901919340805</c:v>
                </c:pt>
                <c:pt idx="44">
                  <c:v>74.203396450660506</c:v>
                </c:pt>
                <c:pt idx="45">
                  <c:v>74.759664340323695</c:v>
                </c:pt>
                <c:pt idx="46">
                  <c:v>75.304220452588396</c:v>
                </c:pt>
                <c:pt idx="47">
                  <c:v>75.837547799778605</c:v>
                </c:pt>
                <c:pt idx="48">
                  <c:v>76.360100116634797</c:v>
                </c:pt>
                <c:pt idx="49">
                  <c:v>76.872304179725205</c:v>
                </c:pt>
                <c:pt idx="50">
                  <c:v>77.374561901626706</c:v>
                </c:pt>
                <c:pt idx="51">
                  <c:v>77.867252225622707</c:v>
                </c:pt>
                <c:pt idx="52">
                  <c:v>78.350732843292903</c:v>
                </c:pt>
                <c:pt idx="53">
                  <c:v>78.825341754498993</c:v>
                </c:pt>
                <c:pt idx="54">
                  <c:v>79.291398686806602</c:v>
                </c:pt>
                <c:pt idx="55">
                  <c:v>79.749206389274505</c:v>
                </c:pt>
                <c:pt idx="56">
                  <c:v>80.199051813722804</c:v>
                </c:pt>
                <c:pt idx="57">
                  <c:v>80.641207195021707</c:v>
                </c:pt>
                <c:pt idx="58">
                  <c:v>81.075931040586894</c:v>
                </c:pt>
                <c:pt idx="59">
                  <c:v>81.503469038087403</c:v>
                </c:pt>
                <c:pt idx="60">
                  <c:v>81.924054889344603</c:v>
                </c:pt>
                <c:pt idx="61">
                  <c:v>82.337911077511095</c:v>
                </c:pt>
                <c:pt idx="62">
                  <c:v>82.745249573834499</c:v>
                </c:pt>
                <c:pt idx="63">
                  <c:v>83.146272489625304</c:v>
                </c:pt>
                <c:pt idx="64">
                  <c:v>83.541172678451105</c:v>
                </c:pt>
                <c:pt idx="65">
                  <c:v>83.930134293047402</c:v>
                </c:pt>
                <c:pt idx="66">
                  <c:v>84.313333300971294</c:v>
                </c:pt>
                <c:pt idx="67">
                  <c:v>84.690937962611201</c:v>
                </c:pt>
                <c:pt idx="68">
                  <c:v>85.0631092748051</c:v>
                </c:pt>
                <c:pt idx="69">
                  <c:v>85.430001382991904</c:v>
                </c:pt>
                <c:pt idx="70">
                  <c:v>85.791761964539106</c:v>
                </c:pt>
                <c:pt idx="71">
                  <c:v>86.148532585630306</c:v>
                </c:pt>
                <c:pt idx="72">
                  <c:v>86.500449033873906</c:v>
                </c:pt>
                <c:pt idx="73">
                  <c:v>86.847641628585507</c:v>
                </c:pt>
                <c:pt idx="74">
                  <c:v>87.190235510520694</c:v>
                </c:pt>
                <c:pt idx="75">
                  <c:v>87.528350912669296</c:v>
                </c:pt>
                <c:pt idx="76">
                  <c:v>87.862103413577401</c:v>
                </c:pt>
                <c:pt idx="77">
                  <c:v>88.191604174532998</c:v>
                </c:pt>
                <c:pt idx="78">
                  <c:v>88.516960161832998</c:v>
                </c:pt>
                <c:pt idx="79">
                  <c:v>88.838274355243598</c:v>
                </c:pt>
                <c:pt idx="80">
                  <c:v>89.155645943670905</c:v>
                </c:pt>
                <c:pt idx="81">
                  <c:v>89.4691705089718</c:v>
                </c:pt>
                <c:pt idx="82">
                  <c:v>89.778940198757198</c:v>
                </c:pt>
                <c:pt idx="83">
                  <c:v>90.085043888969807</c:v>
                </c:pt>
                <c:pt idx="84">
                  <c:v>90.387567336953296</c:v>
                </c:pt>
                <c:pt idx="85">
                  <c:v>90.686593325673499</c:v>
                </c:pt>
                <c:pt idx="86">
                  <c:v>90.982201799697194</c:v>
                </c:pt>
                <c:pt idx="87">
                  <c:v>91.274469993488594</c:v>
                </c:pt>
                <c:pt idx="88">
                  <c:v>91.563472552537604</c:v>
                </c:pt>
                <c:pt idx="89">
                  <c:v>91.849281647795607</c:v>
                </c:pt>
                <c:pt idx="90">
                  <c:v>92.131967083857305</c:v>
                </c:pt>
                <c:pt idx="91">
                  <c:v>92.411596401295199</c:v>
                </c:pt>
                <c:pt idx="92">
                  <c:v>92.688234973520494</c:v>
                </c:pt>
                <c:pt idx="93">
                  <c:v>92.961946098519206</c:v>
                </c:pt>
                <c:pt idx="94">
                  <c:v>93.232791085785195</c:v>
                </c:pt>
                <c:pt idx="95">
                  <c:v>93.500829338748204</c:v>
                </c:pt>
                <c:pt idx="96">
                  <c:v>93.766118432975404</c:v>
                </c:pt>
                <c:pt idx="97">
                  <c:v>94.0287141904018</c:v>
                </c:pt>
                <c:pt idx="98">
                  <c:v>94.288670749831596</c:v>
                </c:pt>
              </c:numCache>
            </c:numRef>
          </c:val>
          <c:smooth val="0"/>
          <c:extLst>
            <c:ext xmlns:c16="http://schemas.microsoft.com/office/drawing/2014/chart" uri="{C3380CC4-5D6E-409C-BE32-E72D297353CC}">
              <c16:uniqueId val="{00000000-B7BC-4418-86D6-56D9F00F51D4}"/>
            </c:ext>
          </c:extLst>
        </c:ser>
        <c:ser>
          <c:idx val="1"/>
          <c:order val="1"/>
          <c:tx>
            <c:v>Replicated Median</c:v>
          </c:tx>
          <c:spPr>
            <a:ln w="28575" cap="rnd">
              <a:solidFill>
                <a:srgbClr val="0070C0"/>
              </a:solidFill>
              <a:round/>
            </a:ln>
            <a:effectLst/>
          </c:spPr>
          <c:marker>
            <c:symbol val="none"/>
          </c:marker>
          <c:val>
            <c:numRef>
              <c:f>'Mora Scenario Replication'!$H$9:$H$107</c:f>
              <c:numCache>
                <c:formatCode>0.0000</c:formatCode>
                <c:ptCount val="99"/>
                <c:pt idx="0">
                  <c:v>-19.457361800000001</c:v>
                </c:pt>
                <c:pt idx="1">
                  <c:v>-2.5031532481162095</c:v>
                </c:pt>
                <c:pt idx="2">
                  <c:v>7.4144229841417513</c:v>
                </c:pt>
                <c:pt idx="3">
                  <c:v>14.451055303767582</c:v>
                </c:pt>
                <c:pt idx="4">
                  <c:v>19.909091363198556</c:v>
                </c:pt>
                <c:pt idx="5">
                  <c:v>24.368631536025539</c:v>
                </c:pt>
                <c:pt idx="6">
                  <c:v>28.139119027722089</c:v>
                </c:pt>
                <c:pt idx="7">
                  <c:v>31.40526385565137</c:v>
                </c:pt>
                <c:pt idx="8">
                  <c:v>34.286207768283504</c:v>
                </c:pt>
                <c:pt idx="9">
                  <c:v>36.863299915082358</c:v>
                </c:pt>
                <c:pt idx="10">
                  <c:v>39.194563333357657</c:v>
                </c:pt>
                <c:pt idx="11">
                  <c:v>41.322840087909334</c:v>
                </c:pt>
                <c:pt idx="12">
                  <c:v>43.280664915038159</c:v>
                </c:pt>
                <c:pt idx="13">
                  <c:v>45.093327579605884</c:v>
                </c:pt>
                <c:pt idx="14">
                  <c:v>46.780876147340308</c:v>
                </c:pt>
                <c:pt idx="15">
                  <c:v>48.359472407535165</c:v>
                </c:pt>
                <c:pt idx="16">
                  <c:v>49.842335658633729</c:v>
                </c:pt>
                <c:pt idx="17">
                  <c:v>51.240416320167284</c:v>
                </c:pt>
                <c:pt idx="18">
                  <c:v>52.562887176207681</c:v>
                </c:pt>
                <c:pt idx="19">
                  <c:v>53.817508466966146</c:v>
                </c:pt>
                <c:pt idx="20">
                  <c:v>55.010903811863841</c:v>
                </c:pt>
                <c:pt idx="21">
                  <c:v>56.148771885241459</c:v>
                </c:pt>
                <c:pt idx="22">
                  <c:v>57.236051000357989</c:v>
                </c:pt>
                <c:pt idx="23">
                  <c:v>58.277048639793122</c:v>
                </c:pt>
                <c:pt idx="24">
                  <c:v>59.275544526397113</c:v>
                </c:pt>
                <c:pt idx="25">
                  <c:v>60.234873466921954</c:v>
                </c:pt>
                <c:pt idx="26">
                  <c:v>61.157992552425242</c:v>
                </c:pt>
                <c:pt idx="27">
                  <c:v>62.047536131489679</c:v>
                </c:pt>
                <c:pt idx="28">
                  <c:v>62.905861132480823</c:v>
                </c:pt>
                <c:pt idx="29">
                  <c:v>63.735084699224103</c:v>
                </c:pt>
                <c:pt idx="30">
                  <c:v>64.537115653272295</c:v>
                </c:pt>
                <c:pt idx="31">
                  <c:v>65.31368095941896</c:v>
                </c:pt>
                <c:pt idx="32">
                  <c:v>66.066348117499402</c:v>
                </c:pt>
                <c:pt idx="33">
                  <c:v>66.796544210517524</c:v>
                </c:pt>
                <c:pt idx="34">
                  <c:v>67.505572190920645</c:v>
                </c:pt>
                <c:pt idx="35">
                  <c:v>68.194624872051079</c:v>
                </c:pt>
                <c:pt idx="36">
                  <c:v>68.864797002186151</c:v>
                </c:pt>
                <c:pt idx="37">
                  <c:v>69.517095728091476</c:v>
                </c:pt>
                <c:pt idx="38">
                  <c:v>70.152449699179897</c:v>
                </c:pt>
                <c:pt idx="39">
                  <c:v>70.771717018849941</c:v>
                </c:pt>
                <c:pt idx="40">
                  <c:v>71.375692213858073</c:v>
                </c:pt>
                <c:pt idx="41">
                  <c:v>71.965112363747636</c:v>
                </c:pt>
                <c:pt idx="42">
                  <c:v>72.540662508955918</c:v>
                </c:pt>
                <c:pt idx="43">
                  <c:v>73.10298043712524</c:v>
                </c:pt>
                <c:pt idx="44">
                  <c:v>73.65266093148206</c:v>
                </c:pt>
                <c:pt idx="45">
                  <c:v>74.190259552241784</c:v>
                </c:pt>
                <c:pt idx="46">
                  <c:v>74.716296011311371</c:v>
                </c:pt>
                <c:pt idx="47">
                  <c:v>75.231257191676917</c:v>
                </c:pt>
                <c:pt idx="48">
                  <c:v>75.735599855444178</c:v>
                </c:pt>
                <c:pt idx="49">
                  <c:v>76.229753078280908</c:v>
                </c:pt>
                <c:pt idx="50">
                  <c:v>76.714120442775481</c:v>
                </c:pt>
                <c:pt idx="51">
                  <c:v>77.189082018805749</c:v>
                </c:pt>
                <c:pt idx="52">
                  <c:v>77.654996155265493</c:v>
                </c:pt>
                <c:pt idx="53">
                  <c:v>78.112201104309037</c:v>
                </c:pt>
                <c:pt idx="54">
                  <c:v>78.561016496556221</c:v>
                </c:pt>
                <c:pt idx="55">
                  <c:v>79.001744683373474</c:v>
                </c:pt>
                <c:pt idx="56">
                  <c:v>79.434671960349448</c:v>
                </c:pt>
                <c:pt idx="57">
                  <c:v>79.860069684364603</c:v>
                </c:pt>
                <c:pt idx="58">
                  <c:v>80.278195295170292</c:v>
                </c:pt>
                <c:pt idx="59">
                  <c:v>80.689293251107884</c:v>
                </c:pt>
                <c:pt idx="60">
                  <c:v>81.093595887485208</c:v>
                </c:pt>
                <c:pt idx="61">
                  <c:v>81.49132420515609</c:v>
                </c:pt>
                <c:pt idx="62">
                  <c:v>81.882688596005579</c:v>
                </c:pt>
                <c:pt idx="63">
                  <c:v>82.267889511302741</c:v>
                </c:pt>
                <c:pt idx="64">
                  <c:v>82.647118078236716</c:v>
                </c:pt>
                <c:pt idx="65">
                  <c:v>83.020556669383183</c:v>
                </c:pt>
                <c:pt idx="66">
                  <c:v>83.388379429348987</c:v>
                </c:pt>
                <c:pt idx="67">
                  <c:v>83.750752762401319</c:v>
                </c:pt>
                <c:pt idx="68">
                  <c:v>84.107835784499741</c:v>
                </c:pt>
                <c:pt idx="69">
                  <c:v>84.459780742804455</c:v>
                </c:pt>
                <c:pt idx="70">
                  <c:v>84.806733405429</c:v>
                </c:pt>
                <c:pt idx="71">
                  <c:v>85.148833423934875</c:v>
                </c:pt>
                <c:pt idx="72">
                  <c:v>85.486214670823912</c:v>
                </c:pt>
                <c:pt idx="73">
                  <c:v>85.819005554069946</c:v>
                </c:pt>
                <c:pt idx="74">
                  <c:v>86.147329310538865</c:v>
                </c:pt>
                <c:pt idx="75">
                  <c:v>86.471304279975271</c:v>
                </c:pt>
                <c:pt idx="76">
                  <c:v>86.791044161079753</c:v>
                </c:pt>
                <c:pt idx="77">
                  <c:v>87.106658251063692</c:v>
                </c:pt>
                <c:pt idx="78">
                  <c:v>87.418251669944652</c:v>
                </c:pt>
                <c:pt idx="79">
                  <c:v>87.725925570733722</c:v>
                </c:pt>
                <c:pt idx="80">
                  <c:v>88.029777336567008</c:v>
                </c:pt>
                <c:pt idx="81">
                  <c:v>88.329900765741868</c:v>
                </c:pt>
                <c:pt idx="82">
                  <c:v>88.626386245538427</c:v>
                </c:pt>
                <c:pt idx="83">
                  <c:v>88.919320915631417</c:v>
                </c:pt>
                <c:pt idx="84">
                  <c:v>89.2087888218323</c:v>
                </c:pt>
                <c:pt idx="85">
                  <c:v>89.494871060839699</c:v>
                </c:pt>
                <c:pt idx="86">
                  <c:v>89.777645916622575</c:v>
                </c:pt>
                <c:pt idx="87">
                  <c:v>90.057188989009049</c:v>
                </c:pt>
                <c:pt idx="88">
                  <c:v>90.33357331501027</c:v>
                </c:pt>
                <c:pt idx="89">
                  <c:v>90.606869483365855</c:v>
                </c:pt>
                <c:pt idx="90">
                  <c:v>90.877145742760234</c:v>
                </c:pt>
                <c:pt idx="91">
                  <c:v>91.144468104125579</c:v>
                </c:pt>
                <c:pt idx="92">
                  <c:v>91.408900437414047</c:v>
                </c:pt>
                <c:pt idx="93">
                  <c:v>91.670504563195166</c:v>
                </c:pt>
                <c:pt idx="94">
                  <c:v>91.929340339406252</c:v>
                </c:pt>
                <c:pt idx="95">
                  <c:v>92.185465743560712</c:v>
                </c:pt>
                <c:pt idx="96">
                  <c:v>92.438936950696672</c:v>
                </c:pt>
                <c:pt idx="97">
                  <c:v>92.689808407327988</c:v>
                </c:pt>
                <c:pt idx="98">
                  <c:v>92.938132901641154</c:v>
                </c:pt>
              </c:numCache>
            </c:numRef>
          </c:val>
          <c:smooth val="0"/>
          <c:extLst>
            <c:ext xmlns:c16="http://schemas.microsoft.com/office/drawing/2014/chart" uri="{C3380CC4-5D6E-409C-BE32-E72D297353CC}">
              <c16:uniqueId val="{00000002-B7BC-4418-86D6-56D9F00F51D4}"/>
            </c:ext>
          </c:extLst>
        </c:ser>
        <c:dLbls>
          <c:showLegendKey val="0"/>
          <c:showVal val="0"/>
          <c:showCatName val="0"/>
          <c:showSerName val="0"/>
          <c:showPercent val="0"/>
          <c:showBubbleSize val="0"/>
        </c:dLbls>
        <c:smooth val="0"/>
        <c:axId val="479915136"/>
        <c:axId val="479914152"/>
      </c:lineChart>
      <c:catAx>
        <c:axId val="47991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914152"/>
        <c:crosses val="autoZero"/>
        <c:auto val="1"/>
        <c:lblAlgn val="ctr"/>
        <c:lblOffset val="100"/>
        <c:noMultiLvlLbl val="0"/>
      </c:catAx>
      <c:valAx>
        <c:axId val="479914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91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Mora Lower25</c:v>
          </c:tx>
          <c:spPr>
            <a:ln w="28575" cap="rnd">
              <a:solidFill>
                <a:schemeClr val="accent2"/>
              </a:solidFill>
              <a:round/>
            </a:ln>
            <a:effectLst/>
          </c:spPr>
          <c:marker>
            <c:symbol val="none"/>
          </c:marker>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Replication'!$E$9:$E$107</c:f>
              <c:numCache>
                <c:formatCode>0.0000</c:formatCode>
                <c:ptCount val="99"/>
                <c:pt idx="0">
                  <c:v>-29.0055987052836</c:v>
                </c:pt>
                <c:pt idx="1">
                  <c:v>-17.369890274449901</c:v>
                </c:pt>
                <c:pt idx="2">
                  <c:v>-9.1142237599000993</c:v>
                </c:pt>
                <c:pt idx="3">
                  <c:v>-2.7106313190425602</c:v>
                </c:pt>
                <c:pt idx="4">
                  <c:v>2.5214846709336198</c:v>
                </c:pt>
                <c:pt idx="5">
                  <c:v>6.9451757087486099</c:v>
                </c:pt>
                <c:pt idx="6">
                  <c:v>10.777151185483399</c:v>
                </c:pt>
                <c:pt idx="7">
                  <c:v>14.1571931017673</c:v>
                </c:pt>
                <c:pt idx="8">
                  <c:v>17.180743626340998</c:v>
                </c:pt>
                <c:pt idx="9">
                  <c:v>19.9158777735624</c:v>
                </c:pt>
                <c:pt idx="10">
                  <c:v>22.412859616317199</c:v>
                </c:pt>
                <c:pt idx="11">
                  <c:v>24.7098602456667</c:v>
                </c:pt>
                <c:pt idx="12">
                  <c:v>26.8365506541322</c:v>
                </c:pt>
                <c:pt idx="13">
                  <c:v>28.8164520571747</c:v>
                </c:pt>
                <c:pt idx="14">
                  <c:v>30.668526130867001</c:v>
                </c:pt>
                <c:pt idx="15">
                  <c:v>32.408282299966103</c:v>
                </c:pt>
                <c:pt idx="16">
                  <c:v>34.048568047150901</c:v>
                </c:pt>
                <c:pt idx="17">
                  <c:v>35.600145260049999</c:v>
                </c:pt>
                <c:pt idx="18">
                  <c:v>37.072118571724502</c:v>
                </c:pt>
                <c:pt idx="19">
                  <c:v>38.472259084965899</c:v>
                </c:pt>
                <c:pt idx="20">
                  <c:v>39.807252718945897</c:v>
                </c:pt>
                <c:pt idx="21">
                  <c:v>41.082893305935499</c:v>
                </c:pt>
                <c:pt idx="22">
                  <c:v>42.304234561700703</c:v>
                </c:pt>
                <c:pt idx="23">
                  <c:v>43.475711012582103</c:v>
                </c:pt>
                <c:pt idx="24">
                  <c:v>44.601235191050201</c:v>
                </c:pt>
                <c:pt idx="25">
                  <c:v>45.684276477984596</c:v>
                </c:pt>
                <c:pt idx="26">
                  <c:v>46.7279255995157</c:v>
                </c:pt>
                <c:pt idx="27">
                  <c:v>47.7349478009628</c:v>
                </c:pt>
                <c:pt idx="28">
                  <c:v>48.707827002558197</c:v>
                </c:pt>
                <c:pt idx="29">
                  <c:v>49.648802712273898</c:v>
                </c:pt>
                <c:pt idx="30">
                  <c:v>50.559901076250497</c:v>
                </c:pt>
                <c:pt idx="31">
                  <c:v>51.442961149779599</c:v>
                </c:pt>
                <c:pt idx="32">
                  <c:v>52.2996572453496</c:v>
                </c:pt>
                <c:pt idx="33">
                  <c:v>53.131518040373201</c:v>
                </c:pt>
                <c:pt idx="34">
                  <c:v>53.939942992534398</c:v>
                </c:pt>
                <c:pt idx="35">
                  <c:v>54.7262165055485</c:v>
                </c:pt>
                <c:pt idx="36">
                  <c:v>55.491520205433503</c:v>
                </c:pt>
                <c:pt idx="37">
                  <c:v>56.236943621883903</c:v>
                </c:pt>
                <c:pt idx="38">
                  <c:v>56.963493517108098</c:v>
                </c:pt>
                <c:pt idx="39">
                  <c:v>57.672102062582397</c:v>
                </c:pt>
                <c:pt idx="40">
                  <c:v>58.363634030349402</c:v>
                </c:pt>
                <c:pt idx="41">
                  <c:v>59.038893138031902</c:v>
                </c:pt>
                <c:pt idx="42">
                  <c:v>59.6986276643295</c:v>
                </c:pt>
                <c:pt idx="43">
                  <c:v>60.343535433391899</c:v>
                </c:pt>
                <c:pt idx="44">
                  <c:v>60.974268251319003</c:v>
                </c:pt>
                <c:pt idx="45">
                  <c:v>61.591435865500102</c:v>
                </c:pt>
                <c:pt idx="46">
                  <c:v>62.1956095070842</c:v>
                </c:pt>
                <c:pt idx="47">
                  <c:v>62.7873250681644</c:v>
                </c:pt>
                <c:pt idx="48">
                  <c:v>63.3670859579656</c:v>
                </c:pt>
                <c:pt idx="49">
                  <c:v>63.935365676183302</c:v>
                </c:pt>
                <c:pt idx="50">
                  <c:v>64.492610136433797</c:v>
                </c:pt>
                <c:pt idx="51">
                  <c:v>65.039239768381194</c:v>
                </c:pt>
                <c:pt idx="52">
                  <c:v>65.5756514233681</c:v>
                </c:pt>
                <c:pt idx="53">
                  <c:v>66.102220105187001</c:v>
                </c:pt>
                <c:pt idx="54">
                  <c:v>66.619300544899303</c:v>
                </c:pt>
                <c:pt idx="55">
                  <c:v>67.127228636267205</c:v>
                </c:pt>
                <c:pt idx="56">
                  <c:v>67.626322746346403</c:v>
                </c:pt>
                <c:pt idx="57">
                  <c:v>68.116884914043595</c:v>
                </c:pt>
                <c:pt idx="58">
                  <c:v>68.599201947941793</c:v>
                </c:pt>
                <c:pt idx="59">
                  <c:v>69.073546433381907</c:v>
                </c:pt>
                <c:pt idx="60">
                  <c:v>69.540177657657495</c:v>
                </c:pt>
                <c:pt idx="61">
                  <c:v>69.999342461183105</c:v>
                </c:pt>
                <c:pt idx="62">
                  <c:v>70.451276021634101</c:v>
                </c:pt>
                <c:pt idx="63">
                  <c:v>70.896202577291305</c:v>
                </c:pt>
                <c:pt idx="64">
                  <c:v>71.334336095163195</c:v>
                </c:pt>
                <c:pt idx="65">
                  <c:v>71.765880888866505</c:v>
                </c:pt>
                <c:pt idx="66">
                  <c:v>72.191032190733196</c:v>
                </c:pt>
                <c:pt idx="67">
                  <c:v>72.609976682152706</c:v>
                </c:pt>
                <c:pt idx="68">
                  <c:v>73.022892985756798</c:v>
                </c:pt>
                <c:pt idx="69">
                  <c:v>73.429952122692896</c:v>
                </c:pt>
                <c:pt idx="70">
                  <c:v>73.831317937918001</c:v>
                </c:pt>
                <c:pt idx="71">
                  <c:v>74.227147496158594</c:v>
                </c:pt>
                <c:pt idx="72">
                  <c:v>74.617591450932096</c:v>
                </c:pt>
                <c:pt idx="73">
                  <c:v>75.002794388799302</c:v>
                </c:pt>
                <c:pt idx="74">
                  <c:v>75.382895150817106</c:v>
                </c:pt>
                <c:pt idx="75">
                  <c:v>75.758027132978199</c:v>
                </c:pt>
                <c:pt idx="76">
                  <c:v>76.128318567267499</c:v>
                </c:pt>
                <c:pt idx="77">
                  <c:v>76.493892784813994</c:v>
                </c:pt>
                <c:pt idx="78">
                  <c:v>76.854868462491595</c:v>
                </c:pt>
                <c:pt idx="79">
                  <c:v>77.211359854201802</c:v>
                </c:pt>
                <c:pt idx="80">
                  <c:v>77.563477007965901</c:v>
                </c:pt>
                <c:pt idx="81">
                  <c:v>77.911325969859206</c:v>
                </c:pt>
                <c:pt idx="82">
                  <c:v>78.255008975732906</c:v>
                </c:pt>
                <c:pt idx="83">
                  <c:v>78.594624631590705</c:v>
                </c:pt>
                <c:pt idx="84">
                  <c:v>78.930268083415498</c:v>
                </c:pt>
                <c:pt idx="85">
                  <c:v>79.262031177180106</c:v>
                </c:pt>
                <c:pt idx="86">
                  <c:v>79.590002609713096</c:v>
                </c:pt>
                <c:pt idx="87">
                  <c:v>79.914268071040496</c:v>
                </c:pt>
                <c:pt idx="88">
                  <c:v>80.234910378775496</c:v>
                </c:pt>
                <c:pt idx="89">
                  <c:v>80.552009605082503</c:v>
                </c:pt>
                <c:pt idx="90">
                  <c:v>80.865643196702607</c:v>
                </c:pt>
                <c:pt idx="91">
                  <c:v>81.175886088491197</c:v>
                </c:pt>
                <c:pt idx="92">
                  <c:v>81.482810810883706</c:v>
                </c:pt>
                <c:pt idx="93">
                  <c:v>81.7864875916746</c:v>
                </c:pt>
                <c:pt idx="94">
                  <c:v>82.086984452467803</c:v>
                </c:pt>
                <c:pt idx="95">
                  <c:v>82.384367300129</c:v>
                </c:pt>
                <c:pt idx="96">
                  <c:v>82.678700013547996</c:v>
                </c:pt>
                <c:pt idx="97">
                  <c:v>82.970044525996897</c:v>
                </c:pt>
                <c:pt idx="98">
                  <c:v>83.258460903349203</c:v>
                </c:pt>
              </c:numCache>
            </c:numRef>
          </c:val>
          <c:smooth val="0"/>
          <c:extLst>
            <c:ext xmlns:c16="http://schemas.microsoft.com/office/drawing/2014/chart" uri="{C3380CC4-5D6E-409C-BE32-E72D297353CC}">
              <c16:uniqueId val="{00000003-4C93-403C-9A52-6DBC04C35CDE}"/>
            </c:ext>
          </c:extLst>
        </c:ser>
        <c:ser>
          <c:idx val="1"/>
          <c:order val="1"/>
          <c:tx>
            <c:v>Replicated Lower25</c:v>
          </c:tx>
          <c:spPr>
            <a:ln w="28575" cap="rnd">
              <a:solidFill>
                <a:schemeClr val="accent1"/>
              </a:solidFill>
              <a:round/>
            </a:ln>
            <a:effectLst/>
          </c:spPr>
          <c:marker>
            <c:symbol val="none"/>
          </c:marker>
          <c:val>
            <c:numRef>
              <c:f>'Mora Scenario Replication'!$I$9:$I$107</c:f>
              <c:numCache>
                <c:formatCode>0.0000</c:formatCode>
                <c:ptCount val="99"/>
                <c:pt idx="0">
                  <c:v>-40.591629400000002</c:v>
                </c:pt>
                <c:pt idx="1">
                  <c:v>-22.221055613547371</c:v>
                </c:pt>
                <c:pt idx="2">
                  <c:v>-11.474958831741514</c:v>
                </c:pt>
                <c:pt idx="3">
                  <c:v>-3.8504818270947396</c:v>
                </c:pt>
                <c:pt idx="4">
                  <c:v>2.0635219939656793</c:v>
                </c:pt>
                <c:pt idx="5">
                  <c:v>6.8956149547111139</c:v>
                </c:pt>
                <c:pt idx="6">
                  <c:v>10.981091340420193</c:v>
                </c:pt>
                <c:pt idx="7">
                  <c:v>14.520091959357892</c:v>
                </c:pt>
                <c:pt idx="8">
                  <c:v>17.641711736516974</c:v>
                </c:pt>
                <c:pt idx="9">
                  <c:v>20.434095780418318</c:v>
                </c:pt>
                <c:pt idx="10">
                  <c:v>22.96011440936374</c:v>
                </c:pt>
                <c:pt idx="11">
                  <c:v>25.266188741163745</c:v>
                </c:pt>
                <c:pt idx="12">
                  <c:v>27.387571484430921</c:v>
                </c:pt>
                <c:pt idx="13">
                  <c:v>29.351665126872817</c:v>
                </c:pt>
                <c:pt idx="14">
                  <c:v>31.180192562224164</c:v>
                </c:pt>
                <c:pt idx="15">
                  <c:v>32.890665745810523</c:v>
                </c:pt>
                <c:pt idx="16">
                  <c:v>34.497408324572689</c:v>
                </c:pt>
                <c:pt idx="17">
                  <c:v>36.012285522969592</c:v>
                </c:pt>
                <c:pt idx="18">
                  <c:v>37.445236425217644</c:v>
                </c:pt>
                <c:pt idx="19">
                  <c:v>38.804669566870942</c:v>
                </c:pt>
                <c:pt idx="20">
                  <c:v>40.097761908678677</c:v>
                </c:pt>
                <c:pt idx="21">
                  <c:v>41.330688195816379</c:v>
                </c:pt>
                <c:pt idx="22">
                  <c:v>42.508799291335365</c:v>
                </c:pt>
                <c:pt idx="23">
                  <c:v>43.636762527616384</c:v>
                </c:pt>
                <c:pt idx="24">
                  <c:v>44.718673387931361</c:v>
                </c:pt>
                <c:pt idx="25">
                  <c:v>45.75814527088356</c:v>
                </c:pt>
                <c:pt idx="26">
                  <c:v>46.758382304775452</c:v>
                </c:pt>
                <c:pt idx="27">
                  <c:v>47.722238913325455</c:v>
                </c:pt>
                <c:pt idx="28">
                  <c:v>48.652268924175658</c:v>
                </c:pt>
                <c:pt idx="29">
                  <c:v>49.550766348676802</c:v>
                </c:pt>
                <c:pt idx="30">
                  <c:v>50.419799472533484</c:v>
                </c:pt>
                <c:pt idx="31">
                  <c:v>51.261239532263161</c:v>
                </c:pt>
                <c:pt idx="32">
                  <c:v>52.076784977622225</c:v>
                </c:pt>
                <c:pt idx="33">
                  <c:v>52.867982111025327</c:v>
                </c:pt>
                <c:pt idx="34">
                  <c:v>53.636242734385874</c:v>
                </c:pt>
                <c:pt idx="35">
                  <c:v>54.38285930942223</c:v>
                </c:pt>
                <c:pt idx="36">
                  <c:v>55.109018040370628</c:v>
                </c:pt>
                <c:pt idx="37">
                  <c:v>55.815810211670282</c:v>
                </c:pt>
                <c:pt idx="38">
                  <c:v>56.504242052689392</c:v>
                </c:pt>
                <c:pt idx="39">
                  <c:v>57.17524335332358</c:v>
                </c:pt>
                <c:pt idx="40">
                  <c:v>57.829675015593722</c:v>
                </c:pt>
                <c:pt idx="41">
                  <c:v>58.468335695131316</c:v>
                </c:pt>
                <c:pt idx="42">
                  <c:v>59.09196766108218</c:v>
                </c:pt>
                <c:pt idx="43">
                  <c:v>59.701261982269003</c:v>
                </c:pt>
                <c:pt idx="44">
                  <c:v>60.296863130482649</c:v>
                </c:pt>
                <c:pt idx="45">
                  <c:v>60.879373077787989</c:v>
                </c:pt>
                <c:pt idx="46">
                  <c:v>61.449354953151229</c:v>
                </c:pt>
                <c:pt idx="47">
                  <c:v>62.007336314069022</c:v>
                </c:pt>
                <c:pt idx="48">
                  <c:v>62.553812080840387</c:v>
                </c:pt>
                <c:pt idx="49">
                  <c:v>63.089247174383999</c:v>
                </c:pt>
                <c:pt idx="50">
                  <c:v>63.614078892831174</c:v>
                </c:pt>
                <c:pt idx="51">
                  <c:v>64.128719057336184</c:v>
                </c:pt>
                <c:pt idx="52">
                  <c:v>64.63355595348456</c:v>
                </c:pt>
                <c:pt idx="53">
                  <c:v>65.12895609122809</c:v>
                </c:pt>
                <c:pt idx="54">
                  <c:v>65.615265803329422</c:v>
                </c:pt>
                <c:pt idx="55">
                  <c:v>66.092812699778108</c:v>
                </c:pt>
                <c:pt idx="56">
                  <c:v>66.561906993476128</c:v>
                </c:pt>
                <c:pt idx="57">
                  <c:v>67.022842710628282</c:v>
                </c:pt>
                <c:pt idx="58">
                  <c:v>67.475898797664428</c:v>
                </c:pt>
                <c:pt idx="59">
                  <c:v>67.921340135129427</c:v>
                </c:pt>
                <c:pt idx="60">
                  <c:v>68.359418467768648</c:v>
                </c:pt>
                <c:pt idx="61">
                  <c:v>68.790373258986122</c:v>
                </c:pt>
                <c:pt idx="62">
                  <c:v>69.214432476937162</c:v>
                </c:pt>
                <c:pt idx="63">
                  <c:v>69.631813318715785</c:v>
                </c:pt>
                <c:pt idx="64">
                  <c:v>70.042722878396589</c:v>
                </c:pt>
                <c:pt idx="65">
                  <c:v>70.447358764074849</c:v>
                </c:pt>
                <c:pt idx="66">
                  <c:v>70.845909668507218</c:v>
                </c:pt>
                <c:pt idx="67">
                  <c:v>71.238555897477966</c:v>
                </c:pt>
                <c:pt idx="68">
                  <c:v>71.625469859593849</c:v>
                </c:pt>
                <c:pt idx="69">
                  <c:v>72.006816520838527</c:v>
                </c:pt>
                <c:pt idx="70">
                  <c:v>72.382753826885306</c:v>
                </c:pt>
                <c:pt idx="71">
                  <c:v>72.753433095874868</c:v>
                </c:pt>
                <c:pt idx="72">
                  <c:v>73.118999384101969</c:v>
                </c:pt>
                <c:pt idx="73">
                  <c:v>73.479591826823281</c:v>
                </c:pt>
                <c:pt idx="74">
                  <c:v>73.835343956189831</c:v>
                </c:pt>
                <c:pt idx="75">
                  <c:v>74.186383998122906</c:v>
                </c:pt>
                <c:pt idx="76">
                  <c:v>74.532835149783935</c:v>
                </c:pt>
                <c:pt idx="77">
                  <c:v>74.87481583914203</c:v>
                </c:pt>
                <c:pt idx="78">
                  <c:v>75.212439968007061</c:v>
                </c:pt>
                <c:pt idx="79">
                  <c:v>75.545817139776204</c:v>
                </c:pt>
                <c:pt idx="80">
                  <c:v>75.875052873033951</c:v>
                </c:pt>
                <c:pt idx="81">
                  <c:v>76.20024880204636</c:v>
                </c:pt>
                <c:pt idx="82">
                  <c:v>76.521502865103727</c:v>
                </c:pt>
                <c:pt idx="83">
                  <c:v>76.83890948158394</c:v>
                </c:pt>
                <c:pt idx="84">
                  <c:v>77.15255971853837</c:v>
                </c:pt>
                <c:pt idx="85">
                  <c:v>77.462541447534804</c:v>
                </c:pt>
                <c:pt idx="86">
                  <c:v>77.768939492434143</c:v>
                </c:pt>
                <c:pt idx="87">
                  <c:v>78.071835768721641</c:v>
                </c:pt>
                <c:pt idx="88">
                  <c:v>78.371309414966277</c:v>
                </c:pt>
                <c:pt idx="89">
                  <c:v>78.667436916935287</c:v>
                </c:pt>
                <c:pt idx="90">
                  <c:v>78.960292224851102</c:v>
                </c:pt>
                <c:pt idx="91">
                  <c:v>79.249946864240627</c:v>
                </c:pt>
                <c:pt idx="92">
                  <c:v>79.536470040791983</c:v>
                </c:pt>
                <c:pt idx="93">
                  <c:v>79.819928739603867</c:v>
                </c:pt>
                <c:pt idx="94">
                  <c:v>80.100387819183325</c:v>
                </c:pt>
                <c:pt idx="95">
                  <c:v>80.377910100521646</c:v>
                </c:pt>
                <c:pt idx="96">
                  <c:v>80.652556451554943</c:v>
                </c:pt>
                <c:pt idx="97">
                  <c:v>80.92438586729304</c:v>
                </c:pt>
                <c:pt idx="98">
                  <c:v>81.193455545880695</c:v>
                </c:pt>
              </c:numCache>
            </c:numRef>
          </c:val>
          <c:smooth val="0"/>
          <c:extLst>
            <c:ext xmlns:c16="http://schemas.microsoft.com/office/drawing/2014/chart" uri="{C3380CC4-5D6E-409C-BE32-E72D297353CC}">
              <c16:uniqueId val="{00000004-4C93-403C-9A52-6DBC04C35CDE}"/>
            </c:ext>
          </c:extLst>
        </c:ser>
        <c:dLbls>
          <c:showLegendKey val="0"/>
          <c:showVal val="0"/>
          <c:showCatName val="0"/>
          <c:showSerName val="0"/>
          <c:showPercent val="0"/>
          <c:showBubbleSize val="0"/>
        </c:dLbls>
        <c:smooth val="0"/>
        <c:axId val="606331696"/>
        <c:axId val="606334648"/>
      </c:lineChart>
      <c:catAx>
        <c:axId val="6063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34648"/>
        <c:crosses val="autoZero"/>
        <c:auto val="1"/>
        <c:lblAlgn val="ctr"/>
        <c:lblOffset val="100"/>
        <c:noMultiLvlLbl val="0"/>
      </c:catAx>
      <c:valAx>
        <c:axId val="606334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3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Mora Upper75</c:v>
          </c:tx>
          <c:spPr>
            <a:ln w="28575" cap="rnd">
              <a:solidFill>
                <a:schemeClr val="accent2"/>
              </a:solidFill>
              <a:round/>
            </a:ln>
            <a:effectLst/>
          </c:spPr>
          <c:marker>
            <c:symbol val="none"/>
          </c:marker>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Replication'!$F$9:$F$107</c:f>
              <c:numCache>
                <c:formatCode>0.0000</c:formatCode>
                <c:ptCount val="99"/>
                <c:pt idx="0">
                  <c:v>24.807937303383699</c:v>
                </c:pt>
                <c:pt idx="1">
                  <c:v>33.076076440406503</c:v>
                </c:pt>
                <c:pt idx="2">
                  <c:v>38.942414516588997</c:v>
                </c:pt>
                <c:pt idx="3">
                  <c:v>43.492699838065001</c:v>
                </c:pt>
                <c:pt idx="4">
                  <c:v>47.210553653611697</c:v>
                </c:pt>
                <c:pt idx="5">
                  <c:v>50.353954265381297</c:v>
                </c:pt>
                <c:pt idx="6">
                  <c:v>53.076891729794298</c:v>
                </c:pt>
                <c:pt idx="7">
                  <c:v>55.478692790634497</c:v>
                </c:pt>
                <c:pt idx="8">
                  <c:v>57.627177051270301</c:v>
                </c:pt>
                <c:pt idx="9">
                  <c:v>59.570717474449197</c:v>
                </c:pt>
                <c:pt idx="10">
                  <c:v>61.345030866816998</c:v>
                </c:pt>
                <c:pt idx="11">
                  <c:v>62.977240965083503</c:v>
                </c:pt>
                <c:pt idx="12">
                  <c:v>64.488431478586605</c:v>
                </c:pt>
                <c:pt idx="13">
                  <c:v>65.895316188293094</c:v>
                </c:pt>
                <c:pt idx="14">
                  <c:v>67.211368942999599</c:v>
                </c:pt>
                <c:pt idx="15">
                  <c:v>68.447610479654699</c:v>
                </c:pt>
                <c:pt idx="16">
                  <c:v>69.613170003839798</c:v>
                </c:pt>
                <c:pt idx="17">
                  <c:v>70.715694732294594</c:v>
                </c:pt>
                <c:pt idx="18">
                  <c:v>71.761654264475595</c:v>
                </c:pt>
                <c:pt idx="19">
                  <c:v>72.756570615609405</c:v>
                </c:pt>
                <c:pt idx="20">
                  <c:v>73.705194687654497</c:v>
                </c:pt>
                <c:pt idx="21">
                  <c:v>74.611643480588597</c:v>
                </c:pt>
                <c:pt idx="22">
                  <c:v>75.479508080022299</c:v>
                </c:pt>
                <c:pt idx="23">
                  <c:v>76.311939585951606</c:v>
                </c:pt>
                <c:pt idx="24">
                  <c:v>77.111718178288797</c:v>
                </c:pt>
                <c:pt idx="25">
                  <c:v>77.881309140862598</c:v>
                </c:pt>
                <c:pt idx="26">
                  <c:v>78.622908691791906</c:v>
                </c:pt>
                <c:pt idx="27">
                  <c:v>79.3384817679935</c:v>
                </c:pt>
                <c:pt idx="28">
                  <c:v>80.029793401498395</c:v>
                </c:pt>
                <c:pt idx="29">
                  <c:v>80.6984349490874</c:v>
                </c:pt>
                <c:pt idx="30">
                  <c:v>81.3458461562049</c:v>
                </c:pt>
                <c:pt idx="31">
                  <c:v>81.973333824677297</c:v>
                </c:pt>
                <c:pt idx="32">
                  <c:v>82.58208769286</c:v>
                </c:pt>
                <c:pt idx="33">
                  <c:v>83.173194013267903</c:v>
                </c:pt>
                <c:pt idx="34">
                  <c:v>83.747647217045099</c:v>
                </c:pt>
                <c:pt idx="35">
                  <c:v>84.306359979916394</c:v>
                </c:pt>
                <c:pt idx="36">
                  <c:v>84.850171945499895</c:v>
                </c:pt>
                <c:pt idx="37">
                  <c:v>85.379857315311597</c:v>
                </c:pt>
                <c:pt idx="38">
                  <c:v>85.896131477680896</c:v>
                </c:pt>
                <c:pt idx="39">
                  <c:v>86.399656818015103</c:v>
                </c:pt>
                <c:pt idx="40">
                  <c:v>86.891047828814706</c:v>
                </c:pt>
                <c:pt idx="41">
                  <c:v>87.370875618334196</c:v>
                </c:pt>
                <c:pt idx="42">
                  <c:v>87.839671900859798</c:v>
                </c:pt>
                <c:pt idx="43">
                  <c:v>88.297932538521096</c:v>
                </c:pt>
                <c:pt idx="44">
                  <c:v>88.746120693793898</c:v>
                </c:pt>
                <c:pt idx="45">
                  <c:v>89.184669642940094</c:v>
                </c:pt>
                <c:pt idx="46">
                  <c:v>89.6139852932276</c:v>
                </c:pt>
                <c:pt idx="47">
                  <c:v>90.034448440584299</c:v>
                </c:pt>
                <c:pt idx="48">
                  <c:v>90.446416799156907</c:v>
                </c:pt>
                <c:pt idx="49">
                  <c:v>90.8502268298828</c:v>
                </c:pt>
                <c:pt idx="50">
                  <c:v>91.246195391494098</c:v>
                </c:pt>
                <c:pt idx="51">
                  <c:v>91.634621234254496</c:v>
                </c:pt>
                <c:pt idx="52">
                  <c:v>92.015786354067899</c:v>
                </c:pt>
                <c:pt idx="53">
                  <c:v>92.389957222335795</c:v>
                </c:pt>
                <c:pt idx="54">
                  <c:v>92.757385904997193</c:v>
                </c:pt>
                <c:pt idx="55">
                  <c:v>93.118311082522695</c:v>
                </c:pt>
                <c:pt idx="56">
                  <c:v>93.472958981198701</c:v>
                </c:pt>
                <c:pt idx="57">
                  <c:v>93.821544224803901</c:v>
                </c:pt>
                <c:pt idx="58">
                  <c:v>94.164270614703696</c:v>
                </c:pt>
                <c:pt idx="59">
                  <c:v>94.501331845466893</c:v>
                </c:pt>
                <c:pt idx="60">
                  <c:v>94.8329121622927</c:v>
                </c:pt>
                <c:pt idx="61">
                  <c:v>95.159186965837506</c:v>
                </c:pt>
                <c:pt idx="62">
                  <c:v>95.4803233694102</c:v>
                </c:pt>
                <c:pt idx="63">
                  <c:v>95.796480712970094</c:v>
                </c:pt>
                <c:pt idx="64">
                  <c:v>96.107811037882499</c:v>
                </c:pt>
                <c:pt idx="65">
                  <c:v>96.414459525974706</c:v>
                </c:pt>
                <c:pt idx="66">
                  <c:v>96.716564906065301</c:v>
                </c:pt>
                <c:pt idx="67">
                  <c:v>97.014259830816698</c:v>
                </c:pt>
                <c:pt idx="68">
                  <c:v>97.307671226473204</c:v>
                </c:pt>
                <c:pt idx="69">
                  <c:v>97.596920617792193</c:v>
                </c:pt>
                <c:pt idx="70">
                  <c:v>97.8821244302504</c:v>
                </c:pt>
                <c:pt idx="71">
                  <c:v>98.163394271406503</c:v>
                </c:pt>
                <c:pt idx="72">
                  <c:v>98.440837193121695</c:v>
                </c:pt>
                <c:pt idx="73">
                  <c:v>98.714555936179707</c:v>
                </c:pt>
                <c:pt idx="74">
                  <c:v>98.984649158705196</c:v>
                </c:pt>
                <c:pt idx="75">
                  <c:v>99.251211649652106</c:v>
                </c:pt>
                <c:pt idx="76">
                  <c:v>99.514334528516898</c:v>
                </c:pt>
                <c:pt idx="77">
                  <c:v>99.774105432329904</c:v>
                </c:pt>
                <c:pt idx="78">
                  <c:v>100.030608690886</c:v>
                </c:pt>
                <c:pt idx="79">
                  <c:v>100.283925491091</c:v>
                </c:pt>
                <c:pt idx="80">
                  <c:v>100.53413403122001</c:v>
                </c:pt>
                <c:pt idx="81">
                  <c:v>100.781309665837</c:v>
                </c:pt>
                <c:pt idx="82">
                  <c:v>101.02552504202001</c:v>
                </c:pt>
                <c:pt idx="83">
                  <c:v>101.266850227541</c:v>
                </c:pt>
                <c:pt idx="84">
                  <c:v>101.50535283153999</c:v>
                </c:pt>
                <c:pt idx="85">
                  <c:v>101.741098118222</c:v>
                </c:pt>
                <c:pt idx="86">
                  <c:v>101.974149114065</c:v>
                </c:pt>
                <c:pt idx="87">
                  <c:v>102.204566708965</c:v>
                </c:pt>
                <c:pt idx="88">
                  <c:v>102.432409751726</c:v>
                </c:pt>
                <c:pt idx="89">
                  <c:v>102.65773514028599</c:v>
                </c:pt>
                <c:pt idx="90">
                  <c:v>102.880597906999</c:v>
                </c:pt>
                <c:pt idx="91">
                  <c:v>103.101051299316</c:v>
                </c:pt>
                <c:pt idx="92">
                  <c:v>103.319146856145</c:v>
                </c:pt>
                <c:pt idx="93">
                  <c:v>103.53493448018099</c:v>
                </c:pt>
                <c:pt idx="94">
                  <c:v>103.748462506433</c:v>
                </c:pt>
                <c:pt idx="95">
                  <c:v>103.959777767213</c:v>
                </c:pt>
                <c:pt idx="96">
                  <c:v>104.16892565379</c:v>
                </c:pt>
                <c:pt idx="97">
                  <c:v>104.375950174905</c:v>
                </c:pt>
                <c:pt idx="98">
                  <c:v>104.58089401236199</c:v>
                </c:pt>
              </c:numCache>
            </c:numRef>
          </c:val>
          <c:smooth val="0"/>
          <c:extLst>
            <c:ext xmlns:c16="http://schemas.microsoft.com/office/drawing/2014/chart" uri="{C3380CC4-5D6E-409C-BE32-E72D297353CC}">
              <c16:uniqueId val="{00000003-7A0C-4F40-B31F-0EDDB57ED660}"/>
            </c:ext>
          </c:extLst>
        </c:ser>
        <c:ser>
          <c:idx val="1"/>
          <c:order val="1"/>
          <c:tx>
            <c:v>Replicated Upper75</c:v>
          </c:tx>
          <c:spPr>
            <a:ln w="28575" cap="rnd">
              <a:solidFill>
                <a:schemeClr val="accent1"/>
              </a:solidFill>
              <a:round/>
            </a:ln>
            <a:effectLst/>
          </c:spPr>
          <c:marker>
            <c:symbol val="none"/>
          </c:marker>
          <c:val>
            <c:numRef>
              <c:f>'Mora Scenario Replication'!$J$9:$J$107</c:f>
              <c:numCache>
                <c:formatCode>0.0000</c:formatCode>
                <c:ptCount val="99"/>
                <c:pt idx="0">
                  <c:v>10.430577400000001</c:v>
                </c:pt>
                <c:pt idx="1">
                  <c:v>24.625719976618988</c:v>
                </c:pt>
                <c:pt idx="2">
                  <c:v>32.929346076331399</c:v>
                </c:pt>
                <c:pt idx="3">
                  <c:v>38.82086255323798</c:v>
                </c:pt>
                <c:pt idx="4">
                  <c:v>43.390677759583411</c:v>
                </c:pt>
                <c:pt idx="5">
                  <c:v>47.124488652950376</c:v>
                </c:pt>
                <c:pt idx="6">
                  <c:v>50.281380781780783</c:v>
                </c:pt>
                <c:pt idx="7">
                  <c:v>53.016005129856964</c:v>
                </c:pt>
                <c:pt idx="8">
                  <c:v>55.428114752662793</c:v>
                </c:pt>
                <c:pt idx="9">
                  <c:v>57.585820336202417</c:v>
                </c:pt>
                <c:pt idx="10">
                  <c:v>59.537702460620253</c:v>
                </c:pt>
                <c:pt idx="11">
                  <c:v>61.319631229569367</c:v>
                </c:pt>
                <c:pt idx="12">
                  <c:v>62.958846795196592</c:v>
                </c:pt>
                <c:pt idx="13">
                  <c:v>64.476523358399774</c:v>
                </c:pt>
                <c:pt idx="14">
                  <c:v>65.889446435914806</c:v>
                </c:pt>
                <c:pt idx="15">
                  <c:v>67.211147706475955</c:v>
                </c:pt>
                <c:pt idx="16">
                  <c:v>68.452695208180728</c:v>
                </c:pt>
                <c:pt idx="17">
                  <c:v>69.62325732928177</c:v>
                </c:pt>
                <c:pt idx="18">
                  <c:v>70.730514108474281</c:v>
                </c:pt>
                <c:pt idx="19">
                  <c:v>71.780962912821394</c:v>
                </c:pt>
                <c:pt idx="20">
                  <c:v>72.780149458112177</c:v>
                </c:pt>
                <c:pt idx="21">
                  <c:v>73.732845037239244</c:v>
                </c:pt>
                <c:pt idx="22">
                  <c:v>74.643184320398788</c:v>
                </c:pt>
                <c:pt idx="23">
                  <c:v>75.514773806188373</c:v>
                </c:pt>
                <c:pt idx="24">
                  <c:v>76.350778119166833</c:v>
                </c:pt>
                <c:pt idx="25">
                  <c:v>77.153989371815584</c:v>
                </c:pt>
                <c:pt idx="26">
                  <c:v>77.926883428994174</c:v>
                </c:pt>
                <c:pt idx="27">
                  <c:v>78.671665935018765</c:v>
                </c:pt>
                <c:pt idx="28">
                  <c:v>79.390310260341295</c:v>
                </c:pt>
                <c:pt idx="29">
                  <c:v>80.084589012533797</c:v>
                </c:pt>
                <c:pt idx="30">
                  <c:v>80.756100378501444</c:v>
                </c:pt>
                <c:pt idx="31">
                  <c:v>81.406290283094961</c:v>
                </c:pt>
                <c:pt idx="32">
                  <c:v>82.036471136951647</c:v>
                </c:pt>
                <c:pt idx="33">
                  <c:v>82.647837784799719</c:v>
                </c:pt>
                <c:pt idx="34">
                  <c:v>83.241481141364204</c:v>
                </c:pt>
                <c:pt idx="35">
                  <c:v>83.818399905900762</c:v>
                </c:pt>
                <c:pt idx="36">
                  <c:v>84.379510671350602</c:v>
                </c:pt>
                <c:pt idx="37">
                  <c:v>84.925656685093273</c:v>
                </c:pt>
                <c:pt idx="38">
                  <c:v>85.457615471527987</c:v>
                </c:pt>
                <c:pt idx="39">
                  <c:v>85.976105489440386</c:v>
                </c:pt>
                <c:pt idx="40">
                  <c:v>86.481791967204586</c:v>
                </c:pt>
                <c:pt idx="41">
                  <c:v>86.975292034731169</c:v>
                </c:pt>
                <c:pt idx="42">
                  <c:v>87.457179251478749</c:v>
                </c:pt>
                <c:pt idx="43">
                  <c:v>87.927987613858235</c:v>
                </c:pt>
                <c:pt idx="44">
                  <c:v>88.388215112246201</c:v>
                </c:pt>
                <c:pt idx="45">
                  <c:v>88.83832689701778</c:v>
                </c:pt>
                <c:pt idx="46">
                  <c:v>89.278758104062419</c:v>
                </c:pt>
                <c:pt idx="47">
                  <c:v>89.709916382807364</c:v>
                </c:pt>
                <c:pt idx="48">
                  <c:v>90.132184163561561</c:v>
                </c:pt>
                <c:pt idx="49">
                  <c:v>90.545920695785824</c:v>
                </c:pt>
                <c:pt idx="50">
                  <c:v>90.951463884512123</c:v>
                </c:pt>
                <c:pt idx="51">
                  <c:v>91.349131948434575</c:v>
                </c:pt>
                <c:pt idx="52">
                  <c:v>91.73922492005687</c:v>
                </c:pt>
                <c:pt idx="53">
                  <c:v>92.122026005613165</c:v>
                </c:pt>
                <c:pt idx="54">
                  <c:v>92.497802820203674</c:v>
                </c:pt>
                <c:pt idx="55">
                  <c:v>92.866808511637771</c:v>
                </c:pt>
                <c:pt idx="56">
                  <c:v>93.229282784805676</c:v>
                </c:pt>
                <c:pt idx="57">
                  <c:v>93.585452836960286</c:v>
                </c:pt>
                <c:pt idx="58">
                  <c:v>93.935534213048058</c:v>
                </c:pt>
                <c:pt idx="59">
                  <c:v>94.279731589152789</c:v>
                </c:pt>
                <c:pt idx="60">
                  <c:v>94.618239491182891</c:v>
                </c:pt>
                <c:pt idx="61">
                  <c:v>94.951242955120435</c:v>
                </c:pt>
                <c:pt idx="62">
                  <c:v>95.278918134443572</c:v>
                </c:pt>
                <c:pt idx="63">
                  <c:v>95.601432859713938</c:v>
                </c:pt>
                <c:pt idx="64">
                  <c:v>95.918947154780014</c:v>
                </c:pt>
                <c:pt idx="65">
                  <c:v>96.231613713570624</c:v>
                </c:pt>
                <c:pt idx="66">
                  <c:v>96.539578341035352</c:v>
                </c:pt>
                <c:pt idx="67">
                  <c:v>96.842980361418711</c:v>
                </c:pt>
                <c:pt idx="68">
                  <c:v>97.141952996730183</c:v>
                </c:pt>
                <c:pt idx="69">
                  <c:v>97.436623717983196</c:v>
                </c:pt>
                <c:pt idx="70">
                  <c:v>97.727114571520914</c:v>
                </c:pt>
                <c:pt idx="71">
                  <c:v>98.013542482519753</c:v>
                </c:pt>
                <c:pt idx="72">
                  <c:v>98.296019537559587</c:v>
                </c:pt>
                <c:pt idx="73">
                  <c:v>98.574653247969607</c:v>
                </c:pt>
                <c:pt idx="74">
                  <c:v>98.849546795498227</c:v>
                </c:pt>
                <c:pt idx="75">
                  <c:v>99.120799261712264</c:v>
                </c:pt>
                <c:pt idx="76">
                  <c:v>99.388505842401045</c:v>
                </c:pt>
                <c:pt idx="77">
                  <c:v>99.652758048146978</c:v>
                </c:pt>
                <c:pt idx="78">
                  <c:v>99.913643892119907</c:v>
                </c:pt>
                <c:pt idx="79">
                  <c:v>100.17124806605938</c:v>
                </c:pt>
                <c:pt idx="80">
                  <c:v>100.42565210532558</c:v>
                </c:pt>
                <c:pt idx="81">
                  <c:v>100.67693454382358</c:v>
                </c:pt>
                <c:pt idx="82">
                  <c:v>100.92517105953766</c:v>
                </c:pt>
                <c:pt idx="83">
                  <c:v>101.17043461135016</c:v>
                </c:pt>
                <c:pt idx="84">
                  <c:v>101.41279556776415</c:v>
                </c:pt>
                <c:pt idx="85">
                  <c:v>101.65232182809774</c:v>
                </c:pt>
                <c:pt idx="86">
                  <c:v>101.88907893667269</c:v>
                </c:pt>
                <c:pt idx="87">
                  <c:v>102.12313019047723</c:v>
                </c:pt>
                <c:pt idx="88">
                  <c:v>102.35453674074608</c:v>
                </c:pt>
                <c:pt idx="89">
                  <c:v>102.58335768886519</c:v>
                </c:pt>
                <c:pt idx="90">
                  <c:v>102.80965017697737</c:v>
                </c:pt>
                <c:pt idx="91">
                  <c:v>103.03346947363677</c:v>
                </c:pt>
                <c:pt idx="92">
                  <c:v>103.25486905483285</c:v>
                </c:pt>
                <c:pt idx="93">
                  <c:v>103.47390068068141</c:v>
                </c:pt>
                <c:pt idx="94">
                  <c:v>103.6906144680577</c:v>
                </c:pt>
                <c:pt idx="95">
                  <c:v>103.90505895942634</c:v>
                </c:pt>
                <c:pt idx="96">
                  <c:v>104.11728118810495</c:v>
                </c:pt>
                <c:pt idx="97">
                  <c:v>104.32732674018057</c:v>
                </c:pt>
                <c:pt idx="98">
                  <c:v>104.53523981328303</c:v>
                </c:pt>
              </c:numCache>
            </c:numRef>
          </c:val>
          <c:smooth val="0"/>
          <c:extLst>
            <c:ext xmlns:c16="http://schemas.microsoft.com/office/drawing/2014/chart" uri="{C3380CC4-5D6E-409C-BE32-E72D297353CC}">
              <c16:uniqueId val="{00000004-7A0C-4F40-B31F-0EDDB57ED660}"/>
            </c:ext>
          </c:extLst>
        </c:ser>
        <c:dLbls>
          <c:showLegendKey val="0"/>
          <c:showVal val="0"/>
          <c:showCatName val="0"/>
          <c:showSerName val="0"/>
          <c:showPercent val="0"/>
          <c:showBubbleSize val="0"/>
        </c:dLbls>
        <c:smooth val="0"/>
        <c:axId val="606354328"/>
        <c:axId val="606352688"/>
      </c:lineChart>
      <c:catAx>
        <c:axId val="6063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52688"/>
        <c:crosses val="autoZero"/>
        <c:auto val="1"/>
        <c:lblAlgn val="ctr"/>
        <c:lblOffset val="100"/>
        <c:noMultiLvlLbl val="0"/>
      </c:catAx>
      <c:valAx>
        <c:axId val="606352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54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41"/>
          <c:order val="41"/>
          <c:tx>
            <c:v>Lower25</c:v>
          </c:tx>
          <c:spPr>
            <a:solidFill>
              <a:srgbClr val="FFFFFF">
                <a:alpha val="34902"/>
              </a:srgbClr>
            </a:solidFill>
            <a:ln>
              <a:noFill/>
            </a:ln>
            <a:effectLst/>
          </c:spPr>
          <c:val>
            <c:numRef>
              <c:f>'Mora Scenario Replication'!$I$9:$I$107</c:f>
              <c:numCache>
                <c:formatCode>0.0000</c:formatCode>
                <c:ptCount val="99"/>
                <c:pt idx="0">
                  <c:v>-40.591629400000002</c:v>
                </c:pt>
                <c:pt idx="1">
                  <c:v>-22.221055613547371</c:v>
                </c:pt>
                <c:pt idx="2">
                  <c:v>-11.474958831741514</c:v>
                </c:pt>
                <c:pt idx="3">
                  <c:v>-3.8504818270947396</c:v>
                </c:pt>
                <c:pt idx="4">
                  <c:v>2.0635219939656793</c:v>
                </c:pt>
                <c:pt idx="5">
                  <c:v>6.8956149547111139</c:v>
                </c:pt>
                <c:pt idx="6">
                  <c:v>10.981091340420193</c:v>
                </c:pt>
                <c:pt idx="7">
                  <c:v>14.520091959357892</c:v>
                </c:pt>
                <c:pt idx="8">
                  <c:v>17.641711736516974</c:v>
                </c:pt>
                <c:pt idx="9">
                  <c:v>20.434095780418318</c:v>
                </c:pt>
                <c:pt idx="10">
                  <c:v>22.96011440936374</c:v>
                </c:pt>
                <c:pt idx="11">
                  <c:v>25.266188741163745</c:v>
                </c:pt>
                <c:pt idx="12">
                  <c:v>27.387571484430921</c:v>
                </c:pt>
                <c:pt idx="13">
                  <c:v>29.351665126872817</c:v>
                </c:pt>
                <c:pt idx="14">
                  <c:v>31.180192562224164</c:v>
                </c:pt>
                <c:pt idx="15">
                  <c:v>32.890665745810523</c:v>
                </c:pt>
                <c:pt idx="16">
                  <c:v>34.497408324572689</c:v>
                </c:pt>
                <c:pt idx="17">
                  <c:v>36.012285522969592</c:v>
                </c:pt>
                <c:pt idx="18">
                  <c:v>37.445236425217644</c:v>
                </c:pt>
                <c:pt idx="19">
                  <c:v>38.804669566870942</c:v>
                </c:pt>
                <c:pt idx="20">
                  <c:v>40.097761908678677</c:v>
                </c:pt>
                <c:pt idx="21">
                  <c:v>41.330688195816379</c:v>
                </c:pt>
                <c:pt idx="22">
                  <c:v>42.508799291335365</c:v>
                </c:pt>
                <c:pt idx="23">
                  <c:v>43.636762527616384</c:v>
                </c:pt>
                <c:pt idx="24">
                  <c:v>44.718673387931361</c:v>
                </c:pt>
                <c:pt idx="25">
                  <c:v>45.75814527088356</c:v>
                </c:pt>
                <c:pt idx="26">
                  <c:v>46.758382304775452</c:v>
                </c:pt>
                <c:pt idx="27">
                  <c:v>47.722238913325455</c:v>
                </c:pt>
                <c:pt idx="28">
                  <c:v>48.652268924175658</c:v>
                </c:pt>
                <c:pt idx="29">
                  <c:v>49.550766348676802</c:v>
                </c:pt>
                <c:pt idx="30">
                  <c:v>50.419799472533484</c:v>
                </c:pt>
                <c:pt idx="31">
                  <c:v>51.261239532263161</c:v>
                </c:pt>
                <c:pt idx="32">
                  <c:v>52.076784977622225</c:v>
                </c:pt>
                <c:pt idx="33">
                  <c:v>52.867982111025327</c:v>
                </c:pt>
                <c:pt idx="34">
                  <c:v>53.636242734385874</c:v>
                </c:pt>
                <c:pt idx="35">
                  <c:v>54.38285930942223</c:v>
                </c:pt>
                <c:pt idx="36">
                  <c:v>55.109018040370628</c:v>
                </c:pt>
                <c:pt idx="37">
                  <c:v>55.815810211670282</c:v>
                </c:pt>
                <c:pt idx="38">
                  <c:v>56.504242052689392</c:v>
                </c:pt>
                <c:pt idx="39">
                  <c:v>57.17524335332358</c:v>
                </c:pt>
                <c:pt idx="40">
                  <c:v>57.829675015593722</c:v>
                </c:pt>
                <c:pt idx="41">
                  <c:v>58.468335695131316</c:v>
                </c:pt>
                <c:pt idx="42">
                  <c:v>59.09196766108218</c:v>
                </c:pt>
                <c:pt idx="43">
                  <c:v>59.701261982269003</c:v>
                </c:pt>
                <c:pt idx="44">
                  <c:v>60.296863130482649</c:v>
                </c:pt>
                <c:pt idx="45">
                  <c:v>60.879373077787989</c:v>
                </c:pt>
                <c:pt idx="46">
                  <c:v>61.449354953151229</c:v>
                </c:pt>
                <c:pt idx="47">
                  <c:v>62.007336314069022</c:v>
                </c:pt>
                <c:pt idx="48">
                  <c:v>62.553812080840387</c:v>
                </c:pt>
                <c:pt idx="49">
                  <c:v>63.089247174383999</c:v>
                </c:pt>
                <c:pt idx="50">
                  <c:v>63.614078892831174</c:v>
                </c:pt>
                <c:pt idx="51">
                  <c:v>64.128719057336184</c:v>
                </c:pt>
                <c:pt idx="52">
                  <c:v>64.63355595348456</c:v>
                </c:pt>
                <c:pt idx="53">
                  <c:v>65.12895609122809</c:v>
                </c:pt>
                <c:pt idx="54">
                  <c:v>65.615265803329422</c:v>
                </c:pt>
                <c:pt idx="55">
                  <c:v>66.092812699778108</c:v>
                </c:pt>
                <c:pt idx="56">
                  <c:v>66.561906993476128</c:v>
                </c:pt>
                <c:pt idx="57">
                  <c:v>67.022842710628282</c:v>
                </c:pt>
                <c:pt idx="58">
                  <c:v>67.475898797664428</c:v>
                </c:pt>
                <c:pt idx="59">
                  <c:v>67.921340135129427</c:v>
                </c:pt>
                <c:pt idx="60">
                  <c:v>68.359418467768648</c:v>
                </c:pt>
                <c:pt idx="61">
                  <c:v>68.790373258986122</c:v>
                </c:pt>
                <c:pt idx="62">
                  <c:v>69.214432476937162</c:v>
                </c:pt>
                <c:pt idx="63">
                  <c:v>69.631813318715785</c:v>
                </c:pt>
                <c:pt idx="64">
                  <c:v>70.042722878396589</c:v>
                </c:pt>
                <c:pt idx="65">
                  <c:v>70.447358764074849</c:v>
                </c:pt>
                <c:pt idx="66">
                  <c:v>70.845909668507218</c:v>
                </c:pt>
                <c:pt idx="67">
                  <c:v>71.238555897477966</c:v>
                </c:pt>
                <c:pt idx="68">
                  <c:v>71.625469859593849</c:v>
                </c:pt>
                <c:pt idx="69">
                  <c:v>72.006816520838527</c:v>
                </c:pt>
                <c:pt idx="70">
                  <c:v>72.382753826885306</c:v>
                </c:pt>
                <c:pt idx="71">
                  <c:v>72.753433095874868</c:v>
                </c:pt>
                <c:pt idx="72">
                  <c:v>73.118999384101969</c:v>
                </c:pt>
                <c:pt idx="73">
                  <c:v>73.479591826823281</c:v>
                </c:pt>
                <c:pt idx="74">
                  <c:v>73.835343956189831</c:v>
                </c:pt>
                <c:pt idx="75">
                  <c:v>74.186383998122906</c:v>
                </c:pt>
                <c:pt idx="76">
                  <c:v>74.532835149783935</c:v>
                </c:pt>
                <c:pt idx="77">
                  <c:v>74.87481583914203</c:v>
                </c:pt>
                <c:pt idx="78">
                  <c:v>75.212439968007061</c:v>
                </c:pt>
                <c:pt idx="79">
                  <c:v>75.545817139776204</c:v>
                </c:pt>
                <c:pt idx="80">
                  <c:v>75.875052873033951</c:v>
                </c:pt>
                <c:pt idx="81">
                  <c:v>76.20024880204636</c:v>
                </c:pt>
                <c:pt idx="82">
                  <c:v>76.521502865103727</c:v>
                </c:pt>
                <c:pt idx="83">
                  <c:v>76.83890948158394</c:v>
                </c:pt>
                <c:pt idx="84">
                  <c:v>77.15255971853837</c:v>
                </c:pt>
                <c:pt idx="85">
                  <c:v>77.462541447534804</c:v>
                </c:pt>
                <c:pt idx="86">
                  <c:v>77.768939492434143</c:v>
                </c:pt>
                <c:pt idx="87">
                  <c:v>78.071835768721641</c:v>
                </c:pt>
                <c:pt idx="88">
                  <c:v>78.371309414966277</c:v>
                </c:pt>
                <c:pt idx="89">
                  <c:v>78.667436916935287</c:v>
                </c:pt>
                <c:pt idx="90">
                  <c:v>78.960292224851102</c:v>
                </c:pt>
                <c:pt idx="91">
                  <c:v>79.249946864240627</c:v>
                </c:pt>
                <c:pt idx="92">
                  <c:v>79.536470040791983</c:v>
                </c:pt>
                <c:pt idx="93">
                  <c:v>79.819928739603867</c:v>
                </c:pt>
                <c:pt idx="94">
                  <c:v>80.100387819183325</c:v>
                </c:pt>
                <c:pt idx="95">
                  <c:v>80.377910100521646</c:v>
                </c:pt>
                <c:pt idx="96">
                  <c:v>80.652556451554943</c:v>
                </c:pt>
                <c:pt idx="97">
                  <c:v>80.92438586729304</c:v>
                </c:pt>
                <c:pt idx="98">
                  <c:v>81.193455545880695</c:v>
                </c:pt>
              </c:numCache>
            </c:numRef>
          </c:val>
          <c:extLst>
            <c:ext xmlns:c16="http://schemas.microsoft.com/office/drawing/2014/chart" uri="{C3380CC4-5D6E-409C-BE32-E72D297353CC}">
              <c16:uniqueId val="{00000001-75BE-4155-B181-67D164DC94E4}"/>
            </c:ext>
          </c:extLst>
        </c:ser>
        <c:ser>
          <c:idx val="42"/>
          <c:order val="42"/>
          <c:tx>
            <c:v>Upper75</c:v>
          </c:tx>
          <c:spPr>
            <a:solidFill>
              <a:srgbClr val="FF5050">
                <a:alpha val="60000"/>
              </a:srgbClr>
            </a:solidFill>
            <a:ln>
              <a:noFill/>
            </a:ln>
            <a:effectLst/>
          </c:spPr>
          <c:val>
            <c:numRef>
              <c:f>'Mora Scenario Replication'!$L$9:$L$107</c:f>
              <c:numCache>
                <c:formatCode>0.0000</c:formatCode>
                <c:ptCount val="99"/>
                <c:pt idx="0">
                  <c:v>10.430577400000001</c:v>
                </c:pt>
                <c:pt idx="1">
                  <c:v>24.625719976618988</c:v>
                </c:pt>
                <c:pt idx="2">
                  <c:v>32.929346076331399</c:v>
                </c:pt>
                <c:pt idx="3">
                  <c:v>38.82086255323798</c:v>
                </c:pt>
                <c:pt idx="4">
                  <c:v>41.327155765617732</c:v>
                </c:pt>
                <c:pt idx="5">
                  <c:v>40.228873698239262</c:v>
                </c:pt>
                <c:pt idx="6">
                  <c:v>39.30028944136059</c:v>
                </c:pt>
                <c:pt idx="7">
                  <c:v>38.495913170499072</c:v>
                </c:pt>
                <c:pt idx="8">
                  <c:v>37.786403016145819</c:v>
                </c:pt>
                <c:pt idx="9">
                  <c:v>37.151724555784099</c:v>
                </c:pt>
                <c:pt idx="10">
                  <c:v>36.577588051256512</c:v>
                </c:pt>
                <c:pt idx="11">
                  <c:v>36.053442488405622</c:v>
                </c:pt>
                <c:pt idx="12">
                  <c:v>35.571275310765671</c:v>
                </c:pt>
                <c:pt idx="13">
                  <c:v>35.124858231526957</c:v>
                </c:pt>
                <c:pt idx="14">
                  <c:v>34.709253873690642</c:v>
                </c:pt>
                <c:pt idx="15">
                  <c:v>34.320481960665433</c:v>
                </c:pt>
                <c:pt idx="16">
                  <c:v>33.955286883608039</c:v>
                </c:pt>
                <c:pt idx="17">
                  <c:v>33.610971806312179</c:v>
                </c:pt>
                <c:pt idx="18">
                  <c:v>33.285277683256638</c:v>
                </c:pt>
                <c:pt idx="19">
                  <c:v>32.976293345950452</c:v>
                </c:pt>
                <c:pt idx="20">
                  <c:v>32.6823875494335</c:v>
                </c:pt>
                <c:pt idx="21">
                  <c:v>32.402156841422865</c:v>
                </c:pt>
                <c:pt idx="22">
                  <c:v>32.134385029063424</c:v>
                </c:pt>
                <c:pt idx="23">
                  <c:v>31.878011278571989</c:v>
                </c:pt>
                <c:pt idx="24">
                  <c:v>31.632104731235472</c:v>
                </c:pt>
                <c:pt idx="25">
                  <c:v>31.395844100932024</c:v>
                </c:pt>
                <c:pt idx="26">
                  <c:v>31.168501124218722</c:v>
                </c:pt>
                <c:pt idx="27">
                  <c:v>30.94942702169331</c:v>
                </c:pt>
                <c:pt idx="28">
                  <c:v>30.738041336165637</c:v>
                </c:pt>
                <c:pt idx="29">
                  <c:v>30.533822663856995</c:v>
                </c:pt>
                <c:pt idx="30">
                  <c:v>30.33630090596796</c:v>
                </c:pt>
                <c:pt idx="31">
                  <c:v>30.1450507508318</c:v>
                </c:pt>
                <c:pt idx="32">
                  <c:v>29.959686159329422</c:v>
                </c:pt>
                <c:pt idx="33">
                  <c:v>29.779855673774392</c:v>
                </c:pt>
                <c:pt idx="34">
                  <c:v>29.60523840697833</c:v>
                </c:pt>
                <c:pt idx="35">
                  <c:v>29.435540596478532</c:v>
                </c:pt>
                <c:pt idx="36">
                  <c:v>29.270492630979973</c:v>
                </c:pt>
                <c:pt idx="37">
                  <c:v>29.109846473422991</c:v>
                </c:pt>
                <c:pt idx="38">
                  <c:v>28.953373418838595</c:v>
                </c:pt>
                <c:pt idx="39">
                  <c:v>28.800862136116805</c:v>
                </c:pt>
                <c:pt idx="40">
                  <c:v>28.652116951610864</c:v>
                </c:pt>
                <c:pt idx="41">
                  <c:v>28.506956339599853</c:v>
                </c:pt>
                <c:pt idx="42">
                  <c:v>28.365211590396569</c:v>
                </c:pt>
                <c:pt idx="43">
                  <c:v>28.226725631589233</c:v>
                </c:pt>
                <c:pt idx="44">
                  <c:v>28.091351981763552</c:v>
                </c:pt>
                <c:pt idx="45">
                  <c:v>27.958953819229791</c:v>
                </c:pt>
                <c:pt idx="46">
                  <c:v>27.82940315091119</c:v>
                </c:pt>
                <c:pt idx="47">
                  <c:v>27.702580068738342</c:v>
                </c:pt>
                <c:pt idx="48">
                  <c:v>27.578372082721174</c:v>
                </c:pt>
                <c:pt idx="49">
                  <c:v>27.456673521401825</c:v>
                </c:pt>
                <c:pt idx="50">
                  <c:v>27.337384991680949</c:v>
                </c:pt>
                <c:pt idx="51">
                  <c:v>27.220412891098391</c:v>
                </c:pt>
                <c:pt idx="52">
                  <c:v>27.10566896657231</c:v>
                </c:pt>
                <c:pt idx="53">
                  <c:v>26.993069914385075</c:v>
                </c:pt>
                <c:pt idx="54">
                  <c:v>26.882537016874252</c:v>
                </c:pt>
                <c:pt idx="55">
                  <c:v>26.773995811859663</c:v>
                </c:pt>
                <c:pt idx="56">
                  <c:v>26.667375791329547</c:v>
                </c:pt>
                <c:pt idx="57">
                  <c:v>26.562610126332004</c:v>
                </c:pt>
                <c:pt idx="58">
                  <c:v>26.45963541538363</c:v>
                </c:pt>
                <c:pt idx="59">
                  <c:v>26.358391454023362</c:v>
                </c:pt>
                <c:pt idx="60">
                  <c:v>26.258821023414242</c:v>
                </c:pt>
                <c:pt idx="61">
                  <c:v>26.160869696134313</c:v>
                </c:pt>
                <c:pt idx="62">
                  <c:v>26.06448565750641</c:v>
                </c:pt>
                <c:pt idx="63">
                  <c:v>25.969619540998153</c:v>
                </c:pt>
                <c:pt idx="64">
                  <c:v>25.876224276383425</c:v>
                </c:pt>
                <c:pt idx="65">
                  <c:v>25.784254949495775</c:v>
                </c:pt>
                <c:pt idx="66">
                  <c:v>25.693668672528133</c:v>
                </c:pt>
                <c:pt idx="67">
                  <c:v>25.604424463940745</c:v>
                </c:pt>
                <c:pt idx="68">
                  <c:v>25.516483137136333</c:v>
                </c:pt>
                <c:pt idx="69">
                  <c:v>25.429807197144669</c:v>
                </c:pt>
                <c:pt idx="70">
                  <c:v>25.344360744635608</c:v>
                </c:pt>
                <c:pt idx="71">
                  <c:v>25.260109386644885</c:v>
                </c:pt>
                <c:pt idx="72">
                  <c:v>25.177020153457619</c:v>
                </c:pt>
                <c:pt idx="73">
                  <c:v>25.095061421146326</c:v>
                </c:pt>
                <c:pt idx="74">
                  <c:v>25.014202839308396</c:v>
                </c:pt>
                <c:pt idx="75">
                  <c:v>24.934415263589358</c:v>
                </c:pt>
                <c:pt idx="76">
                  <c:v>24.85567069261711</c:v>
                </c:pt>
                <c:pt idx="77">
                  <c:v>24.777942209004948</c:v>
                </c:pt>
                <c:pt idx="78">
                  <c:v>24.701203924112846</c:v>
                </c:pt>
                <c:pt idx="79">
                  <c:v>24.625430926283173</c:v>
                </c:pt>
                <c:pt idx="80">
                  <c:v>24.550599232291631</c:v>
                </c:pt>
                <c:pt idx="81">
                  <c:v>24.476685741777217</c:v>
                </c:pt>
                <c:pt idx="82">
                  <c:v>24.403668194433934</c:v>
                </c:pt>
                <c:pt idx="83">
                  <c:v>24.33152512976622</c:v>
                </c:pt>
                <c:pt idx="84">
                  <c:v>24.260235849225779</c:v>
                </c:pt>
                <c:pt idx="85">
                  <c:v>24.189780380562937</c:v>
                </c:pt>
                <c:pt idx="86">
                  <c:v>24.120139444238546</c:v>
                </c:pt>
                <c:pt idx="87">
                  <c:v>24.051294421755586</c:v>
                </c:pt>
                <c:pt idx="88">
                  <c:v>23.983227325779808</c:v>
                </c:pt>
                <c:pt idx="89">
                  <c:v>23.915920771929905</c:v>
                </c:pt>
                <c:pt idx="90">
                  <c:v>23.849357952126269</c:v>
                </c:pt>
                <c:pt idx="91">
                  <c:v>23.783522609396144</c:v>
                </c:pt>
                <c:pt idx="92">
                  <c:v>23.71839901404087</c:v>
                </c:pt>
                <c:pt idx="93">
                  <c:v>23.653971941077543</c:v>
                </c:pt>
                <c:pt idx="94">
                  <c:v>23.590226648874378</c:v>
                </c:pt>
                <c:pt idx="95">
                  <c:v>23.527148858904695</c:v>
                </c:pt>
                <c:pt idx="96">
                  <c:v>23.464724736550011</c:v>
                </c:pt>
                <c:pt idx="97">
                  <c:v>23.402940872887527</c:v>
                </c:pt>
                <c:pt idx="98">
                  <c:v>23.341784267402332</c:v>
                </c:pt>
              </c:numCache>
            </c:numRef>
          </c:val>
          <c:extLst>
            <c:ext xmlns:c16="http://schemas.microsoft.com/office/drawing/2014/chart" uri="{C3380CC4-5D6E-409C-BE32-E72D297353CC}">
              <c16:uniqueId val="{00000002-75BE-4155-B181-67D164DC94E4}"/>
            </c:ext>
          </c:extLst>
        </c:ser>
        <c:dLbls>
          <c:showLegendKey val="0"/>
          <c:showVal val="0"/>
          <c:showCatName val="0"/>
          <c:showSerName val="0"/>
          <c:showPercent val="0"/>
          <c:showBubbleSize val="0"/>
        </c:dLbls>
        <c:axId val="537109576"/>
        <c:axId val="537109904"/>
      </c:areaChart>
      <c:lineChart>
        <c:grouping val="standard"/>
        <c:varyColors val="0"/>
        <c:ser>
          <c:idx val="6"/>
          <c:order val="0"/>
          <c:tx>
            <c:strRef>
              <c:f>'Mora Indexed Replication'!$C$3</c:f>
              <c:strCache>
                <c:ptCount val="1"/>
                <c:pt idx="0">
                  <c:v>Automatic transmission</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Replication'!$C$4:$C$103</c:f>
              <c:numCache>
                <c:formatCode>General</c:formatCode>
                <c:ptCount val="100"/>
                <c:pt idx="0">
                  <c:v>36</c:v>
                </c:pt>
                <c:pt idx="1">
                  <c:v>44.5</c:v>
                </c:pt>
                <c:pt idx="2">
                  <c:v>50</c:v>
                </c:pt>
                <c:pt idx="3">
                  <c:v>55</c:v>
                </c:pt>
                <c:pt idx="4">
                  <c:v>63.5</c:v>
                </c:pt>
                <c:pt idx="5">
                  <c:v>72.3</c:v>
                </c:pt>
                <c:pt idx="6">
                  <c:v>80</c:v>
                </c:pt>
                <c:pt idx="7">
                  <c:v>82</c:v>
                </c:pt>
                <c:pt idx="8">
                  <c:v>81</c:v>
                </c:pt>
                <c:pt idx="9">
                  <c:v>78</c:v>
                </c:pt>
                <c:pt idx="10">
                  <c:v>77</c:v>
                </c:pt>
                <c:pt idx="11">
                  <c:v>78</c:v>
                </c:pt>
                <c:pt idx="12">
                  <c:v>80</c:v>
                </c:pt>
                <c:pt idx="13">
                  <c:v>82</c:v>
                </c:pt>
                <c:pt idx="14">
                  <c:v>84</c:v>
                </c:pt>
                <c:pt idx="15">
                  <c:v>86.5</c:v>
                </c:pt>
                <c:pt idx="16">
                  <c:v>89.5</c:v>
                </c:pt>
                <c:pt idx="17">
                  <c:v>93</c:v>
                </c:pt>
                <c:pt idx="18">
                  <c:v>95</c:v>
                </c:pt>
                <c:pt idx="19">
                  <c:v>97</c:v>
                </c:pt>
                <c:pt idx="20">
                  <c:v>97.5</c:v>
                </c:pt>
                <c:pt idx="21">
                  <c:v>98</c:v>
                </c:pt>
                <c:pt idx="22">
                  <c:v>98.5</c:v>
                </c:pt>
                <c:pt idx="23">
                  <c:v>98</c:v>
                </c:pt>
                <c:pt idx="24">
                  <c:v>98.5</c:v>
                </c:pt>
                <c:pt idx="25">
                  <c:v>98</c:v>
                </c:pt>
                <c:pt idx="26">
                  <c:v>99</c:v>
                </c:pt>
                <c:pt idx="27">
                  <c:v>100</c:v>
                </c:pt>
                <c:pt idx="28">
                  <c:v>100</c:v>
                </c:pt>
                <c:pt idx="29">
                  <c:v>100</c:v>
                </c:pt>
                <c:pt idx="30">
                  <c:v>100</c:v>
                </c:pt>
                <c:pt idx="31">
                  <c:v>100</c:v>
                </c:pt>
                <c:pt idx="32">
                  <c:v>100</c:v>
                </c:pt>
                <c:pt idx="33">
                  <c:v>100</c:v>
                </c:pt>
              </c:numCache>
            </c:numRef>
          </c:val>
          <c:smooth val="0"/>
          <c:extLst>
            <c:ext xmlns:c16="http://schemas.microsoft.com/office/drawing/2014/chart" uri="{C3380CC4-5D6E-409C-BE32-E72D297353CC}">
              <c16:uniqueId val="{00000006-7FCC-4D7A-812F-38B0F0227C0A}"/>
            </c:ext>
          </c:extLst>
        </c:ser>
        <c:ser>
          <c:idx val="17"/>
          <c:order val="1"/>
          <c:tx>
            <c:strRef>
              <c:f>'Mora Indexed Replication'!$D$3</c:f>
              <c:strCache>
                <c:ptCount val="1"/>
                <c:pt idx="0">
                  <c:v>Automobile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Replication'!$D$4:$D$103</c:f>
              <c:numCache>
                <c:formatCode>General</c:formatCode>
                <c:ptCount val="100"/>
                <c:pt idx="0">
                  <c:v>10</c:v>
                </c:pt>
                <c:pt idx="1">
                  <c:v>12</c:v>
                </c:pt>
                <c:pt idx="2">
                  <c:v>17</c:v>
                </c:pt>
                <c:pt idx="3">
                  <c:v>19</c:v>
                </c:pt>
                <c:pt idx="4">
                  <c:v>23</c:v>
                </c:pt>
                <c:pt idx="5">
                  <c:v>28</c:v>
                </c:pt>
                <c:pt idx="6">
                  <c:v>31</c:v>
                </c:pt>
                <c:pt idx="7">
                  <c:v>34</c:v>
                </c:pt>
                <c:pt idx="8">
                  <c:v>39</c:v>
                </c:pt>
                <c:pt idx="9">
                  <c:v>44</c:v>
                </c:pt>
                <c:pt idx="10">
                  <c:v>49</c:v>
                </c:pt>
                <c:pt idx="11">
                  <c:v>54</c:v>
                </c:pt>
                <c:pt idx="12">
                  <c:v>56</c:v>
                </c:pt>
                <c:pt idx="13">
                  <c:v>58</c:v>
                </c:pt>
                <c:pt idx="14">
                  <c:v>58.5</c:v>
                </c:pt>
                <c:pt idx="15">
                  <c:v>59</c:v>
                </c:pt>
                <c:pt idx="16">
                  <c:v>56</c:v>
                </c:pt>
                <c:pt idx="17">
                  <c:v>53</c:v>
                </c:pt>
                <c:pt idx="18">
                  <c:v>50</c:v>
                </c:pt>
                <c:pt idx="19">
                  <c:v>51</c:v>
                </c:pt>
                <c:pt idx="20">
                  <c:v>52</c:v>
                </c:pt>
                <c:pt idx="21">
                  <c:v>54</c:v>
                </c:pt>
                <c:pt idx="22">
                  <c:v>55</c:v>
                </c:pt>
                <c:pt idx="23">
                  <c:v>54</c:v>
                </c:pt>
                <c:pt idx="24">
                  <c:v>54</c:v>
                </c:pt>
                <c:pt idx="25">
                  <c:v>55</c:v>
                </c:pt>
                <c:pt idx="26">
                  <c:v>57</c:v>
                </c:pt>
                <c:pt idx="27">
                  <c:v>53</c:v>
                </c:pt>
                <c:pt idx="28">
                  <c:v>49</c:v>
                </c:pt>
                <c:pt idx="29">
                  <c:v>47</c:v>
                </c:pt>
                <c:pt idx="30">
                  <c:v>46</c:v>
                </c:pt>
                <c:pt idx="31">
                  <c:v>48</c:v>
                </c:pt>
                <c:pt idx="32">
                  <c:v>51</c:v>
                </c:pt>
                <c:pt idx="33">
                  <c:v>53</c:v>
                </c:pt>
                <c:pt idx="34">
                  <c:v>55</c:v>
                </c:pt>
                <c:pt idx="35">
                  <c:v>58</c:v>
                </c:pt>
                <c:pt idx="36">
                  <c:v>60</c:v>
                </c:pt>
                <c:pt idx="37">
                  <c:v>60</c:v>
                </c:pt>
                <c:pt idx="38">
                  <c:v>62</c:v>
                </c:pt>
                <c:pt idx="39">
                  <c:v>65</c:v>
                </c:pt>
                <c:pt idx="40">
                  <c:v>68</c:v>
                </c:pt>
                <c:pt idx="41">
                  <c:v>72</c:v>
                </c:pt>
                <c:pt idx="42">
                  <c:v>74</c:v>
                </c:pt>
                <c:pt idx="43">
                  <c:v>71</c:v>
                </c:pt>
                <c:pt idx="44">
                  <c:v>73</c:v>
                </c:pt>
                <c:pt idx="45">
                  <c:v>75</c:v>
                </c:pt>
                <c:pt idx="46">
                  <c:v>76</c:v>
                </c:pt>
                <c:pt idx="47">
                  <c:v>75</c:v>
                </c:pt>
                <c:pt idx="48">
                  <c:v>79</c:v>
                </c:pt>
                <c:pt idx="49">
                  <c:v>79</c:v>
                </c:pt>
                <c:pt idx="50">
                  <c:v>79</c:v>
                </c:pt>
                <c:pt idx="51">
                  <c:v>79</c:v>
                </c:pt>
                <c:pt idx="52">
                  <c:v>78</c:v>
                </c:pt>
                <c:pt idx="53">
                  <c:v>78.5</c:v>
                </c:pt>
                <c:pt idx="54">
                  <c:v>79</c:v>
                </c:pt>
                <c:pt idx="55">
                  <c:v>80</c:v>
                </c:pt>
                <c:pt idx="56">
                  <c:v>80</c:v>
                </c:pt>
                <c:pt idx="57">
                  <c:v>81</c:v>
                </c:pt>
                <c:pt idx="58">
                  <c:v>82</c:v>
                </c:pt>
                <c:pt idx="59">
                  <c:v>83</c:v>
                </c:pt>
                <c:pt idx="60">
                  <c:v>83</c:v>
                </c:pt>
                <c:pt idx="61">
                  <c:v>84</c:v>
                </c:pt>
                <c:pt idx="62">
                  <c:v>85</c:v>
                </c:pt>
                <c:pt idx="63">
                  <c:v>85</c:v>
                </c:pt>
                <c:pt idx="64">
                  <c:v>85</c:v>
                </c:pt>
                <c:pt idx="65">
                  <c:v>86</c:v>
                </c:pt>
                <c:pt idx="66">
                  <c:v>86</c:v>
                </c:pt>
                <c:pt idx="67">
                  <c:v>86</c:v>
                </c:pt>
                <c:pt idx="68">
                  <c:v>86.5</c:v>
                </c:pt>
                <c:pt idx="69">
                  <c:v>87</c:v>
                </c:pt>
                <c:pt idx="70">
                  <c:v>88</c:v>
                </c:pt>
                <c:pt idx="71">
                  <c:v>88</c:v>
                </c:pt>
                <c:pt idx="72">
                  <c:v>89</c:v>
                </c:pt>
                <c:pt idx="73">
                  <c:v>89.5</c:v>
                </c:pt>
                <c:pt idx="74">
                  <c:v>90</c:v>
                </c:pt>
                <c:pt idx="75">
                  <c:v>91</c:v>
                </c:pt>
                <c:pt idx="76">
                  <c:v>91</c:v>
                </c:pt>
                <c:pt idx="77">
                  <c:v>91</c:v>
                </c:pt>
                <c:pt idx="78">
                  <c:v>92</c:v>
                </c:pt>
                <c:pt idx="79">
                  <c:v>91</c:v>
                </c:pt>
                <c:pt idx="80">
                  <c:v>91</c:v>
                </c:pt>
                <c:pt idx="81">
                  <c:v>92</c:v>
                </c:pt>
                <c:pt idx="82">
                  <c:v>92</c:v>
                </c:pt>
                <c:pt idx="83">
                  <c:v>92</c:v>
                </c:pt>
                <c:pt idx="84">
                  <c:v>91</c:v>
                </c:pt>
                <c:pt idx="85">
                  <c:v>92</c:v>
                </c:pt>
                <c:pt idx="86">
                  <c:v>92</c:v>
                </c:pt>
                <c:pt idx="87">
                  <c:v>91</c:v>
                </c:pt>
                <c:pt idx="88">
                  <c:v>91</c:v>
                </c:pt>
                <c:pt idx="89">
                  <c:v>91</c:v>
                </c:pt>
                <c:pt idx="90">
                  <c:v>91</c:v>
                </c:pt>
              </c:numCache>
            </c:numRef>
          </c:val>
          <c:smooth val="0"/>
          <c:extLst>
            <c:ext xmlns:c16="http://schemas.microsoft.com/office/drawing/2014/chart" uri="{C3380CC4-5D6E-409C-BE32-E72D297353CC}">
              <c16:uniqueId val="{00000011-7FCC-4D7A-812F-38B0F0227C0A}"/>
            </c:ext>
          </c:extLst>
        </c:ser>
        <c:ser>
          <c:idx val="0"/>
          <c:order val="2"/>
          <c:tx>
            <c:strRef>
              <c:f>'Mora Indexed Replication'!$E$3</c:f>
              <c:strCache>
                <c:ptCount val="1"/>
                <c:pt idx="0">
                  <c:v>Cable TV</c:v>
                </c:pt>
              </c:strCache>
            </c:strRef>
          </c:tx>
          <c:spPr>
            <a:ln w="28575" cap="rnd">
              <a:solidFill>
                <a:schemeClr val="bg1">
                  <a:lumMod val="9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Replication'!$E$4:$E$103</c:f>
              <c:numCache>
                <c:formatCode>General</c:formatCode>
                <c:ptCount val="100"/>
                <c:pt idx="0">
                  <c:v>7.6</c:v>
                </c:pt>
                <c:pt idx="1">
                  <c:v>8.6999999999999993</c:v>
                </c:pt>
                <c:pt idx="2">
                  <c:v>9.6</c:v>
                </c:pt>
                <c:pt idx="3">
                  <c:v>11.1</c:v>
                </c:pt>
                <c:pt idx="4">
                  <c:v>13</c:v>
                </c:pt>
                <c:pt idx="5">
                  <c:v>15.5</c:v>
                </c:pt>
                <c:pt idx="6">
                  <c:v>15.5</c:v>
                </c:pt>
                <c:pt idx="7">
                  <c:v>16.7</c:v>
                </c:pt>
                <c:pt idx="8">
                  <c:v>17.7</c:v>
                </c:pt>
                <c:pt idx="9">
                  <c:v>18.97</c:v>
                </c:pt>
                <c:pt idx="10">
                  <c:v>21.88</c:v>
                </c:pt>
                <c:pt idx="11">
                  <c:v>28.32</c:v>
                </c:pt>
                <c:pt idx="12">
                  <c:v>35.26</c:v>
                </c:pt>
                <c:pt idx="13">
                  <c:v>40.4</c:v>
                </c:pt>
                <c:pt idx="14">
                  <c:v>43.53</c:v>
                </c:pt>
                <c:pt idx="15">
                  <c:v>45.94</c:v>
                </c:pt>
                <c:pt idx="16">
                  <c:v>47.94</c:v>
                </c:pt>
                <c:pt idx="17">
                  <c:v>50.32</c:v>
                </c:pt>
                <c:pt idx="18">
                  <c:v>53.68</c:v>
                </c:pt>
                <c:pt idx="19">
                  <c:v>57.26</c:v>
                </c:pt>
                <c:pt idx="20">
                  <c:v>58.78</c:v>
                </c:pt>
                <c:pt idx="21">
                  <c:v>59.05</c:v>
                </c:pt>
                <c:pt idx="22">
                  <c:v>59.9</c:v>
                </c:pt>
                <c:pt idx="23">
                  <c:v>60.9</c:v>
                </c:pt>
                <c:pt idx="24">
                  <c:v>61.85</c:v>
                </c:pt>
                <c:pt idx="25">
                  <c:v>63.6</c:v>
                </c:pt>
                <c:pt idx="26">
                  <c:v>64.900000000000006</c:v>
                </c:pt>
                <c:pt idx="27">
                  <c:v>65.27</c:v>
                </c:pt>
                <c:pt idx="28">
                  <c:v>65.36</c:v>
                </c:pt>
                <c:pt idx="29">
                  <c:v>65.069999999999993</c:v>
                </c:pt>
              </c:numCache>
            </c:numRef>
          </c:val>
          <c:smooth val="0"/>
          <c:extLst>
            <c:ext xmlns:c16="http://schemas.microsoft.com/office/drawing/2014/chart" uri="{C3380CC4-5D6E-409C-BE32-E72D297353CC}">
              <c16:uniqueId val="{00000000-6C62-40E5-98D7-8BA140400AA3}"/>
            </c:ext>
          </c:extLst>
        </c:ser>
        <c:ser>
          <c:idx val="1"/>
          <c:order val="3"/>
          <c:tx>
            <c:strRef>
              <c:f>'Mora Indexed Replication'!$F$3</c:f>
              <c:strCache>
                <c:ptCount val="1"/>
                <c:pt idx="0">
                  <c:v>Cellular phone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Replication'!$F$4:$F$103</c:f>
              <c:numCache>
                <c:formatCode>General</c:formatCode>
                <c:ptCount val="100"/>
                <c:pt idx="0">
                  <c:v>10</c:v>
                </c:pt>
                <c:pt idx="1">
                  <c:v>12</c:v>
                </c:pt>
                <c:pt idx="2">
                  <c:v>16</c:v>
                </c:pt>
                <c:pt idx="3">
                  <c:v>21</c:v>
                </c:pt>
                <c:pt idx="4">
                  <c:v>36.299999999999997</c:v>
                </c:pt>
                <c:pt idx="5">
                  <c:v>34</c:v>
                </c:pt>
                <c:pt idx="6">
                  <c:v>42</c:v>
                </c:pt>
                <c:pt idx="7">
                  <c:v>49</c:v>
                </c:pt>
                <c:pt idx="8">
                  <c:v>56</c:v>
                </c:pt>
                <c:pt idx="9">
                  <c:v>62.8</c:v>
                </c:pt>
                <c:pt idx="10">
                  <c:v>63</c:v>
                </c:pt>
                <c:pt idx="11">
                  <c:v>71.3</c:v>
                </c:pt>
                <c:pt idx="12">
                  <c:v>67</c:v>
                </c:pt>
                <c:pt idx="13">
                  <c:v>73</c:v>
                </c:pt>
                <c:pt idx="14">
                  <c:v>75</c:v>
                </c:pt>
                <c:pt idx="15">
                  <c:v>84</c:v>
                </c:pt>
                <c:pt idx="16">
                  <c:v>87.2</c:v>
                </c:pt>
                <c:pt idx="17">
                  <c:v>89</c:v>
                </c:pt>
                <c:pt idx="18">
                  <c:v>87</c:v>
                </c:pt>
                <c:pt idx="19">
                  <c:v>89</c:v>
                </c:pt>
                <c:pt idx="20">
                  <c:v>91</c:v>
                </c:pt>
                <c:pt idx="21">
                  <c:v>92</c:v>
                </c:pt>
                <c:pt idx="22">
                  <c:v>92</c:v>
                </c:pt>
              </c:numCache>
            </c:numRef>
          </c:val>
          <c:smooth val="0"/>
          <c:extLst>
            <c:ext xmlns:c16="http://schemas.microsoft.com/office/drawing/2014/chart" uri="{C3380CC4-5D6E-409C-BE32-E72D297353CC}">
              <c16:uniqueId val="{00000001-6C62-40E5-98D7-8BA140400AA3}"/>
            </c:ext>
          </c:extLst>
        </c:ser>
        <c:ser>
          <c:idx val="2"/>
          <c:order val="4"/>
          <c:tx>
            <c:strRef>
              <c:f>'Mora Indexed Replication'!$G$3</c:f>
              <c:strCache>
                <c:ptCount val="1"/>
                <c:pt idx="0">
                  <c:v>Central heating</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Replication'!$G$4:$G$103</c:f>
              <c:numCache>
                <c:formatCode>General</c:formatCode>
                <c:ptCount val="100"/>
                <c:pt idx="0">
                  <c:v>1</c:v>
                </c:pt>
                <c:pt idx="1">
                  <c:v>3.05</c:v>
                </c:pt>
                <c:pt idx="2">
                  <c:v>5.0999999999999996</c:v>
                </c:pt>
                <c:pt idx="3">
                  <c:v>7.1499999999999995</c:v>
                </c:pt>
                <c:pt idx="4">
                  <c:v>9.1999999999999993</c:v>
                </c:pt>
                <c:pt idx="5">
                  <c:v>11.25</c:v>
                </c:pt>
                <c:pt idx="6">
                  <c:v>13.3</c:v>
                </c:pt>
                <c:pt idx="7">
                  <c:v>15.350000000000001</c:v>
                </c:pt>
                <c:pt idx="8">
                  <c:v>17.400000000000002</c:v>
                </c:pt>
                <c:pt idx="9">
                  <c:v>19.450000000000003</c:v>
                </c:pt>
                <c:pt idx="10">
                  <c:v>21.500000000000004</c:v>
                </c:pt>
                <c:pt idx="11">
                  <c:v>23.550000000000004</c:v>
                </c:pt>
                <c:pt idx="12">
                  <c:v>25.600000000000005</c:v>
                </c:pt>
                <c:pt idx="13">
                  <c:v>27.650000000000006</c:v>
                </c:pt>
                <c:pt idx="14">
                  <c:v>29.700000000000006</c:v>
                </c:pt>
                <c:pt idx="15">
                  <c:v>31.750000000000007</c:v>
                </c:pt>
                <c:pt idx="16">
                  <c:v>33.800000000000004</c:v>
                </c:pt>
                <c:pt idx="17">
                  <c:v>35.85</c:v>
                </c:pt>
                <c:pt idx="18">
                  <c:v>37.9</c:v>
                </c:pt>
                <c:pt idx="19">
                  <c:v>39.949999999999996</c:v>
                </c:pt>
                <c:pt idx="20">
                  <c:v>42</c:v>
                </c:pt>
                <c:pt idx="21">
                  <c:v>42.8</c:v>
                </c:pt>
                <c:pt idx="22">
                  <c:v>43.599999999999994</c:v>
                </c:pt>
                <c:pt idx="23">
                  <c:v>44.399999999999991</c:v>
                </c:pt>
                <c:pt idx="24">
                  <c:v>45.199999999999989</c:v>
                </c:pt>
                <c:pt idx="25">
                  <c:v>45.999999999999986</c:v>
                </c:pt>
                <c:pt idx="26">
                  <c:v>46.799999999999983</c:v>
                </c:pt>
                <c:pt idx="27">
                  <c:v>47.59999999999998</c:v>
                </c:pt>
                <c:pt idx="28">
                  <c:v>48.399999999999977</c:v>
                </c:pt>
                <c:pt idx="29">
                  <c:v>49.199999999999974</c:v>
                </c:pt>
                <c:pt idx="30">
                  <c:v>50</c:v>
                </c:pt>
                <c:pt idx="31">
                  <c:v>51.6</c:v>
                </c:pt>
                <c:pt idx="32">
                  <c:v>53.2</c:v>
                </c:pt>
                <c:pt idx="33">
                  <c:v>54.800000000000004</c:v>
                </c:pt>
                <c:pt idx="34">
                  <c:v>56.400000000000006</c:v>
                </c:pt>
                <c:pt idx="35">
                  <c:v>58.000000000000007</c:v>
                </c:pt>
                <c:pt idx="36">
                  <c:v>59.600000000000009</c:v>
                </c:pt>
                <c:pt idx="37">
                  <c:v>61.20000000000001</c:v>
                </c:pt>
                <c:pt idx="38">
                  <c:v>62.800000000000011</c:v>
                </c:pt>
                <c:pt idx="39">
                  <c:v>64.400000000000006</c:v>
                </c:pt>
                <c:pt idx="40">
                  <c:v>66</c:v>
                </c:pt>
                <c:pt idx="41">
                  <c:v>67.2</c:v>
                </c:pt>
                <c:pt idx="42">
                  <c:v>68.400000000000006</c:v>
                </c:pt>
                <c:pt idx="43">
                  <c:v>69.600000000000009</c:v>
                </c:pt>
                <c:pt idx="44">
                  <c:v>70.800000000000011</c:v>
                </c:pt>
                <c:pt idx="45">
                  <c:v>72.000000000000014</c:v>
                </c:pt>
                <c:pt idx="46">
                  <c:v>73.200000000000017</c:v>
                </c:pt>
                <c:pt idx="47">
                  <c:v>74.40000000000002</c:v>
                </c:pt>
                <c:pt idx="48">
                  <c:v>75.600000000000023</c:v>
                </c:pt>
                <c:pt idx="49">
                  <c:v>76.800000000000026</c:v>
                </c:pt>
                <c:pt idx="50">
                  <c:v>78</c:v>
                </c:pt>
              </c:numCache>
            </c:numRef>
          </c:val>
          <c:smooth val="0"/>
          <c:extLst>
            <c:ext xmlns:c16="http://schemas.microsoft.com/office/drawing/2014/chart" uri="{C3380CC4-5D6E-409C-BE32-E72D297353CC}">
              <c16:uniqueId val="{00000002-6C62-40E5-98D7-8BA140400AA3}"/>
            </c:ext>
          </c:extLst>
        </c:ser>
        <c:ser>
          <c:idx val="3"/>
          <c:order val="5"/>
          <c:tx>
            <c:strRef>
              <c:f>'Mora Indexed Replication'!$H$3</c:f>
              <c:strCache>
                <c:ptCount val="1"/>
                <c:pt idx="0">
                  <c:v>Colour TV</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Replication'!$H$4:$H$103</c:f>
              <c:numCache>
                <c:formatCode>General</c:formatCode>
                <c:ptCount val="100"/>
                <c:pt idx="0">
                  <c:v>10</c:v>
                </c:pt>
                <c:pt idx="1">
                  <c:v>15</c:v>
                </c:pt>
                <c:pt idx="2">
                  <c:v>21</c:v>
                </c:pt>
                <c:pt idx="3">
                  <c:v>25</c:v>
                </c:pt>
                <c:pt idx="4">
                  <c:v>31</c:v>
                </c:pt>
                <c:pt idx="5">
                  <c:v>39</c:v>
                </c:pt>
                <c:pt idx="6">
                  <c:v>43</c:v>
                </c:pt>
                <c:pt idx="7">
                  <c:v>48</c:v>
                </c:pt>
                <c:pt idx="8">
                  <c:v>57</c:v>
                </c:pt>
                <c:pt idx="9">
                  <c:v>64</c:v>
                </c:pt>
                <c:pt idx="10">
                  <c:v>69</c:v>
                </c:pt>
                <c:pt idx="11">
                  <c:v>74</c:v>
                </c:pt>
                <c:pt idx="12">
                  <c:v>75</c:v>
                </c:pt>
                <c:pt idx="13">
                  <c:v>78</c:v>
                </c:pt>
                <c:pt idx="14">
                  <c:v>79</c:v>
                </c:pt>
                <c:pt idx="15">
                  <c:v>80</c:v>
                </c:pt>
                <c:pt idx="16">
                  <c:v>85</c:v>
                </c:pt>
                <c:pt idx="17">
                  <c:v>88</c:v>
                </c:pt>
                <c:pt idx="18">
                  <c:v>89</c:v>
                </c:pt>
                <c:pt idx="19">
                  <c:v>90</c:v>
                </c:pt>
                <c:pt idx="20">
                  <c:v>90.5</c:v>
                </c:pt>
                <c:pt idx="21">
                  <c:v>91</c:v>
                </c:pt>
                <c:pt idx="22">
                  <c:v>93</c:v>
                </c:pt>
                <c:pt idx="23">
                  <c:v>94</c:v>
                </c:pt>
                <c:pt idx="24">
                  <c:v>96</c:v>
                </c:pt>
                <c:pt idx="25">
                  <c:v>96</c:v>
                </c:pt>
                <c:pt idx="26">
                  <c:v>95</c:v>
                </c:pt>
                <c:pt idx="27">
                  <c:v>95</c:v>
                </c:pt>
                <c:pt idx="28">
                  <c:v>96</c:v>
                </c:pt>
                <c:pt idx="29">
                  <c:v>94</c:v>
                </c:pt>
                <c:pt idx="30">
                  <c:v>96</c:v>
                </c:pt>
                <c:pt idx="31">
                  <c:v>95</c:v>
                </c:pt>
                <c:pt idx="32">
                  <c:v>94</c:v>
                </c:pt>
                <c:pt idx="33">
                  <c:v>95</c:v>
                </c:pt>
                <c:pt idx="34">
                  <c:v>94</c:v>
                </c:pt>
                <c:pt idx="35">
                  <c:v>94</c:v>
                </c:pt>
                <c:pt idx="36">
                  <c:v>96</c:v>
                </c:pt>
                <c:pt idx="37">
                  <c:v>95</c:v>
                </c:pt>
                <c:pt idx="38">
                  <c:v>97</c:v>
                </c:pt>
                <c:pt idx="39">
                  <c:v>96</c:v>
                </c:pt>
              </c:numCache>
            </c:numRef>
          </c:val>
          <c:smooth val="0"/>
          <c:extLst>
            <c:ext xmlns:c16="http://schemas.microsoft.com/office/drawing/2014/chart" uri="{C3380CC4-5D6E-409C-BE32-E72D297353CC}">
              <c16:uniqueId val="{00000003-6C62-40E5-98D7-8BA140400AA3}"/>
            </c:ext>
          </c:extLst>
        </c:ser>
        <c:ser>
          <c:idx val="4"/>
          <c:order val="6"/>
          <c:tx>
            <c:strRef>
              <c:f>'Mora Indexed Replication'!$I$3</c:f>
              <c:strCache>
                <c:ptCount val="1"/>
                <c:pt idx="0">
                  <c:v>Computer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Replication'!$I$4:$I$103</c:f>
              <c:numCache>
                <c:formatCode>General</c:formatCode>
                <c:ptCount val="100"/>
                <c:pt idx="0">
                  <c:v>20.7</c:v>
                </c:pt>
                <c:pt idx="1">
                  <c:v>24.25</c:v>
                </c:pt>
                <c:pt idx="2">
                  <c:v>27.8</c:v>
                </c:pt>
                <c:pt idx="3">
                  <c:v>31.35</c:v>
                </c:pt>
                <c:pt idx="4">
                  <c:v>34.9</c:v>
                </c:pt>
                <c:pt idx="5">
                  <c:v>38.449999999999996</c:v>
                </c:pt>
                <c:pt idx="6">
                  <c:v>42</c:v>
                </c:pt>
                <c:pt idx="7">
                  <c:v>46.22</c:v>
                </c:pt>
                <c:pt idx="8">
                  <c:v>50.44</c:v>
                </c:pt>
                <c:pt idx="9">
                  <c:v>54.66</c:v>
                </c:pt>
                <c:pt idx="10">
                  <c:v>58.879999999999995</c:v>
                </c:pt>
                <c:pt idx="11">
                  <c:v>63.1</c:v>
                </c:pt>
                <c:pt idx="12">
                  <c:v>65.099999999999994</c:v>
                </c:pt>
                <c:pt idx="13">
                  <c:v>67.099999999999994</c:v>
                </c:pt>
                <c:pt idx="14">
                  <c:v>68.72</c:v>
                </c:pt>
                <c:pt idx="15">
                  <c:v>70.34</c:v>
                </c:pt>
                <c:pt idx="16">
                  <c:v>71.960000000000008</c:v>
                </c:pt>
                <c:pt idx="17">
                  <c:v>73.580000000000013</c:v>
                </c:pt>
                <c:pt idx="18">
                  <c:v>75.2</c:v>
                </c:pt>
                <c:pt idx="19">
                  <c:v>78</c:v>
                </c:pt>
              </c:numCache>
            </c:numRef>
          </c:val>
          <c:smooth val="0"/>
          <c:extLst>
            <c:ext xmlns:c16="http://schemas.microsoft.com/office/drawing/2014/chart" uri="{C3380CC4-5D6E-409C-BE32-E72D297353CC}">
              <c16:uniqueId val="{00000004-6C62-40E5-98D7-8BA140400AA3}"/>
            </c:ext>
          </c:extLst>
        </c:ser>
        <c:ser>
          <c:idx val="7"/>
          <c:order val="7"/>
          <c:tx>
            <c:strRef>
              <c:f>'Mora Indexed Replication'!$K$3</c:f>
              <c:strCache>
                <c:ptCount val="1"/>
                <c:pt idx="0">
                  <c:v>Disk brakes</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Replication'!$K$4:$K$103</c:f>
              <c:numCache>
                <c:formatCode>General</c:formatCode>
                <c:ptCount val="100"/>
                <c:pt idx="0">
                  <c:v>1</c:v>
                </c:pt>
                <c:pt idx="1">
                  <c:v>3.5</c:v>
                </c:pt>
                <c:pt idx="2">
                  <c:v>7.3</c:v>
                </c:pt>
                <c:pt idx="3">
                  <c:v>15.2</c:v>
                </c:pt>
                <c:pt idx="4">
                  <c:v>26.5</c:v>
                </c:pt>
                <c:pt idx="5">
                  <c:v>43.5</c:v>
                </c:pt>
                <c:pt idx="6">
                  <c:v>58.5</c:v>
                </c:pt>
                <c:pt idx="7">
                  <c:v>74</c:v>
                </c:pt>
                <c:pt idx="8">
                  <c:v>81</c:v>
                </c:pt>
                <c:pt idx="9">
                  <c:v>87.5</c:v>
                </c:pt>
                <c:pt idx="10">
                  <c:v>92</c:v>
                </c:pt>
                <c:pt idx="11">
                  <c:v>97</c:v>
                </c:pt>
                <c:pt idx="12">
                  <c:v>99</c:v>
                </c:pt>
                <c:pt idx="13">
                  <c:v>100</c:v>
                </c:pt>
                <c:pt idx="14">
                  <c:v>100</c:v>
                </c:pt>
                <c:pt idx="15">
                  <c:v>99</c:v>
                </c:pt>
                <c:pt idx="16">
                  <c:v>97.5</c:v>
                </c:pt>
                <c:pt idx="17">
                  <c:v>99</c:v>
                </c:pt>
                <c:pt idx="18">
                  <c:v>100</c:v>
                </c:pt>
              </c:numCache>
            </c:numRef>
          </c:val>
          <c:smooth val="0"/>
          <c:extLst>
            <c:ext xmlns:c16="http://schemas.microsoft.com/office/drawing/2014/chart" uri="{C3380CC4-5D6E-409C-BE32-E72D297353CC}">
              <c16:uniqueId val="{00000006-6C62-40E5-98D7-8BA140400AA3}"/>
            </c:ext>
          </c:extLst>
        </c:ser>
        <c:ser>
          <c:idx val="8"/>
          <c:order val="8"/>
          <c:tx>
            <c:strRef>
              <c:f>'Mora Indexed Replication'!$L$3</c:f>
              <c:strCache>
                <c:ptCount val="1"/>
                <c:pt idx="0">
                  <c:v>Dryer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Replication'!$L$4:$L$103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12.7</c:v>
                </c:pt>
                <c:pt idx="12">
                  <c:v>14.399999999999999</c:v>
                </c:pt>
                <c:pt idx="13">
                  <c:v>16.099999999999998</c:v>
                </c:pt>
                <c:pt idx="14">
                  <c:v>17.799999999999997</c:v>
                </c:pt>
                <c:pt idx="15">
                  <c:v>19.499999999999996</c:v>
                </c:pt>
                <c:pt idx="16">
                  <c:v>21.199999999999996</c:v>
                </c:pt>
                <c:pt idx="17">
                  <c:v>22.899999999999995</c:v>
                </c:pt>
                <c:pt idx="18">
                  <c:v>24.599999999999994</c:v>
                </c:pt>
                <c:pt idx="19">
                  <c:v>26.299999999999994</c:v>
                </c:pt>
                <c:pt idx="20">
                  <c:v>28</c:v>
                </c:pt>
                <c:pt idx="21">
                  <c:v>32</c:v>
                </c:pt>
                <c:pt idx="22">
                  <c:v>36</c:v>
                </c:pt>
                <c:pt idx="23">
                  <c:v>40</c:v>
                </c:pt>
                <c:pt idx="24">
                  <c:v>40.6</c:v>
                </c:pt>
                <c:pt idx="25">
                  <c:v>41.2</c:v>
                </c:pt>
                <c:pt idx="26">
                  <c:v>41.800000000000004</c:v>
                </c:pt>
                <c:pt idx="27">
                  <c:v>42.400000000000006</c:v>
                </c:pt>
                <c:pt idx="28">
                  <c:v>43</c:v>
                </c:pt>
                <c:pt idx="29">
                  <c:v>44.2</c:v>
                </c:pt>
                <c:pt idx="30">
                  <c:v>45.400000000000006</c:v>
                </c:pt>
                <c:pt idx="31">
                  <c:v>46.600000000000009</c:v>
                </c:pt>
                <c:pt idx="32">
                  <c:v>47.800000000000011</c:v>
                </c:pt>
                <c:pt idx="33">
                  <c:v>49</c:v>
                </c:pt>
                <c:pt idx="34" formatCode="0.0">
                  <c:v>48.666666666666664</c:v>
                </c:pt>
                <c:pt idx="35" formatCode="0.0">
                  <c:v>48.333333333333329</c:v>
                </c:pt>
                <c:pt idx="36">
                  <c:v>48</c:v>
                </c:pt>
                <c:pt idx="37" formatCode="0.0">
                  <c:v>52.983333333333334</c:v>
                </c:pt>
                <c:pt idx="38" formatCode="0.0">
                  <c:v>57.966666666666669</c:v>
                </c:pt>
                <c:pt idx="39" formatCode="0.0">
                  <c:v>62.95</c:v>
                </c:pt>
                <c:pt idx="40" formatCode="0.0">
                  <c:v>67.933333333333337</c:v>
                </c:pt>
                <c:pt idx="41" formatCode="0.0">
                  <c:v>72.916666666666671</c:v>
                </c:pt>
                <c:pt idx="42">
                  <c:v>77.900000000000006</c:v>
                </c:pt>
                <c:pt idx="43" formatCode="0.0">
                  <c:v>79.38333333333334</c:v>
                </c:pt>
                <c:pt idx="44" formatCode="0.0">
                  <c:v>80.866666666666674</c:v>
                </c:pt>
                <c:pt idx="45" formatCode="0.0">
                  <c:v>82.350000000000009</c:v>
                </c:pt>
                <c:pt idx="46" formatCode="0.0">
                  <c:v>83.833333333333343</c:v>
                </c:pt>
                <c:pt idx="47" formatCode="0.0">
                  <c:v>85.316666666666677</c:v>
                </c:pt>
                <c:pt idx="48">
                  <c:v>86.8</c:v>
                </c:pt>
                <c:pt idx="49" formatCode="0.0">
                  <c:v>87.259999999999991</c:v>
                </c:pt>
                <c:pt idx="50" formatCode="0.0">
                  <c:v>87.719999999999985</c:v>
                </c:pt>
                <c:pt idx="51" formatCode="0.0">
                  <c:v>88.179999999999978</c:v>
                </c:pt>
                <c:pt idx="52" formatCode="0.0">
                  <c:v>88.639999999999972</c:v>
                </c:pt>
                <c:pt idx="53">
                  <c:v>89.1</c:v>
                </c:pt>
                <c:pt idx="54" formatCode="0.0">
                  <c:v>85.15</c:v>
                </c:pt>
                <c:pt idx="55">
                  <c:v>81.2</c:v>
                </c:pt>
                <c:pt idx="56">
                  <c:v>81.600000000000009</c:v>
                </c:pt>
                <c:pt idx="57">
                  <c:v>82.000000000000014</c:v>
                </c:pt>
                <c:pt idx="58">
                  <c:v>82.40000000000002</c:v>
                </c:pt>
                <c:pt idx="59">
                  <c:v>82.800000000000026</c:v>
                </c:pt>
                <c:pt idx="60">
                  <c:v>83.2</c:v>
                </c:pt>
                <c:pt idx="61">
                  <c:v>83.4</c:v>
                </c:pt>
              </c:numCache>
            </c:numRef>
          </c:val>
          <c:smooth val="0"/>
          <c:extLst>
            <c:ext xmlns:c16="http://schemas.microsoft.com/office/drawing/2014/chart" uri="{C3380CC4-5D6E-409C-BE32-E72D297353CC}">
              <c16:uniqueId val="{00000007-6C62-40E5-98D7-8BA140400AA3}"/>
            </c:ext>
          </c:extLst>
        </c:ser>
        <c:ser>
          <c:idx val="9"/>
          <c:order val="9"/>
          <c:tx>
            <c:strRef>
              <c:f>'Mora Indexed Replication'!$M$3</c:f>
              <c:strCache>
                <c:ptCount val="1"/>
                <c:pt idx="0">
                  <c:v>Ebook reader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Replication'!$M$4:$M$103</c:f>
              <c:numCache>
                <c:formatCode>General</c:formatCode>
                <c:ptCount val="100"/>
                <c:pt idx="0">
                  <c:v>2</c:v>
                </c:pt>
                <c:pt idx="1">
                  <c:v>5</c:v>
                </c:pt>
                <c:pt idx="2">
                  <c:v>10</c:v>
                </c:pt>
                <c:pt idx="3">
                  <c:v>19</c:v>
                </c:pt>
                <c:pt idx="4">
                  <c:v>24</c:v>
                </c:pt>
                <c:pt idx="5">
                  <c:v>21.5</c:v>
                </c:pt>
                <c:pt idx="6">
                  <c:v>19</c:v>
                </c:pt>
                <c:pt idx="7">
                  <c:v>22</c:v>
                </c:pt>
              </c:numCache>
            </c:numRef>
          </c:val>
          <c:smooth val="0"/>
          <c:extLst>
            <c:ext xmlns:c16="http://schemas.microsoft.com/office/drawing/2014/chart" uri="{C3380CC4-5D6E-409C-BE32-E72D297353CC}">
              <c16:uniqueId val="{00000008-6C62-40E5-98D7-8BA140400AA3}"/>
            </c:ext>
          </c:extLst>
        </c:ser>
        <c:ser>
          <c:idx val="10"/>
          <c:order val="10"/>
          <c:tx>
            <c:strRef>
              <c:f>'Mora Indexed Replication'!$N$3</c:f>
              <c:strCache>
                <c:ptCount val="1"/>
                <c:pt idx="0">
                  <c:v>Electric Range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Replication'!$N$4:$N$103</c:f>
              <c:numCache>
                <c:formatCode>0.0</c:formatCode>
                <c:ptCount val="100"/>
                <c:pt idx="0" formatCode="General">
                  <c:v>5</c:v>
                </c:pt>
                <c:pt idx="1">
                  <c:v>5.5294117647058822</c:v>
                </c:pt>
                <c:pt idx="2">
                  <c:v>6.0588235294117645</c:v>
                </c:pt>
                <c:pt idx="3">
                  <c:v>6.5882352941176467</c:v>
                </c:pt>
                <c:pt idx="4">
                  <c:v>7.117647058823529</c:v>
                </c:pt>
                <c:pt idx="5">
                  <c:v>7.6470588235294112</c:v>
                </c:pt>
                <c:pt idx="6">
                  <c:v>8.1764705882352935</c:v>
                </c:pt>
                <c:pt idx="7">
                  <c:v>8.7058823529411757</c:v>
                </c:pt>
                <c:pt idx="8">
                  <c:v>9.235294117647058</c:v>
                </c:pt>
                <c:pt idx="9">
                  <c:v>9.7647058823529402</c:v>
                </c:pt>
                <c:pt idx="10">
                  <c:v>10.294117647058822</c:v>
                </c:pt>
                <c:pt idx="11">
                  <c:v>10.823529411764705</c:v>
                </c:pt>
                <c:pt idx="12">
                  <c:v>11.352941176470587</c:v>
                </c:pt>
                <c:pt idx="13">
                  <c:v>11.882352941176469</c:v>
                </c:pt>
                <c:pt idx="14">
                  <c:v>12.411764705882351</c:v>
                </c:pt>
                <c:pt idx="15">
                  <c:v>12.941176470588234</c:v>
                </c:pt>
                <c:pt idx="16">
                  <c:v>13.470588235294116</c:v>
                </c:pt>
                <c:pt idx="17" formatCode="General">
                  <c:v>14</c:v>
                </c:pt>
                <c:pt idx="18" formatCode="General">
                  <c:v>15.6</c:v>
                </c:pt>
                <c:pt idx="19" formatCode="General">
                  <c:v>17.2</c:v>
                </c:pt>
                <c:pt idx="20" formatCode="General">
                  <c:v>18.8</c:v>
                </c:pt>
                <c:pt idx="21" formatCode="General">
                  <c:v>20.400000000000002</c:v>
                </c:pt>
                <c:pt idx="22" formatCode="General">
                  <c:v>22.000000000000004</c:v>
                </c:pt>
                <c:pt idx="23" formatCode="General">
                  <c:v>23.600000000000005</c:v>
                </c:pt>
                <c:pt idx="24" formatCode="General">
                  <c:v>25.200000000000006</c:v>
                </c:pt>
                <c:pt idx="25" formatCode="General">
                  <c:v>26.800000000000008</c:v>
                </c:pt>
                <c:pt idx="26" formatCode="General">
                  <c:v>28.400000000000009</c:v>
                </c:pt>
                <c:pt idx="27" formatCode="General">
                  <c:v>30</c:v>
                </c:pt>
                <c:pt idx="28" formatCode="General">
                  <c:v>31</c:v>
                </c:pt>
                <c:pt idx="29" formatCode="General">
                  <c:v>32</c:v>
                </c:pt>
                <c:pt idx="30" formatCode="General">
                  <c:v>33</c:v>
                </c:pt>
                <c:pt idx="31" formatCode="General">
                  <c:v>34</c:v>
                </c:pt>
                <c:pt idx="32" formatCode="General">
                  <c:v>35</c:v>
                </c:pt>
                <c:pt idx="33" formatCode="General">
                  <c:v>36</c:v>
                </c:pt>
                <c:pt idx="34" formatCode="General">
                  <c:v>37</c:v>
                </c:pt>
                <c:pt idx="35" formatCode="General">
                  <c:v>38</c:v>
                </c:pt>
                <c:pt idx="36" formatCode="General">
                  <c:v>39</c:v>
                </c:pt>
                <c:pt idx="37" formatCode="General">
                  <c:v>40</c:v>
                </c:pt>
                <c:pt idx="38" formatCode="General">
                  <c:v>41</c:v>
                </c:pt>
                <c:pt idx="39" formatCode="General">
                  <c:v>42</c:v>
                </c:pt>
                <c:pt idx="40" formatCode="General">
                  <c:v>43</c:v>
                </c:pt>
                <c:pt idx="41" formatCode="General">
                  <c:v>44</c:v>
                </c:pt>
                <c:pt idx="42" formatCode="General">
                  <c:v>45</c:v>
                </c:pt>
                <c:pt idx="43" formatCode="General">
                  <c:v>46</c:v>
                </c:pt>
                <c:pt idx="44" formatCode="General">
                  <c:v>47</c:v>
                </c:pt>
                <c:pt idx="45" formatCode="General">
                  <c:v>48</c:v>
                </c:pt>
                <c:pt idx="46" formatCode="General">
                  <c:v>49</c:v>
                </c:pt>
                <c:pt idx="47" formatCode="General">
                  <c:v>50</c:v>
                </c:pt>
                <c:pt idx="48" formatCode="General">
                  <c:v>50.6</c:v>
                </c:pt>
                <c:pt idx="49" formatCode="General">
                  <c:v>51.2</c:v>
                </c:pt>
                <c:pt idx="50" formatCode="General">
                  <c:v>51.800000000000004</c:v>
                </c:pt>
                <c:pt idx="51" formatCode="General">
                  <c:v>52.400000000000006</c:v>
                </c:pt>
                <c:pt idx="52" formatCode="General">
                  <c:v>53</c:v>
                </c:pt>
                <c:pt idx="53" formatCode="General">
                  <c:v>57</c:v>
                </c:pt>
              </c:numCache>
            </c:numRef>
          </c:val>
          <c:smooth val="0"/>
          <c:extLst>
            <c:ext xmlns:c16="http://schemas.microsoft.com/office/drawing/2014/chart" uri="{C3380CC4-5D6E-409C-BE32-E72D297353CC}">
              <c16:uniqueId val="{00000009-6C62-40E5-98D7-8BA140400AA3}"/>
            </c:ext>
          </c:extLst>
        </c:ser>
        <c:ser>
          <c:idx val="12"/>
          <c:order val="11"/>
          <c:tx>
            <c:strRef>
              <c:f>'Mora Indexed Replication'!$P$3</c:f>
              <c:strCache>
                <c:ptCount val="1"/>
                <c:pt idx="0">
                  <c:v>Electronic ignition</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Replication'!$P$4:$P$103</c:f>
              <c:numCache>
                <c:formatCode>General</c:formatCode>
                <c:ptCount val="100"/>
                <c:pt idx="0">
                  <c:v>2</c:v>
                </c:pt>
                <c:pt idx="1">
                  <c:v>5</c:v>
                </c:pt>
                <c:pt idx="2">
                  <c:v>11</c:v>
                </c:pt>
                <c:pt idx="3">
                  <c:v>11</c:v>
                </c:pt>
                <c:pt idx="4">
                  <c:v>45</c:v>
                </c:pt>
                <c:pt idx="5">
                  <c:v>70</c:v>
                </c:pt>
                <c:pt idx="6">
                  <c:v>98</c:v>
                </c:pt>
                <c:pt idx="7">
                  <c:v>100</c:v>
                </c:pt>
              </c:numCache>
            </c:numRef>
          </c:val>
          <c:smooth val="0"/>
          <c:extLst>
            <c:ext xmlns:c16="http://schemas.microsoft.com/office/drawing/2014/chart" uri="{C3380CC4-5D6E-409C-BE32-E72D297353CC}">
              <c16:uniqueId val="{0000000B-6C62-40E5-98D7-8BA140400AA3}"/>
            </c:ext>
          </c:extLst>
        </c:ser>
        <c:ser>
          <c:idx val="13"/>
          <c:order val="12"/>
          <c:tx>
            <c:strRef>
              <c:f>'Mora Indexed Replication'!$Q$3</c:f>
              <c:strCache>
                <c:ptCount val="1"/>
                <c:pt idx="0">
                  <c:v>Flush toilet</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Replication'!$Q$4:$Q$103</c:f>
              <c:numCache>
                <c:formatCode>General</c:formatCode>
                <c:ptCount val="100"/>
                <c:pt idx="0">
                  <c:v>1</c:v>
                </c:pt>
                <c:pt idx="1">
                  <c:v>1.3</c:v>
                </c:pt>
                <c:pt idx="2">
                  <c:v>1.6</c:v>
                </c:pt>
                <c:pt idx="3">
                  <c:v>1.9000000000000001</c:v>
                </c:pt>
                <c:pt idx="4">
                  <c:v>2.2000000000000002</c:v>
                </c:pt>
                <c:pt idx="5">
                  <c:v>2.5</c:v>
                </c:pt>
                <c:pt idx="6">
                  <c:v>2.8</c:v>
                </c:pt>
                <c:pt idx="7">
                  <c:v>3.0999999999999996</c:v>
                </c:pt>
                <c:pt idx="8">
                  <c:v>3.3999999999999995</c:v>
                </c:pt>
                <c:pt idx="9">
                  <c:v>3.6999999999999993</c:v>
                </c:pt>
                <c:pt idx="10">
                  <c:v>3.9999999999999991</c:v>
                </c:pt>
                <c:pt idx="11">
                  <c:v>4.2999999999999989</c:v>
                </c:pt>
                <c:pt idx="12">
                  <c:v>4.5999999999999988</c:v>
                </c:pt>
                <c:pt idx="13">
                  <c:v>4.8999999999999986</c:v>
                </c:pt>
                <c:pt idx="14">
                  <c:v>5.1999999999999984</c:v>
                </c:pt>
                <c:pt idx="15">
                  <c:v>5.4999999999999982</c:v>
                </c:pt>
                <c:pt idx="16">
                  <c:v>5.799999999999998</c:v>
                </c:pt>
                <c:pt idx="17">
                  <c:v>6.0999999999999979</c:v>
                </c:pt>
                <c:pt idx="18">
                  <c:v>6.3999999999999977</c:v>
                </c:pt>
                <c:pt idx="19">
                  <c:v>6.6999999999999975</c:v>
                </c:pt>
                <c:pt idx="20">
                  <c:v>7</c:v>
                </c:pt>
                <c:pt idx="21">
                  <c:v>7.6</c:v>
                </c:pt>
                <c:pt idx="22">
                  <c:v>8.1999999999999993</c:v>
                </c:pt>
                <c:pt idx="23">
                  <c:v>8.7999999999999989</c:v>
                </c:pt>
                <c:pt idx="24">
                  <c:v>9.3999999999999986</c:v>
                </c:pt>
                <c:pt idx="25">
                  <c:v>9.9999999999999982</c:v>
                </c:pt>
                <c:pt idx="26">
                  <c:v>10.599999999999998</c:v>
                </c:pt>
                <c:pt idx="27">
                  <c:v>11.199999999999998</c:v>
                </c:pt>
                <c:pt idx="28">
                  <c:v>11.799999999999997</c:v>
                </c:pt>
                <c:pt idx="29">
                  <c:v>12.399999999999997</c:v>
                </c:pt>
                <c:pt idx="30">
                  <c:v>13</c:v>
                </c:pt>
                <c:pt idx="31">
                  <c:v>13.2</c:v>
                </c:pt>
                <c:pt idx="32">
                  <c:v>13.399999999999999</c:v>
                </c:pt>
                <c:pt idx="33">
                  <c:v>13.599999999999998</c:v>
                </c:pt>
                <c:pt idx="34">
                  <c:v>13.799999999999997</c:v>
                </c:pt>
                <c:pt idx="35">
                  <c:v>13.999999999999996</c:v>
                </c:pt>
                <c:pt idx="36">
                  <c:v>14.199999999999996</c:v>
                </c:pt>
                <c:pt idx="37">
                  <c:v>14.399999999999995</c:v>
                </c:pt>
                <c:pt idx="38">
                  <c:v>14.599999999999994</c:v>
                </c:pt>
                <c:pt idx="39">
                  <c:v>14.799999999999994</c:v>
                </c:pt>
                <c:pt idx="40">
                  <c:v>15</c:v>
                </c:pt>
                <c:pt idx="41" formatCode="0.0">
                  <c:v>15.25</c:v>
                </c:pt>
                <c:pt idx="42" formatCode="0.0">
                  <c:v>15.5</c:v>
                </c:pt>
                <c:pt idx="43" formatCode="0.0">
                  <c:v>15.75</c:v>
                </c:pt>
                <c:pt idx="44" formatCode="0.0">
                  <c:v>16</c:v>
                </c:pt>
                <c:pt idx="45" formatCode="0.0">
                  <c:v>16.25</c:v>
                </c:pt>
                <c:pt idx="46" formatCode="0.0">
                  <c:v>16.5</c:v>
                </c:pt>
                <c:pt idx="47" formatCode="0.0">
                  <c:v>16.75</c:v>
                </c:pt>
                <c:pt idx="48" formatCode="0.0">
                  <c:v>17</c:v>
                </c:pt>
                <c:pt idx="49" formatCode="0.0">
                  <c:v>17.25</c:v>
                </c:pt>
                <c:pt idx="50" formatCode="0.0">
                  <c:v>17.5</c:v>
                </c:pt>
                <c:pt idx="51" formatCode="0.0">
                  <c:v>17.75</c:v>
                </c:pt>
                <c:pt idx="52" formatCode="0.0">
                  <c:v>18</c:v>
                </c:pt>
                <c:pt idx="53" formatCode="0.0">
                  <c:v>18.25</c:v>
                </c:pt>
                <c:pt idx="54" formatCode="0.0">
                  <c:v>18.5</c:v>
                </c:pt>
                <c:pt idx="55" formatCode="0.0">
                  <c:v>18.75</c:v>
                </c:pt>
                <c:pt idx="56" formatCode="0.0">
                  <c:v>19</c:v>
                </c:pt>
                <c:pt idx="57" formatCode="0.0">
                  <c:v>19.25</c:v>
                </c:pt>
                <c:pt idx="58" formatCode="0.0">
                  <c:v>19.5</c:v>
                </c:pt>
                <c:pt idx="59" formatCode="0.0">
                  <c:v>19.75</c:v>
                </c:pt>
                <c:pt idx="60">
                  <c:v>20</c:v>
                </c:pt>
                <c:pt idx="61" formatCode="0.0">
                  <c:v>22.81818181818182</c:v>
                </c:pt>
                <c:pt idx="62" formatCode="0.0">
                  <c:v>25.63636363636364</c:v>
                </c:pt>
                <c:pt idx="63" formatCode="0.0">
                  <c:v>28.45454545454546</c:v>
                </c:pt>
                <c:pt idx="64" formatCode="0.0">
                  <c:v>31.27272727272728</c:v>
                </c:pt>
                <c:pt idx="65" formatCode="0.0">
                  <c:v>34.090909090909101</c:v>
                </c:pt>
                <c:pt idx="66" formatCode="0.0">
                  <c:v>36.909090909090921</c:v>
                </c:pt>
                <c:pt idx="67" formatCode="0.0">
                  <c:v>39.727272727272741</c:v>
                </c:pt>
                <c:pt idx="68" formatCode="0.0">
                  <c:v>42.545454545454561</c:v>
                </c:pt>
                <c:pt idx="69" formatCode="0.0">
                  <c:v>45.363636363636381</c:v>
                </c:pt>
                <c:pt idx="70" formatCode="0.0">
                  <c:v>48.181818181818201</c:v>
                </c:pt>
                <c:pt idx="71">
                  <c:v>51</c:v>
                </c:pt>
                <c:pt idx="72">
                  <c:v>52</c:v>
                </c:pt>
                <c:pt idx="73">
                  <c:v>53</c:v>
                </c:pt>
                <c:pt idx="74">
                  <c:v>54</c:v>
                </c:pt>
                <c:pt idx="75">
                  <c:v>55</c:v>
                </c:pt>
                <c:pt idx="76">
                  <c:v>56</c:v>
                </c:pt>
                <c:pt idx="77">
                  <c:v>57</c:v>
                </c:pt>
                <c:pt idx="78">
                  <c:v>58</c:v>
                </c:pt>
                <c:pt idx="79">
                  <c:v>59</c:v>
                </c:pt>
                <c:pt idx="80">
                  <c:v>60</c:v>
                </c:pt>
                <c:pt idx="81">
                  <c:v>61.1</c:v>
                </c:pt>
                <c:pt idx="82">
                  <c:v>62.2</c:v>
                </c:pt>
                <c:pt idx="83">
                  <c:v>63.300000000000004</c:v>
                </c:pt>
                <c:pt idx="84">
                  <c:v>64.400000000000006</c:v>
                </c:pt>
                <c:pt idx="85">
                  <c:v>65.5</c:v>
                </c:pt>
                <c:pt idx="86">
                  <c:v>66.599999999999994</c:v>
                </c:pt>
                <c:pt idx="87">
                  <c:v>67.699999999999989</c:v>
                </c:pt>
                <c:pt idx="88">
                  <c:v>68.799999999999983</c:v>
                </c:pt>
                <c:pt idx="89">
                  <c:v>69.899999999999977</c:v>
                </c:pt>
                <c:pt idx="90">
                  <c:v>71</c:v>
                </c:pt>
                <c:pt idx="91">
                  <c:v>72.599999999999994</c:v>
                </c:pt>
                <c:pt idx="92">
                  <c:v>74.199999999999989</c:v>
                </c:pt>
                <c:pt idx="93">
                  <c:v>75.799999999999983</c:v>
                </c:pt>
                <c:pt idx="94">
                  <c:v>77.399999999999977</c:v>
                </c:pt>
                <c:pt idx="95">
                  <c:v>78.999999999999972</c:v>
                </c:pt>
                <c:pt idx="96">
                  <c:v>80.599999999999966</c:v>
                </c:pt>
                <c:pt idx="97">
                  <c:v>82.19999999999996</c:v>
                </c:pt>
                <c:pt idx="98">
                  <c:v>83.799999999999955</c:v>
                </c:pt>
                <c:pt idx="99">
                  <c:v>85.399999999999949</c:v>
                </c:pt>
              </c:numCache>
            </c:numRef>
          </c:val>
          <c:smooth val="0"/>
          <c:extLst>
            <c:ext xmlns:c16="http://schemas.microsoft.com/office/drawing/2014/chart" uri="{C3380CC4-5D6E-409C-BE32-E72D297353CC}">
              <c16:uniqueId val="{0000000C-6C62-40E5-98D7-8BA140400AA3}"/>
            </c:ext>
          </c:extLst>
        </c:ser>
        <c:ser>
          <c:idx val="14"/>
          <c:order val="13"/>
          <c:tx>
            <c:strRef>
              <c:f>'Mora Indexed Replication'!$R$3</c:f>
              <c:strCache>
                <c:ptCount val="1"/>
                <c:pt idx="0">
                  <c:v>Freezer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Replication'!$R$4:$R$103</c:f>
              <c:numCache>
                <c:formatCode>General</c:formatCode>
                <c:ptCount val="100"/>
                <c:pt idx="0">
                  <c:v>6</c:v>
                </c:pt>
                <c:pt idx="1">
                  <c:v>7.6</c:v>
                </c:pt>
                <c:pt idx="2">
                  <c:v>9.1999999999999993</c:v>
                </c:pt>
                <c:pt idx="3">
                  <c:v>10.799999999999999</c:v>
                </c:pt>
                <c:pt idx="4">
                  <c:v>12.399999999999999</c:v>
                </c:pt>
                <c:pt idx="5">
                  <c:v>13.999999999999998</c:v>
                </c:pt>
                <c:pt idx="6">
                  <c:v>15.599999999999998</c:v>
                </c:pt>
                <c:pt idx="7">
                  <c:v>17.2</c:v>
                </c:pt>
                <c:pt idx="8">
                  <c:v>18.8</c:v>
                </c:pt>
                <c:pt idx="9">
                  <c:v>20.400000000000002</c:v>
                </c:pt>
                <c:pt idx="10">
                  <c:v>22</c:v>
                </c:pt>
                <c:pt idx="11">
                  <c:v>22.8</c:v>
                </c:pt>
                <c:pt idx="12">
                  <c:v>23.6</c:v>
                </c:pt>
                <c:pt idx="13">
                  <c:v>24.400000000000002</c:v>
                </c:pt>
                <c:pt idx="14">
                  <c:v>25.200000000000003</c:v>
                </c:pt>
                <c:pt idx="15">
                  <c:v>26</c:v>
                </c:pt>
                <c:pt idx="16">
                  <c:v>26.8</c:v>
                </c:pt>
                <c:pt idx="17">
                  <c:v>27.6</c:v>
                </c:pt>
                <c:pt idx="18">
                  <c:v>28.400000000000002</c:v>
                </c:pt>
                <c:pt idx="19">
                  <c:v>29.200000000000003</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formatCode="0.0">
                  <c:v>41.51</c:v>
                </c:pt>
                <c:pt idx="34" formatCode="0.0">
                  <c:v>41.019999999999996</c:v>
                </c:pt>
                <c:pt idx="35" formatCode="0.0">
                  <c:v>40.529999999999994</c:v>
                </c:pt>
                <c:pt idx="36" formatCode="0.0">
                  <c:v>40.039999999999992</c:v>
                </c:pt>
                <c:pt idx="37" formatCode="0.0">
                  <c:v>39.54999999999999</c:v>
                </c:pt>
                <c:pt idx="38" formatCode="0.0">
                  <c:v>39.059999999999988</c:v>
                </c:pt>
                <c:pt idx="39" formatCode="0.0">
                  <c:v>38.569999999999986</c:v>
                </c:pt>
                <c:pt idx="40" formatCode="0.0">
                  <c:v>38.079999999999984</c:v>
                </c:pt>
                <c:pt idx="41" formatCode="0.0">
                  <c:v>37.589999999999982</c:v>
                </c:pt>
                <c:pt idx="42">
                  <c:v>37.1</c:v>
                </c:pt>
                <c:pt idx="43" formatCode="0.0">
                  <c:v>36.733333333333334</c:v>
                </c:pt>
                <c:pt idx="44" formatCode="0.0">
                  <c:v>36.366666666666667</c:v>
                </c:pt>
                <c:pt idx="45" formatCode="0.0">
                  <c:v>36</c:v>
                </c:pt>
                <c:pt idx="46" formatCode="0.0">
                  <c:v>35.633333333333333</c:v>
                </c:pt>
                <c:pt idx="47" formatCode="0.0">
                  <c:v>35.266666666666666</c:v>
                </c:pt>
                <c:pt idx="48">
                  <c:v>34.9</c:v>
                </c:pt>
                <c:pt idx="49">
                  <c:v>35.299999999999997</c:v>
                </c:pt>
                <c:pt idx="50">
                  <c:v>35.699999999999996</c:v>
                </c:pt>
                <c:pt idx="51">
                  <c:v>36.099999999999994</c:v>
                </c:pt>
                <c:pt idx="52">
                  <c:v>36.499999999999993</c:v>
                </c:pt>
                <c:pt idx="53">
                  <c:v>36.9</c:v>
                </c:pt>
                <c:pt idx="54" formatCode="0.0">
                  <c:v>36.75</c:v>
                </c:pt>
                <c:pt idx="55">
                  <c:v>36.6</c:v>
                </c:pt>
                <c:pt idx="56" formatCode="0.0">
                  <c:v>36.86</c:v>
                </c:pt>
                <c:pt idx="57" formatCode="0.0">
                  <c:v>37.119999999999997</c:v>
                </c:pt>
                <c:pt idx="58" formatCode="0.0">
                  <c:v>37.379999999999995</c:v>
                </c:pt>
                <c:pt idx="59" formatCode="0.0">
                  <c:v>37.639999999999993</c:v>
                </c:pt>
                <c:pt idx="60">
                  <c:v>37.9</c:v>
                </c:pt>
                <c:pt idx="61">
                  <c:v>35.799999999999997</c:v>
                </c:pt>
              </c:numCache>
            </c:numRef>
          </c:val>
          <c:smooth val="0"/>
          <c:extLst>
            <c:ext xmlns:c16="http://schemas.microsoft.com/office/drawing/2014/chart" uri="{C3380CC4-5D6E-409C-BE32-E72D297353CC}">
              <c16:uniqueId val="{0000000D-6C62-40E5-98D7-8BA140400AA3}"/>
            </c:ext>
          </c:extLst>
        </c:ser>
        <c:ser>
          <c:idx val="15"/>
          <c:order val="14"/>
          <c:tx>
            <c:strRef>
              <c:f>'Mora Indexed Replication'!$S$3</c:f>
              <c:strCache>
                <c:ptCount val="1"/>
                <c:pt idx="0">
                  <c:v>Home air conditioning</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Replication'!$S$4:$S$103</c:f>
              <c:numCache>
                <c:formatCode>General</c:formatCode>
                <c:ptCount val="100"/>
                <c:pt idx="0">
                  <c:v>10</c:v>
                </c:pt>
                <c:pt idx="1">
                  <c:v>12</c:v>
                </c:pt>
                <c:pt idx="2">
                  <c:v>12</c:v>
                </c:pt>
                <c:pt idx="3">
                  <c:v>12</c:v>
                </c:pt>
                <c:pt idx="4">
                  <c:v>13</c:v>
                </c:pt>
                <c:pt idx="5">
                  <c:v>14</c:v>
                </c:pt>
                <c:pt idx="6">
                  <c:v>14</c:v>
                </c:pt>
                <c:pt idx="7">
                  <c:v>16</c:v>
                </c:pt>
                <c:pt idx="8">
                  <c:v>17</c:v>
                </c:pt>
                <c:pt idx="9">
                  <c:v>19</c:v>
                </c:pt>
                <c:pt idx="10">
                  <c:v>21</c:v>
                </c:pt>
                <c:pt idx="11">
                  <c:v>25</c:v>
                </c:pt>
                <c:pt idx="12">
                  <c:v>31</c:v>
                </c:pt>
                <c:pt idx="13">
                  <c:v>37</c:v>
                </c:pt>
                <c:pt idx="14">
                  <c:v>44</c:v>
                </c:pt>
                <c:pt idx="15">
                  <c:v>47</c:v>
                </c:pt>
                <c:pt idx="16">
                  <c:v>49</c:v>
                </c:pt>
                <c:pt idx="17">
                  <c:v>50</c:v>
                </c:pt>
                <c:pt idx="18">
                  <c:v>51</c:v>
                </c:pt>
                <c:pt idx="19">
                  <c:v>52</c:v>
                </c:pt>
                <c:pt idx="20">
                  <c:v>53</c:v>
                </c:pt>
                <c:pt idx="21">
                  <c:v>55</c:v>
                </c:pt>
                <c:pt idx="22">
                  <c:v>55</c:v>
                </c:pt>
                <c:pt idx="23">
                  <c:v>56.5</c:v>
                </c:pt>
                <c:pt idx="24">
                  <c:v>58</c:v>
                </c:pt>
                <c:pt idx="25">
                  <c:v>58</c:v>
                </c:pt>
                <c:pt idx="26">
                  <c:v>58</c:v>
                </c:pt>
                <c:pt idx="27">
                  <c:v>60</c:v>
                </c:pt>
                <c:pt idx="28">
                  <c:v>61</c:v>
                </c:pt>
                <c:pt idx="29">
                  <c:v>62</c:v>
                </c:pt>
                <c:pt idx="30">
                  <c:v>63</c:v>
                </c:pt>
                <c:pt idx="31">
                  <c:v>65</c:v>
                </c:pt>
                <c:pt idx="32">
                  <c:v>68</c:v>
                </c:pt>
                <c:pt idx="33">
                  <c:v>69</c:v>
                </c:pt>
                <c:pt idx="34">
                  <c:v>70</c:v>
                </c:pt>
                <c:pt idx="35">
                  <c:v>69</c:v>
                </c:pt>
                <c:pt idx="36">
                  <c:v>68</c:v>
                </c:pt>
                <c:pt idx="37">
                  <c:v>69</c:v>
                </c:pt>
                <c:pt idx="38">
                  <c:v>71</c:v>
                </c:pt>
                <c:pt idx="39">
                  <c:v>72</c:v>
                </c:pt>
                <c:pt idx="40">
                  <c:v>73</c:v>
                </c:pt>
                <c:pt idx="41">
                  <c:v>74</c:v>
                </c:pt>
                <c:pt idx="42">
                  <c:v>75</c:v>
                </c:pt>
                <c:pt idx="43">
                  <c:v>76</c:v>
                </c:pt>
                <c:pt idx="44">
                  <c:v>78</c:v>
                </c:pt>
                <c:pt idx="45">
                  <c:v>83</c:v>
                </c:pt>
                <c:pt idx="46">
                  <c:v>87</c:v>
                </c:pt>
                <c:pt idx="47">
                  <c:v>89</c:v>
                </c:pt>
                <c:pt idx="48">
                  <c:v>89</c:v>
                </c:pt>
                <c:pt idx="49">
                  <c:v>89</c:v>
                </c:pt>
                <c:pt idx="50">
                  <c:v>89</c:v>
                </c:pt>
                <c:pt idx="51">
                  <c:v>88</c:v>
                </c:pt>
                <c:pt idx="52">
                  <c:v>87</c:v>
                </c:pt>
                <c:pt idx="53">
                  <c:v>88.5</c:v>
                </c:pt>
                <c:pt idx="54">
                  <c:v>88.7</c:v>
                </c:pt>
              </c:numCache>
            </c:numRef>
          </c:val>
          <c:smooth val="0"/>
          <c:extLst>
            <c:ext xmlns:c16="http://schemas.microsoft.com/office/drawing/2014/chart" uri="{C3380CC4-5D6E-409C-BE32-E72D297353CC}">
              <c16:uniqueId val="{0000000E-6C62-40E5-98D7-8BA140400AA3}"/>
            </c:ext>
          </c:extLst>
        </c:ser>
        <c:ser>
          <c:idx val="16"/>
          <c:order val="15"/>
          <c:tx>
            <c:strRef>
              <c:f>'Mora Indexed Replication'!$T$3</c:f>
              <c:strCache>
                <c:ptCount val="1"/>
                <c:pt idx="0">
                  <c:v>Household refrigerator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Replication'!$T$4:$T$103</c:f>
              <c:numCache>
                <c:formatCode>General</c:formatCode>
                <c:ptCount val="100"/>
                <c:pt idx="0">
                  <c:v>10</c:v>
                </c:pt>
                <c:pt idx="1">
                  <c:v>14</c:v>
                </c:pt>
                <c:pt idx="2">
                  <c:v>17</c:v>
                </c:pt>
                <c:pt idx="3">
                  <c:v>20</c:v>
                </c:pt>
                <c:pt idx="4">
                  <c:v>24</c:v>
                </c:pt>
                <c:pt idx="5">
                  <c:v>27</c:v>
                </c:pt>
                <c:pt idx="6">
                  <c:v>33</c:v>
                </c:pt>
                <c:pt idx="7">
                  <c:v>38</c:v>
                </c:pt>
                <c:pt idx="8">
                  <c:v>43</c:v>
                </c:pt>
                <c:pt idx="9">
                  <c:v>44</c:v>
                </c:pt>
                <c:pt idx="10">
                  <c:v>47</c:v>
                </c:pt>
                <c:pt idx="11">
                  <c:v>50</c:v>
                </c:pt>
                <c:pt idx="12">
                  <c:v>52</c:v>
                </c:pt>
                <c:pt idx="13">
                  <c:v>55</c:v>
                </c:pt>
                <c:pt idx="14">
                  <c:v>56</c:v>
                </c:pt>
                <c:pt idx="15">
                  <c:v>62</c:v>
                </c:pt>
                <c:pt idx="16">
                  <c:v>67</c:v>
                </c:pt>
                <c:pt idx="17">
                  <c:v>71</c:v>
                </c:pt>
                <c:pt idx="18">
                  <c:v>76</c:v>
                </c:pt>
                <c:pt idx="19">
                  <c:v>80</c:v>
                </c:pt>
                <c:pt idx="20">
                  <c:v>83</c:v>
                </c:pt>
                <c:pt idx="21">
                  <c:v>86</c:v>
                </c:pt>
                <c:pt idx="22">
                  <c:v>88</c:v>
                </c:pt>
                <c:pt idx="23">
                  <c:v>91</c:v>
                </c:pt>
                <c:pt idx="24">
                  <c:v>93</c:v>
                </c:pt>
                <c:pt idx="25">
                  <c:v>95</c:v>
                </c:pt>
                <c:pt idx="26">
                  <c:v>96</c:v>
                </c:pt>
                <c:pt idx="27">
                  <c:v>97</c:v>
                </c:pt>
                <c:pt idx="28">
                  <c:v>97.4</c:v>
                </c:pt>
                <c:pt idx="29">
                  <c:v>97.8</c:v>
                </c:pt>
                <c:pt idx="30">
                  <c:v>98.2</c:v>
                </c:pt>
                <c:pt idx="31">
                  <c:v>98.6</c:v>
                </c:pt>
                <c:pt idx="32">
                  <c:v>99</c:v>
                </c:pt>
                <c:pt idx="33">
                  <c:v>99</c:v>
                </c:pt>
                <c:pt idx="34">
                  <c:v>99</c:v>
                </c:pt>
                <c:pt idx="35">
                  <c:v>99</c:v>
                </c:pt>
                <c:pt idx="36">
                  <c:v>99</c:v>
                </c:pt>
                <c:pt idx="37">
                  <c:v>99</c:v>
                </c:pt>
                <c:pt idx="38">
                  <c:v>99</c:v>
                </c:pt>
                <c:pt idx="39">
                  <c:v>99</c:v>
                </c:pt>
                <c:pt idx="40">
                  <c:v>99</c:v>
                </c:pt>
                <c:pt idx="41">
                  <c:v>99</c:v>
                </c:pt>
                <c:pt idx="42">
                  <c:v>99</c:v>
                </c:pt>
                <c:pt idx="43">
                  <c:v>99</c:v>
                </c:pt>
                <c:pt idx="44">
                  <c:v>99</c:v>
                </c:pt>
                <c:pt idx="45">
                  <c:v>99</c:v>
                </c:pt>
                <c:pt idx="46">
                  <c:v>99</c:v>
                </c:pt>
                <c:pt idx="47">
                  <c:v>99</c:v>
                </c:pt>
                <c:pt idx="48">
                  <c:v>99</c:v>
                </c:pt>
                <c:pt idx="49">
                  <c:v>99</c:v>
                </c:pt>
                <c:pt idx="50">
                  <c:v>99</c:v>
                </c:pt>
                <c:pt idx="51">
                  <c:v>99</c:v>
                </c:pt>
                <c:pt idx="52">
                  <c:v>99</c:v>
                </c:pt>
                <c:pt idx="53">
                  <c:v>99</c:v>
                </c:pt>
                <c:pt idx="54">
                  <c:v>99</c:v>
                </c:pt>
                <c:pt idx="55">
                  <c:v>99</c:v>
                </c:pt>
                <c:pt idx="56">
                  <c:v>99</c:v>
                </c:pt>
                <c:pt idx="57">
                  <c:v>99</c:v>
                </c:pt>
                <c:pt idx="58">
                  <c:v>99</c:v>
                </c:pt>
                <c:pt idx="59">
                  <c:v>99</c:v>
                </c:pt>
                <c:pt idx="60">
                  <c:v>99</c:v>
                </c:pt>
                <c:pt idx="61">
                  <c:v>99</c:v>
                </c:pt>
                <c:pt idx="62">
                  <c:v>99</c:v>
                </c:pt>
                <c:pt idx="63">
                  <c:v>99</c:v>
                </c:pt>
                <c:pt idx="64">
                  <c:v>99</c:v>
                </c:pt>
                <c:pt idx="65">
                  <c:v>99</c:v>
                </c:pt>
                <c:pt idx="66">
                  <c:v>99</c:v>
                </c:pt>
                <c:pt idx="67">
                  <c:v>99</c:v>
                </c:pt>
                <c:pt idx="68">
                  <c:v>99</c:v>
                </c:pt>
                <c:pt idx="69">
                  <c:v>99</c:v>
                </c:pt>
                <c:pt idx="70">
                  <c:v>99</c:v>
                </c:pt>
                <c:pt idx="71">
                  <c:v>99</c:v>
                </c:pt>
                <c:pt idx="72">
                  <c:v>99</c:v>
                </c:pt>
                <c:pt idx="73">
                  <c:v>99</c:v>
                </c:pt>
                <c:pt idx="74">
                  <c:v>99</c:v>
                </c:pt>
                <c:pt idx="75" formatCode="0.0">
                  <c:v>99.06</c:v>
                </c:pt>
                <c:pt idx="76" formatCode="0.0">
                  <c:v>99.12</c:v>
                </c:pt>
                <c:pt idx="77" formatCode="0.0">
                  <c:v>99.18</c:v>
                </c:pt>
                <c:pt idx="78" formatCode="0.0">
                  <c:v>99.240000000000009</c:v>
                </c:pt>
                <c:pt idx="79">
                  <c:v>99.3</c:v>
                </c:pt>
                <c:pt idx="80">
                  <c:v>99.2</c:v>
                </c:pt>
              </c:numCache>
            </c:numRef>
          </c:val>
          <c:smooth val="0"/>
          <c:extLst>
            <c:ext xmlns:c16="http://schemas.microsoft.com/office/drawing/2014/chart" uri="{C3380CC4-5D6E-409C-BE32-E72D297353CC}">
              <c16:uniqueId val="{0000000F-6C62-40E5-98D7-8BA140400AA3}"/>
            </c:ext>
          </c:extLst>
        </c:ser>
        <c:ser>
          <c:idx val="18"/>
          <c:order val="16"/>
          <c:tx>
            <c:strRef>
              <c:f>'Mora Indexed Replication'!$U$3</c:f>
              <c:strCache>
                <c:ptCount val="1"/>
                <c:pt idx="0">
                  <c:v>Internet</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Replication'!$U$4:$U$103</c:f>
              <c:numCache>
                <c:formatCode>General</c:formatCode>
                <c:ptCount val="100"/>
                <c:pt idx="0">
                  <c:v>10</c:v>
                </c:pt>
                <c:pt idx="1">
                  <c:v>11</c:v>
                </c:pt>
                <c:pt idx="2">
                  <c:v>13</c:v>
                </c:pt>
                <c:pt idx="3">
                  <c:v>16</c:v>
                </c:pt>
                <c:pt idx="4">
                  <c:v>19</c:v>
                </c:pt>
                <c:pt idx="5">
                  <c:v>25</c:v>
                </c:pt>
                <c:pt idx="6">
                  <c:v>34</c:v>
                </c:pt>
                <c:pt idx="7">
                  <c:v>42</c:v>
                </c:pt>
                <c:pt idx="8">
                  <c:v>49</c:v>
                </c:pt>
                <c:pt idx="9">
                  <c:v>52</c:v>
                </c:pt>
                <c:pt idx="10">
                  <c:v>54</c:v>
                </c:pt>
                <c:pt idx="11">
                  <c:v>57</c:v>
                </c:pt>
                <c:pt idx="12">
                  <c:v>61</c:v>
                </c:pt>
                <c:pt idx="13">
                  <c:v>62</c:v>
                </c:pt>
                <c:pt idx="14">
                  <c:v>65</c:v>
                </c:pt>
                <c:pt idx="15">
                  <c:v>68</c:v>
                </c:pt>
                <c:pt idx="16">
                  <c:v>70</c:v>
                </c:pt>
                <c:pt idx="17">
                  <c:v>74</c:v>
                </c:pt>
                <c:pt idx="18">
                  <c:v>76</c:v>
                </c:pt>
                <c:pt idx="19">
                  <c:v>81</c:v>
                </c:pt>
                <c:pt idx="20">
                  <c:v>82</c:v>
                </c:pt>
                <c:pt idx="21">
                  <c:v>83</c:v>
                </c:pt>
                <c:pt idx="22">
                  <c:v>85</c:v>
                </c:pt>
                <c:pt idx="23">
                  <c:v>88</c:v>
                </c:pt>
              </c:numCache>
            </c:numRef>
          </c:val>
          <c:smooth val="0"/>
          <c:extLst>
            <c:ext xmlns:c16="http://schemas.microsoft.com/office/drawing/2014/chart" uri="{C3380CC4-5D6E-409C-BE32-E72D297353CC}">
              <c16:uniqueId val="{00000010-6C62-40E5-98D7-8BA140400AA3}"/>
            </c:ext>
          </c:extLst>
        </c:ser>
        <c:ser>
          <c:idx val="19"/>
          <c:order val="17"/>
          <c:tx>
            <c:strRef>
              <c:f>'Mora Indexed Replication'!$V$3</c:f>
              <c:strCache>
                <c:ptCount val="1"/>
                <c:pt idx="0">
                  <c:v>Landline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Replication'!$V$4:$V$103</c:f>
              <c:numCache>
                <c:formatCode>General</c:formatCode>
                <c:ptCount val="100"/>
                <c:pt idx="0">
                  <c:v>10</c:v>
                </c:pt>
                <c:pt idx="1">
                  <c:v>12</c:v>
                </c:pt>
                <c:pt idx="2">
                  <c:v>14</c:v>
                </c:pt>
                <c:pt idx="3">
                  <c:v>18</c:v>
                </c:pt>
                <c:pt idx="4">
                  <c:v>19.5</c:v>
                </c:pt>
                <c:pt idx="5">
                  <c:v>21</c:v>
                </c:pt>
                <c:pt idx="6">
                  <c:v>23</c:v>
                </c:pt>
                <c:pt idx="7">
                  <c:v>24.5</c:v>
                </c:pt>
                <c:pt idx="8">
                  <c:v>26</c:v>
                </c:pt>
                <c:pt idx="9">
                  <c:v>27</c:v>
                </c:pt>
                <c:pt idx="10">
                  <c:v>28</c:v>
                </c:pt>
                <c:pt idx="11">
                  <c:v>29</c:v>
                </c:pt>
                <c:pt idx="12">
                  <c:v>30</c:v>
                </c:pt>
                <c:pt idx="13">
                  <c:v>31</c:v>
                </c:pt>
                <c:pt idx="14">
                  <c:v>32</c:v>
                </c:pt>
                <c:pt idx="15">
                  <c:v>33</c:v>
                </c:pt>
                <c:pt idx="16">
                  <c:v>34</c:v>
                </c:pt>
                <c:pt idx="17">
                  <c:v>34</c:v>
                </c:pt>
                <c:pt idx="18">
                  <c:v>35</c:v>
                </c:pt>
                <c:pt idx="19">
                  <c:v>35</c:v>
                </c:pt>
                <c:pt idx="20">
                  <c:v>37</c:v>
                </c:pt>
                <c:pt idx="21">
                  <c:v>37</c:v>
                </c:pt>
                <c:pt idx="22">
                  <c:v>38</c:v>
                </c:pt>
                <c:pt idx="23">
                  <c:v>39</c:v>
                </c:pt>
                <c:pt idx="24">
                  <c:v>39</c:v>
                </c:pt>
                <c:pt idx="25">
                  <c:v>41</c:v>
                </c:pt>
                <c:pt idx="26">
                  <c:v>41</c:v>
                </c:pt>
                <c:pt idx="27">
                  <c:v>39.5</c:v>
                </c:pt>
                <c:pt idx="28">
                  <c:v>38</c:v>
                </c:pt>
                <c:pt idx="29">
                  <c:v>35</c:v>
                </c:pt>
                <c:pt idx="30">
                  <c:v>32</c:v>
                </c:pt>
                <c:pt idx="31">
                  <c:v>31</c:v>
                </c:pt>
                <c:pt idx="32">
                  <c:v>32</c:v>
                </c:pt>
                <c:pt idx="33">
                  <c:v>33</c:v>
                </c:pt>
                <c:pt idx="34">
                  <c:v>34</c:v>
                </c:pt>
                <c:pt idx="35">
                  <c:v>34.5</c:v>
                </c:pt>
                <c:pt idx="36">
                  <c:v>35</c:v>
                </c:pt>
                <c:pt idx="37">
                  <c:v>37</c:v>
                </c:pt>
                <c:pt idx="38">
                  <c:v>39</c:v>
                </c:pt>
                <c:pt idx="39">
                  <c:v>41.5</c:v>
                </c:pt>
                <c:pt idx="40">
                  <c:v>44</c:v>
                </c:pt>
                <c:pt idx="41">
                  <c:v>45</c:v>
                </c:pt>
                <c:pt idx="42">
                  <c:v>46</c:v>
                </c:pt>
                <c:pt idx="43">
                  <c:v>50</c:v>
                </c:pt>
                <c:pt idx="44">
                  <c:v>54</c:v>
                </c:pt>
                <c:pt idx="45">
                  <c:v>58</c:v>
                </c:pt>
                <c:pt idx="46">
                  <c:v>60</c:v>
                </c:pt>
                <c:pt idx="47">
                  <c:v>62</c:v>
                </c:pt>
                <c:pt idx="48">
                  <c:v>63.5</c:v>
                </c:pt>
                <c:pt idx="49">
                  <c:v>65</c:v>
                </c:pt>
                <c:pt idx="50">
                  <c:v>67.5</c:v>
                </c:pt>
                <c:pt idx="51">
                  <c:v>70</c:v>
                </c:pt>
                <c:pt idx="52">
                  <c:v>71.67</c:v>
                </c:pt>
                <c:pt idx="53">
                  <c:v>73.33</c:v>
                </c:pt>
                <c:pt idx="54">
                  <c:v>75</c:v>
                </c:pt>
                <c:pt idx="55">
                  <c:v>76.5</c:v>
                </c:pt>
                <c:pt idx="56">
                  <c:v>78</c:v>
                </c:pt>
                <c:pt idx="57">
                  <c:v>78.5</c:v>
                </c:pt>
                <c:pt idx="58">
                  <c:v>79</c:v>
                </c:pt>
                <c:pt idx="59">
                  <c:v>80</c:v>
                </c:pt>
                <c:pt idx="60">
                  <c:v>81</c:v>
                </c:pt>
                <c:pt idx="61">
                  <c:v>82</c:v>
                </c:pt>
                <c:pt idx="62">
                  <c:v>85</c:v>
                </c:pt>
                <c:pt idx="63">
                  <c:v>86</c:v>
                </c:pt>
                <c:pt idx="64">
                  <c:v>87</c:v>
                </c:pt>
                <c:pt idx="65">
                  <c:v>88.5</c:v>
                </c:pt>
                <c:pt idx="66">
                  <c:v>90</c:v>
                </c:pt>
                <c:pt idx="67">
                  <c:v>87</c:v>
                </c:pt>
                <c:pt idx="68">
                  <c:v>87.5</c:v>
                </c:pt>
                <c:pt idx="69">
                  <c:v>88</c:v>
                </c:pt>
                <c:pt idx="70">
                  <c:v>88.67</c:v>
                </c:pt>
                <c:pt idx="71">
                  <c:v>89.33</c:v>
                </c:pt>
                <c:pt idx="72">
                  <c:v>90</c:v>
                </c:pt>
                <c:pt idx="73">
                  <c:v>90.5</c:v>
                </c:pt>
                <c:pt idx="74">
                  <c:v>91</c:v>
                </c:pt>
                <c:pt idx="75">
                  <c:v>91.5</c:v>
                </c:pt>
                <c:pt idx="76">
                  <c:v>92</c:v>
                </c:pt>
                <c:pt idx="77">
                  <c:v>92.5</c:v>
                </c:pt>
                <c:pt idx="78">
                  <c:v>93</c:v>
                </c:pt>
                <c:pt idx="79">
                  <c:v>92.5</c:v>
                </c:pt>
                <c:pt idx="80">
                  <c:v>92</c:v>
                </c:pt>
                <c:pt idx="81">
                  <c:v>92</c:v>
                </c:pt>
                <c:pt idx="82">
                  <c:v>92</c:v>
                </c:pt>
                <c:pt idx="83">
                  <c:v>92.25</c:v>
                </c:pt>
                <c:pt idx="84">
                  <c:v>92.5</c:v>
                </c:pt>
                <c:pt idx="85">
                  <c:v>92.75</c:v>
                </c:pt>
                <c:pt idx="86">
                  <c:v>93</c:v>
                </c:pt>
                <c:pt idx="87">
                  <c:v>93.5</c:v>
                </c:pt>
                <c:pt idx="88">
                  <c:v>94</c:v>
                </c:pt>
                <c:pt idx="89">
                  <c:v>94</c:v>
                </c:pt>
                <c:pt idx="90">
                  <c:v>94</c:v>
                </c:pt>
                <c:pt idx="91">
                  <c:v>94</c:v>
                </c:pt>
                <c:pt idx="92">
                  <c:v>94</c:v>
                </c:pt>
                <c:pt idx="93">
                  <c:v>94</c:v>
                </c:pt>
                <c:pt idx="94">
                  <c:v>94</c:v>
                </c:pt>
                <c:pt idx="95">
                  <c:v>94</c:v>
                </c:pt>
                <c:pt idx="96">
                  <c:v>94</c:v>
                </c:pt>
                <c:pt idx="97">
                  <c:v>94</c:v>
                </c:pt>
                <c:pt idx="98">
                  <c:v>94.5</c:v>
                </c:pt>
                <c:pt idx="99">
                  <c:v>95</c:v>
                </c:pt>
              </c:numCache>
            </c:numRef>
          </c:val>
          <c:smooth val="0"/>
          <c:extLst>
            <c:ext xmlns:c16="http://schemas.microsoft.com/office/drawing/2014/chart" uri="{C3380CC4-5D6E-409C-BE32-E72D297353CC}">
              <c16:uniqueId val="{00000011-6C62-40E5-98D7-8BA140400AA3}"/>
            </c:ext>
          </c:extLst>
        </c:ser>
        <c:ser>
          <c:idx val="20"/>
          <c:order val="18"/>
          <c:tx>
            <c:strRef>
              <c:f>'Mora Indexed Replication'!$W$3</c:f>
              <c:strCache>
                <c:ptCount val="1"/>
                <c:pt idx="0">
                  <c:v>Microcomputer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Replication'!$W$4:$W$103</c:f>
              <c:numCache>
                <c:formatCode>General</c:formatCode>
                <c:ptCount val="100"/>
                <c:pt idx="0">
                  <c:v>8.1999999999999993</c:v>
                </c:pt>
                <c:pt idx="1">
                  <c:v>10</c:v>
                </c:pt>
                <c:pt idx="2">
                  <c:v>12</c:v>
                </c:pt>
                <c:pt idx="3">
                  <c:v>13</c:v>
                </c:pt>
                <c:pt idx="4">
                  <c:v>14</c:v>
                </c:pt>
                <c:pt idx="5">
                  <c:v>15</c:v>
                </c:pt>
                <c:pt idx="6">
                  <c:v>17</c:v>
                </c:pt>
                <c:pt idx="7">
                  <c:v>20</c:v>
                </c:pt>
                <c:pt idx="8">
                  <c:v>22</c:v>
                </c:pt>
                <c:pt idx="9">
                  <c:v>22.9</c:v>
                </c:pt>
                <c:pt idx="10">
                  <c:v>25</c:v>
                </c:pt>
                <c:pt idx="11">
                  <c:v>30</c:v>
                </c:pt>
                <c:pt idx="12">
                  <c:v>33</c:v>
                </c:pt>
                <c:pt idx="13">
                  <c:v>36.6</c:v>
                </c:pt>
                <c:pt idx="14">
                  <c:v>40</c:v>
                </c:pt>
                <c:pt idx="15">
                  <c:v>45</c:v>
                </c:pt>
                <c:pt idx="16">
                  <c:v>51</c:v>
                </c:pt>
                <c:pt idx="17">
                  <c:v>56.3</c:v>
                </c:pt>
                <c:pt idx="18">
                  <c:v>58</c:v>
                </c:pt>
                <c:pt idx="19">
                  <c:v>61.8</c:v>
                </c:pt>
                <c:pt idx="20">
                  <c:v>63</c:v>
                </c:pt>
                <c:pt idx="21">
                  <c:v>65</c:v>
                </c:pt>
                <c:pt idx="22">
                  <c:v>67</c:v>
                </c:pt>
                <c:pt idx="23">
                  <c:v>69.7</c:v>
                </c:pt>
                <c:pt idx="24">
                  <c:v>72</c:v>
                </c:pt>
                <c:pt idx="25">
                  <c:v>74.099999999999994</c:v>
                </c:pt>
                <c:pt idx="26">
                  <c:v>76.7</c:v>
                </c:pt>
                <c:pt idx="27">
                  <c:v>75.599999999999994</c:v>
                </c:pt>
                <c:pt idx="28">
                  <c:v>75</c:v>
                </c:pt>
                <c:pt idx="29">
                  <c:v>77</c:v>
                </c:pt>
                <c:pt idx="30">
                  <c:v>75</c:v>
                </c:pt>
                <c:pt idx="31">
                  <c:v>73</c:v>
                </c:pt>
                <c:pt idx="32">
                  <c:v>78</c:v>
                </c:pt>
              </c:numCache>
            </c:numRef>
          </c:val>
          <c:smooth val="0"/>
          <c:extLst>
            <c:ext xmlns:c16="http://schemas.microsoft.com/office/drawing/2014/chart" uri="{C3380CC4-5D6E-409C-BE32-E72D297353CC}">
              <c16:uniqueId val="{00000012-6C62-40E5-98D7-8BA140400AA3}"/>
            </c:ext>
          </c:extLst>
        </c:ser>
        <c:ser>
          <c:idx val="21"/>
          <c:order val="19"/>
          <c:tx>
            <c:strRef>
              <c:f>'Mora Indexed Replication'!$X$3</c:f>
              <c:strCache>
                <c:ptCount val="1"/>
                <c:pt idx="0">
                  <c:v>Microwave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Replication'!$X$4:$X$103</c:f>
              <c:numCache>
                <c:formatCode>General</c:formatCode>
                <c:ptCount val="100"/>
                <c:pt idx="0">
                  <c:v>3</c:v>
                </c:pt>
                <c:pt idx="1">
                  <c:v>3.8</c:v>
                </c:pt>
                <c:pt idx="2">
                  <c:v>4.5999999999999996</c:v>
                </c:pt>
                <c:pt idx="3">
                  <c:v>5.3999999999999995</c:v>
                </c:pt>
                <c:pt idx="4">
                  <c:v>6.1999999999999993</c:v>
                </c:pt>
                <c:pt idx="5">
                  <c:v>7</c:v>
                </c:pt>
                <c:pt idx="6">
                  <c:v>13.5</c:v>
                </c:pt>
                <c:pt idx="7">
                  <c:v>20</c:v>
                </c:pt>
                <c:pt idx="8">
                  <c:v>34</c:v>
                </c:pt>
                <c:pt idx="9" formatCode="0.0">
                  <c:v>42.666666666666664</c:v>
                </c:pt>
                <c:pt idx="10" formatCode="0.0">
                  <c:v>51.333333333333329</c:v>
                </c:pt>
                <c:pt idx="11">
                  <c:v>60</c:v>
                </c:pt>
                <c:pt idx="12">
                  <c:v>63.7</c:v>
                </c:pt>
                <c:pt idx="13">
                  <c:v>67.400000000000006</c:v>
                </c:pt>
                <c:pt idx="14">
                  <c:v>71.100000000000009</c:v>
                </c:pt>
                <c:pt idx="15">
                  <c:v>74.800000000000011</c:v>
                </c:pt>
                <c:pt idx="16">
                  <c:v>78.500000000000014</c:v>
                </c:pt>
                <c:pt idx="17">
                  <c:v>82.2</c:v>
                </c:pt>
                <c:pt idx="18" formatCode="0.0">
                  <c:v>83.616666666666674</c:v>
                </c:pt>
                <c:pt idx="19" formatCode="0.0">
                  <c:v>85.033333333333346</c:v>
                </c:pt>
                <c:pt idx="20" formatCode="0.0">
                  <c:v>86.450000000000017</c:v>
                </c:pt>
                <c:pt idx="21" formatCode="0.0">
                  <c:v>87.866666666666688</c:v>
                </c:pt>
                <c:pt idx="22" formatCode="0.0">
                  <c:v>89.28333333333336</c:v>
                </c:pt>
                <c:pt idx="23">
                  <c:v>90.7</c:v>
                </c:pt>
                <c:pt idx="24" formatCode="0.0">
                  <c:v>91.740000000000009</c:v>
                </c:pt>
                <c:pt idx="25" formatCode="0.0">
                  <c:v>92.780000000000015</c:v>
                </c:pt>
                <c:pt idx="26" formatCode="0.0">
                  <c:v>93.820000000000022</c:v>
                </c:pt>
                <c:pt idx="27" formatCode="0.0">
                  <c:v>94.860000000000028</c:v>
                </c:pt>
                <c:pt idx="28">
                  <c:v>95.9</c:v>
                </c:pt>
                <c:pt idx="29" formatCode="0.0">
                  <c:v>96.15</c:v>
                </c:pt>
                <c:pt idx="30">
                  <c:v>96.4</c:v>
                </c:pt>
                <c:pt idx="31" formatCode="0.0">
                  <c:v>96.54</c:v>
                </c:pt>
                <c:pt idx="32" formatCode="0.0">
                  <c:v>96.68</c:v>
                </c:pt>
                <c:pt idx="33" formatCode="0.0">
                  <c:v>96.820000000000007</c:v>
                </c:pt>
                <c:pt idx="34" formatCode="0.0">
                  <c:v>96.960000000000008</c:v>
                </c:pt>
                <c:pt idx="35">
                  <c:v>97.1</c:v>
                </c:pt>
                <c:pt idx="36">
                  <c:v>96.8</c:v>
                </c:pt>
              </c:numCache>
            </c:numRef>
          </c:val>
          <c:smooth val="0"/>
          <c:extLst>
            <c:ext xmlns:c16="http://schemas.microsoft.com/office/drawing/2014/chart" uri="{C3380CC4-5D6E-409C-BE32-E72D297353CC}">
              <c16:uniqueId val="{00000013-6C62-40E5-98D7-8BA140400AA3}"/>
            </c:ext>
          </c:extLst>
        </c:ser>
        <c:ser>
          <c:idx val="22"/>
          <c:order val="20"/>
          <c:tx>
            <c:strRef>
              <c:f>'Mora Indexed Replication'!$Y$3</c:f>
              <c:strCache>
                <c:ptCount val="1"/>
                <c:pt idx="0">
                  <c:v>Nox pollution controls (boilers)</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Replication'!$Y$4:$Y$103</c:f>
              <c:numCache>
                <c:formatCode>General</c:formatCode>
                <c:ptCount val="100"/>
                <c:pt idx="0">
                  <c:v>16</c:v>
                </c:pt>
                <c:pt idx="1">
                  <c:v>20</c:v>
                </c:pt>
                <c:pt idx="2">
                  <c:v>22</c:v>
                </c:pt>
                <c:pt idx="3">
                  <c:v>26</c:v>
                </c:pt>
                <c:pt idx="4">
                  <c:v>37</c:v>
                </c:pt>
                <c:pt idx="5">
                  <c:v>43</c:v>
                </c:pt>
                <c:pt idx="6">
                  <c:v>47</c:v>
                </c:pt>
                <c:pt idx="7">
                  <c:v>50</c:v>
                </c:pt>
                <c:pt idx="8">
                  <c:v>56</c:v>
                </c:pt>
                <c:pt idx="9">
                  <c:v>61</c:v>
                </c:pt>
                <c:pt idx="10">
                  <c:v>64</c:v>
                </c:pt>
                <c:pt idx="11">
                  <c:v>72</c:v>
                </c:pt>
                <c:pt idx="12">
                  <c:v>77</c:v>
                </c:pt>
                <c:pt idx="13">
                  <c:v>82</c:v>
                </c:pt>
                <c:pt idx="14">
                  <c:v>88</c:v>
                </c:pt>
                <c:pt idx="15">
                  <c:v>92</c:v>
                </c:pt>
              </c:numCache>
            </c:numRef>
          </c:val>
          <c:smooth val="0"/>
          <c:extLst>
            <c:ext xmlns:c16="http://schemas.microsoft.com/office/drawing/2014/chart" uri="{C3380CC4-5D6E-409C-BE32-E72D297353CC}">
              <c16:uniqueId val="{00000014-6C62-40E5-98D7-8BA140400AA3}"/>
            </c:ext>
          </c:extLst>
        </c:ser>
        <c:ser>
          <c:idx val="23"/>
          <c:order val="21"/>
          <c:tx>
            <c:strRef>
              <c:f>'Mora Indexed Replication'!$Z$3</c:f>
              <c:strCache>
                <c:ptCount val="1"/>
                <c:pt idx="0">
                  <c:v>Podcasting</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Replication'!$Z$4:$Z$103</c:f>
              <c:numCache>
                <c:formatCode>General</c:formatCode>
                <c:ptCount val="100"/>
                <c:pt idx="0">
                  <c:v>11</c:v>
                </c:pt>
                <c:pt idx="1">
                  <c:v>13</c:v>
                </c:pt>
                <c:pt idx="2">
                  <c:v>18</c:v>
                </c:pt>
                <c:pt idx="3">
                  <c:v>22</c:v>
                </c:pt>
                <c:pt idx="4">
                  <c:v>23</c:v>
                </c:pt>
                <c:pt idx="5">
                  <c:v>25</c:v>
                </c:pt>
                <c:pt idx="6">
                  <c:v>29</c:v>
                </c:pt>
                <c:pt idx="7">
                  <c:v>27</c:v>
                </c:pt>
                <c:pt idx="8">
                  <c:v>30</c:v>
                </c:pt>
                <c:pt idx="9">
                  <c:v>33</c:v>
                </c:pt>
              </c:numCache>
            </c:numRef>
          </c:val>
          <c:smooth val="0"/>
          <c:extLst>
            <c:ext xmlns:c16="http://schemas.microsoft.com/office/drawing/2014/chart" uri="{C3380CC4-5D6E-409C-BE32-E72D297353CC}">
              <c16:uniqueId val="{00000015-6C62-40E5-98D7-8BA140400AA3}"/>
            </c:ext>
          </c:extLst>
        </c:ser>
        <c:ser>
          <c:idx val="24"/>
          <c:order val="22"/>
          <c:tx>
            <c:strRef>
              <c:f>'Mora Indexed Replication'!$AA$3</c:f>
              <c:strCache>
                <c:ptCount val="1"/>
                <c:pt idx="0">
                  <c:v>Power steering</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Replication'!$AA$4:$AA$103</c:f>
              <c:numCache>
                <c:formatCode>General</c:formatCode>
                <c:ptCount val="100"/>
                <c:pt idx="0">
                  <c:v>0</c:v>
                </c:pt>
                <c:pt idx="1">
                  <c:v>2</c:v>
                </c:pt>
                <c:pt idx="2">
                  <c:v>6</c:v>
                </c:pt>
                <c:pt idx="3">
                  <c:v>12</c:v>
                </c:pt>
                <c:pt idx="4">
                  <c:v>19</c:v>
                </c:pt>
                <c:pt idx="5">
                  <c:v>25</c:v>
                </c:pt>
                <c:pt idx="6">
                  <c:v>32</c:v>
                </c:pt>
                <c:pt idx="7">
                  <c:v>39</c:v>
                </c:pt>
                <c:pt idx="8">
                  <c:v>43</c:v>
                </c:pt>
                <c:pt idx="9">
                  <c:v>43</c:v>
                </c:pt>
                <c:pt idx="10">
                  <c:v>42</c:v>
                </c:pt>
                <c:pt idx="11">
                  <c:v>43</c:v>
                </c:pt>
                <c:pt idx="12">
                  <c:v>48</c:v>
                </c:pt>
                <c:pt idx="13">
                  <c:v>53</c:v>
                </c:pt>
                <c:pt idx="14">
                  <c:v>59</c:v>
                </c:pt>
                <c:pt idx="15">
                  <c:v>65</c:v>
                </c:pt>
                <c:pt idx="16">
                  <c:v>73</c:v>
                </c:pt>
                <c:pt idx="17">
                  <c:v>80</c:v>
                </c:pt>
                <c:pt idx="18">
                  <c:v>87</c:v>
                </c:pt>
                <c:pt idx="19">
                  <c:v>91</c:v>
                </c:pt>
                <c:pt idx="20">
                  <c:v>91.5</c:v>
                </c:pt>
                <c:pt idx="21">
                  <c:v>92</c:v>
                </c:pt>
                <c:pt idx="22">
                  <c:v>93</c:v>
                </c:pt>
                <c:pt idx="23">
                  <c:v>93.5</c:v>
                </c:pt>
                <c:pt idx="24">
                  <c:v>95</c:v>
                </c:pt>
                <c:pt idx="25">
                  <c:v>96</c:v>
                </c:pt>
                <c:pt idx="26">
                  <c:v>99</c:v>
                </c:pt>
                <c:pt idx="27">
                  <c:v>100</c:v>
                </c:pt>
                <c:pt idx="28">
                  <c:v>100</c:v>
                </c:pt>
                <c:pt idx="29">
                  <c:v>99</c:v>
                </c:pt>
                <c:pt idx="30">
                  <c:v>96</c:v>
                </c:pt>
                <c:pt idx="31">
                  <c:v>95</c:v>
                </c:pt>
                <c:pt idx="32">
                  <c:v>97</c:v>
                </c:pt>
                <c:pt idx="33">
                  <c:v>100</c:v>
                </c:pt>
              </c:numCache>
            </c:numRef>
          </c:val>
          <c:smooth val="0"/>
          <c:extLst>
            <c:ext xmlns:c16="http://schemas.microsoft.com/office/drawing/2014/chart" uri="{C3380CC4-5D6E-409C-BE32-E72D297353CC}">
              <c16:uniqueId val="{00000016-6C62-40E5-98D7-8BA140400AA3}"/>
            </c:ext>
          </c:extLst>
        </c:ser>
        <c:ser>
          <c:idx val="25"/>
          <c:order val="23"/>
          <c:tx>
            <c:strRef>
              <c:f>'Mora Indexed Replication'!$AB$3</c:f>
              <c:strCache>
                <c:ptCount val="1"/>
                <c:pt idx="0">
                  <c:v>RTGS adoption</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Replication'!$AB$4:$AB$103</c:f>
              <c:numCache>
                <c:formatCode>General</c:formatCode>
                <c:ptCount val="100"/>
                <c:pt idx="0">
                  <c:v>0</c:v>
                </c:pt>
                <c:pt idx="1">
                  <c:v>0.56999999999999995</c:v>
                </c:pt>
                <c:pt idx="2">
                  <c:v>0.56999999999999995</c:v>
                </c:pt>
                <c:pt idx="3">
                  <c:v>0.56999999999999995</c:v>
                </c:pt>
                <c:pt idx="4">
                  <c:v>0.56999999999999995</c:v>
                </c:pt>
                <c:pt idx="5">
                  <c:v>0.56999999999999995</c:v>
                </c:pt>
                <c:pt idx="6">
                  <c:v>0.56999999999999995</c:v>
                </c:pt>
                <c:pt idx="7">
                  <c:v>0.56999999999999995</c:v>
                </c:pt>
                <c:pt idx="8">
                  <c:v>0.56999999999999995</c:v>
                </c:pt>
                <c:pt idx="9">
                  <c:v>0.56999999999999995</c:v>
                </c:pt>
                <c:pt idx="10">
                  <c:v>0.56999999999999995</c:v>
                </c:pt>
                <c:pt idx="11">
                  <c:v>1.1399999999999999</c:v>
                </c:pt>
                <c:pt idx="12">
                  <c:v>1.1399999999999999</c:v>
                </c:pt>
                <c:pt idx="13">
                  <c:v>1.1399999999999999</c:v>
                </c:pt>
                <c:pt idx="14">
                  <c:v>1.1399999999999999</c:v>
                </c:pt>
                <c:pt idx="15">
                  <c:v>1.71</c:v>
                </c:pt>
                <c:pt idx="16">
                  <c:v>2.29</c:v>
                </c:pt>
                <c:pt idx="17">
                  <c:v>3.43</c:v>
                </c:pt>
                <c:pt idx="18">
                  <c:v>4</c:v>
                </c:pt>
                <c:pt idx="19">
                  <c:v>4.57</c:v>
                </c:pt>
                <c:pt idx="20">
                  <c:v>4.57</c:v>
                </c:pt>
                <c:pt idx="21">
                  <c:v>5.14</c:v>
                </c:pt>
                <c:pt idx="22">
                  <c:v>6.29</c:v>
                </c:pt>
                <c:pt idx="23">
                  <c:v>6.86</c:v>
                </c:pt>
                <c:pt idx="24">
                  <c:v>7.43</c:v>
                </c:pt>
                <c:pt idx="25">
                  <c:v>9.14</c:v>
                </c:pt>
                <c:pt idx="26">
                  <c:v>12</c:v>
                </c:pt>
                <c:pt idx="27">
                  <c:v>16</c:v>
                </c:pt>
                <c:pt idx="28">
                  <c:v>20</c:v>
                </c:pt>
                <c:pt idx="29">
                  <c:v>22.86</c:v>
                </c:pt>
                <c:pt idx="30">
                  <c:v>26.86</c:v>
                </c:pt>
                <c:pt idx="31">
                  <c:v>30.29</c:v>
                </c:pt>
                <c:pt idx="32">
                  <c:v>38.86</c:v>
                </c:pt>
                <c:pt idx="33">
                  <c:v>42.29</c:v>
                </c:pt>
                <c:pt idx="34">
                  <c:v>47.43</c:v>
                </c:pt>
                <c:pt idx="35">
                  <c:v>52</c:v>
                </c:pt>
              </c:numCache>
            </c:numRef>
          </c:val>
          <c:smooth val="0"/>
          <c:extLst>
            <c:ext xmlns:c16="http://schemas.microsoft.com/office/drawing/2014/chart" uri="{C3380CC4-5D6E-409C-BE32-E72D297353CC}">
              <c16:uniqueId val="{00000017-6C62-40E5-98D7-8BA140400AA3}"/>
            </c:ext>
          </c:extLst>
        </c:ser>
        <c:ser>
          <c:idx val="26"/>
          <c:order val="24"/>
          <c:tx>
            <c:strRef>
              <c:f>'Mora Indexed Replication'!$AC$3</c:f>
              <c:strCache>
                <c:ptCount val="1"/>
                <c:pt idx="0">
                  <c:v>Radial tires</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Replication'!$AC$4:$AC$103</c:f>
              <c:numCache>
                <c:formatCode>General</c:formatCode>
                <c:ptCount val="100"/>
                <c:pt idx="0">
                  <c:v>0.5</c:v>
                </c:pt>
                <c:pt idx="1">
                  <c:v>4.5</c:v>
                </c:pt>
                <c:pt idx="2">
                  <c:v>16</c:v>
                </c:pt>
                <c:pt idx="3">
                  <c:v>42.5</c:v>
                </c:pt>
                <c:pt idx="4">
                  <c:v>64</c:v>
                </c:pt>
                <c:pt idx="5">
                  <c:v>81</c:v>
                </c:pt>
                <c:pt idx="6">
                  <c:v>82</c:v>
                </c:pt>
                <c:pt idx="7">
                  <c:v>87</c:v>
                </c:pt>
                <c:pt idx="8">
                  <c:v>91</c:v>
                </c:pt>
                <c:pt idx="9">
                  <c:v>95.5</c:v>
                </c:pt>
                <c:pt idx="10">
                  <c:v>98.5</c:v>
                </c:pt>
                <c:pt idx="11">
                  <c:v>100</c:v>
                </c:pt>
                <c:pt idx="12">
                  <c:v>100</c:v>
                </c:pt>
              </c:numCache>
            </c:numRef>
          </c:val>
          <c:smooth val="0"/>
          <c:extLst>
            <c:ext xmlns:c16="http://schemas.microsoft.com/office/drawing/2014/chart" uri="{C3380CC4-5D6E-409C-BE32-E72D297353CC}">
              <c16:uniqueId val="{00000018-6C62-40E5-98D7-8BA140400AA3}"/>
            </c:ext>
          </c:extLst>
        </c:ser>
        <c:ser>
          <c:idx val="27"/>
          <c:order val="25"/>
          <c:tx>
            <c:strRef>
              <c:f>'Mora Indexed Replication'!$AD$3</c:f>
              <c:strCache>
                <c:ptCount val="1"/>
                <c:pt idx="0">
                  <c:v>Radio</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Replication'!$AD$4:$AD$103</c:f>
              <c:numCache>
                <c:formatCode>General</c:formatCode>
                <c:ptCount val="100"/>
                <c:pt idx="0">
                  <c:v>10</c:v>
                </c:pt>
                <c:pt idx="1">
                  <c:v>17</c:v>
                </c:pt>
                <c:pt idx="2">
                  <c:v>19</c:v>
                </c:pt>
                <c:pt idx="3">
                  <c:v>28</c:v>
                </c:pt>
                <c:pt idx="4">
                  <c:v>36</c:v>
                </c:pt>
                <c:pt idx="5">
                  <c:v>45</c:v>
                </c:pt>
                <c:pt idx="6">
                  <c:v>52</c:v>
                </c:pt>
                <c:pt idx="7">
                  <c:v>60</c:v>
                </c:pt>
                <c:pt idx="8">
                  <c:v>63</c:v>
                </c:pt>
                <c:pt idx="9">
                  <c:v>65</c:v>
                </c:pt>
                <c:pt idx="10">
                  <c:v>68</c:v>
                </c:pt>
                <c:pt idx="11">
                  <c:v>72</c:v>
                </c:pt>
                <c:pt idx="12">
                  <c:v>74</c:v>
                </c:pt>
                <c:pt idx="13">
                  <c:v>78</c:v>
                </c:pt>
                <c:pt idx="14">
                  <c:v>80</c:v>
                </c:pt>
                <c:pt idx="15">
                  <c:v>81</c:v>
                </c:pt>
                <c:pt idx="16">
                  <c:v>82</c:v>
                </c:pt>
                <c:pt idx="17">
                  <c:v>84</c:v>
                </c:pt>
                <c:pt idx="18">
                  <c:v>84</c:v>
                </c:pt>
                <c:pt idx="19">
                  <c:v>87</c:v>
                </c:pt>
                <c:pt idx="20">
                  <c:v>88</c:v>
                </c:pt>
                <c:pt idx="21">
                  <c:v>89</c:v>
                </c:pt>
                <c:pt idx="22">
                  <c:v>92</c:v>
                </c:pt>
                <c:pt idx="23">
                  <c:v>92</c:v>
                </c:pt>
                <c:pt idx="24">
                  <c:v>93</c:v>
                </c:pt>
                <c:pt idx="25">
                  <c:v>92</c:v>
                </c:pt>
                <c:pt idx="26">
                  <c:v>92</c:v>
                </c:pt>
                <c:pt idx="27">
                  <c:v>92</c:v>
                </c:pt>
                <c:pt idx="28">
                  <c:v>93</c:v>
                </c:pt>
                <c:pt idx="29">
                  <c:v>96</c:v>
                </c:pt>
                <c:pt idx="30">
                  <c:v>96</c:v>
                </c:pt>
                <c:pt idx="31">
                  <c:v>96</c:v>
                </c:pt>
                <c:pt idx="32">
                  <c:v>96</c:v>
                </c:pt>
                <c:pt idx="33">
                  <c:v>96</c:v>
                </c:pt>
                <c:pt idx="34">
                  <c:v>96</c:v>
                </c:pt>
                <c:pt idx="35">
                  <c:v>95</c:v>
                </c:pt>
                <c:pt idx="36">
                  <c:v>95</c:v>
                </c:pt>
                <c:pt idx="37">
                  <c:v>94</c:v>
                </c:pt>
                <c:pt idx="38">
                  <c:v>95</c:v>
                </c:pt>
                <c:pt idx="39">
                  <c:v>96</c:v>
                </c:pt>
                <c:pt idx="40">
                  <c:v>96</c:v>
                </c:pt>
                <c:pt idx="41">
                  <c:v>96</c:v>
                </c:pt>
                <c:pt idx="42">
                  <c:v>96</c:v>
                </c:pt>
                <c:pt idx="43">
                  <c:v>96</c:v>
                </c:pt>
                <c:pt idx="44">
                  <c:v>97</c:v>
                </c:pt>
                <c:pt idx="45">
                  <c:v>98</c:v>
                </c:pt>
                <c:pt idx="46">
                  <c:v>99</c:v>
                </c:pt>
                <c:pt idx="47">
                  <c:v>99</c:v>
                </c:pt>
                <c:pt idx="48">
                  <c:v>99</c:v>
                </c:pt>
                <c:pt idx="49">
                  <c:v>99</c:v>
                </c:pt>
                <c:pt idx="50">
                  <c:v>99</c:v>
                </c:pt>
                <c:pt idx="51">
                  <c:v>99</c:v>
                </c:pt>
                <c:pt idx="52">
                  <c:v>99</c:v>
                </c:pt>
                <c:pt idx="53">
                  <c:v>99</c:v>
                </c:pt>
                <c:pt idx="54">
                  <c:v>99</c:v>
                </c:pt>
                <c:pt idx="55">
                  <c:v>99</c:v>
                </c:pt>
                <c:pt idx="56">
                  <c:v>99</c:v>
                </c:pt>
                <c:pt idx="57">
                  <c:v>99</c:v>
                </c:pt>
                <c:pt idx="58">
                  <c:v>99</c:v>
                </c:pt>
                <c:pt idx="59">
                  <c:v>99</c:v>
                </c:pt>
                <c:pt idx="60">
                  <c:v>99</c:v>
                </c:pt>
                <c:pt idx="61">
                  <c:v>99</c:v>
                </c:pt>
                <c:pt idx="62">
                  <c:v>99</c:v>
                </c:pt>
                <c:pt idx="63">
                  <c:v>99</c:v>
                </c:pt>
                <c:pt idx="64">
                  <c:v>99</c:v>
                </c:pt>
                <c:pt idx="65">
                  <c:v>99</c:v>
                </c:pt>
                <c:pt idx="66">
                  <c:v>99</c:v>
                </c:pt>
                <c:pt idx="67">
                  <c:v>99</c:v>
                </c:pt>
                <c:pt idx="68">
                  <c:v>99</c:v>
                </c:pt>
                <c:pt idx="69">
                  <c:v>99</c:v>
                </c:pt>
                <c:pt idx="70">
                  <c:v>99</c:v>
                </c:pt>
                <c:pt idx="71">
                  <c:v>99</c:v>
                </c:pt>
                <c:pt idx="72">
                  <c:v>99</c:v>
                </c:pt>
                <c:pt idx="73">
                  <c:v>99</c:v>
                </c:pt>
                <c:pt idx="74">
                  <c:v>99</c:v>
                </c:pt>
                <c:pt idx="75">
                  <c:v>99</c:v>
                </c:pt>
                <c:pt idx="76">
                  <c:v>99</c:v>
                </c:pt>
                <c:pt idx="77">
                  <c:v>99</c:v>
                </c:pt>
                <c:pt idx="78">
                  <c:v>99</c:v>
                </c:pt>
                <c:pt idx="79">
                  <c:v>99</c:v>
                </c:pt>
                <c:pt idx="80">
                  <c:v>99</c:v>
                </c:pt>
              </c:numCache>
            </c:numRef>
          </c:val>
          <c:smooth val="0"/>
          <c:extLst>
            <c:ext xmlns:c16="http://schemas.microsoft.com/office/drawing/2014/chart" uri="{C3380CC4-5D6E-409C-BE32-E72D297353CC}">
              <c16:uniqueId val="{00000019-6C62-40E5-98D7-8BA140400AA3}"/>
            </c:ext>
          </c:extLst>
        </c:ser>
        <c:ser>
          <c:idx val="28"/>
          <c:order val="26"/>
          <c:tx>
            <c:strRef>
              <c:f>'Mora Indexed Replication'!$AE$3</c:f>
              <c:strCache>
                <c:ptCount val="1"/>
                <c:pt idx="0">
                  <c:v>Refrigerator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Replication'!$AE$4:$AE$103</c:f>
              <c:numCache>
                <c:formatCode>General</c:formatCode>
                <c:ptCount val="100"/>
                <c:pt idx="0">
                  <c:v>1</c:v>
                </c:pt>
                <c:pt idx="1">
                  <c:v>2.4</c:v>
                </c:pt>
                <c:pt idx="2">
                  <c:v>4.3</c:v>
                </c:pt>
                <c:pt idx="3">
                  <c:v>6.4</c:v>
                </c:pt>
                <c:pt idx="4">
                  <c:v>9.4</c:v>
                </c:pt>
                <c:pt idx="5">
                  <c:v>12.8</c:v>
                </c:pt>
                <c:pt idx="6">
                  <c:v>17.100000000000001</c:v>
                </c:pt>
                <c:pt idx="7">
                  <c:v>21.6</c:v>
                </c:pt>
                <c:pt idx="8">
                  <c:v>24.7</c:v>
                </c:pt>
                <c:pt idx="9">
                  <c:v>29.3</c:v>
                </c:pt>
                <c:pt idx="10">
                  <c:v>34.200000000000003</c:v>
                </c:pt>
                <c:pt idx="11">
                  <c:v>41.1</c:v>
                </c:pt>
                <c:pt idx="12">
                  <c:v>49.4</c:v>
                </c:pt>
                <c:pt idx="13">
                  <c:v>51.7</c:v>
                </c:pt>
                <c:pt idx="14">
                  <c:v>56</c:v>
                </c:pt>
                <c:pt idx="15">
                  <c:v>63</c:v>
                </c:pt>
                <c:pt idx="16">
                  <c:v>72</c:v>
                </c:pt>
                <c:pt idx="17">
                  <c:v>71.8</c:v>
                </c:pt>
                <c:pt idx="18">
                  <c:v>70.900000000000006</c:v>
                </c:pt>
                <c:pt idx="19">
                  <c:v>69.599999999999994</c:v>
                </c:pt>
                <c:pt idx="20">
                  <c:v>67.5</c:v>
                </c:pt>
                <c:pt idx="21">
                  <c:v>69.099999999999994</c:v>
                </c:pt>
                <c:pt idx="22">
                  <c:v>71.2</c:v>
                </c:pt>
                <c:pt idx="23">
                  <c:v>76.599999999999994</c:v>
                </c:pt>
                <c:pt idx="24">
                  <c:v>79.2</c:v>
                </c:pt>
                <c:pt idx="25">
                  <c:v>86.4</c:v>
                </c:pt>
                <c:pt idx="26">
                  <c:v>86.7</c:v>
                </c:pt>
                <c:pt idx="27">
                  <c:v>89.2</c:v>
                </c:pt>
                <c:pt idx="28">
                  <c:v>90.4</c:v>
                </c:pt>
                <c:pt idx="29">
                  <c:v>92.4</c:v>
                </c:pt>
                <c:pt idx="30">
                  <c:v>94.1</c:v>
                </c:pt>
                <c:pt idx="31">
                  <c:v>96</c:v>
                </c:pt>
                <c:pt idx="32">
                  <c:v>97.3</c:v>
                </c:pt>
                <c:pt idx="33">
                  <c:v>97.7</c:v>
                </c:pt>
                <c:pt idx="34">
                  <c:v>98</c:v>
                </c:pt>
                <c:pt idx="35">
                  <c:v>98.2</c:v>
                </c:pt>
                <c:pt idx="36">
                  <c:v>98.3</c:v>
                </c:pt>
                <c:pt idx="37">
                  <c:v>99.5</c:v>
                </c:pt>
                <c:pt idx="38">
                  <c:v>99.1</c:v>
                </c:pt>
                <c:pt idx="39">
                  <c:v>99.3</c:v>
                </c:pt>
                <c:pt idx="40">
                  <c:v>99.5</c:v>
                </c:pt>
                <c:pt idx="41">
                  <c:v>99.6</c:v>
                </c:pt>
                <c:pt idx="42">
                  <c:v>99.7</c:v>
                </c:pt>
                <c:pt idx="43">
                  <c:v>99.8</c:v>
                </c:pt>
                <c:pt idx="44">
                  <c:v>99.8</c:v>
                </c:pt>
                <c:pt idx="45">
                  <c:v>99.8</c:v>
                </c:pt>
                <c:pt idx="46">
                  <c:v>99.8</c:v>
                </c:pt>
                <c:pt idx="47">
                  <c:v>99.9</c:v>
                </c:pt>
                <c:pt idx="48">
                  <c:v>99.9</c:v>
                </c:pt>
                <c:pt idx="49">
                  <c:v>99.9</c:v>
                </c:pt>
                <c:pt idx="50">
                  <c:v>99.9</c:v>
                </c:pt>
                <c:pt idx="51">
                  <c:v>99.8</c:v>
                </c:pt>
                <c:pt idx="52" formatCode="0.0">
                  <c:v>99.75</c:v>
                </c:pt>
                <c:pt idx="53">
                  <c:v>99.7</c:v>
                </c:pt>
              </c:numCache>
            </c:numRef>
          </c:val>
          <c:smooth val="0"/>
          <c:extLst>
            <c:ext xmlns:c16="http://schemas.microsoft.com/office/drawing/2014/chart" uri="{C3380CC4-5D6E-409C-BE32-E72D297353CC}">
              <c16:uniqueId val="{0000001A-6C62-40E5-98D7-8BA140400AA3}"/>
            </c:ext>
          </c:extLst>
        </c:ser>
        <c:ser>
          <c:idx val="29"/>
          <c:order val="27"/>
          <c:tx>
            <c:strRef>
              <c:f>'Mora Indexed Replication'!$AF$3</c:f>
              <c:strCache>
                <c:ptCount val="1"/>
                <c:pt idx="0">
                  <c:v>Running water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Replication'!$AF$4:$AF$103</c:f>
              <c:numCache>
                <c:formatCode>0.0</c:formatCode>
                <c:ptCount val="100"/>
                <c:pt idx="0" formatCode="General">
                  <c:v>24</c:v>
                </c:pt>
                <c:pt idx="1">
                  <c:v>24.92</c:v>
                </c:pt>
                <c:pt idx="2">
                  <c:v>25.840000000000003</c:v>
                </c:pt>
                <c:pt idx="3">
                  <c:v>26.760000000000005</c:v>
                </c:pt>
                <c:pt idx="4">
                  <c:v>27.680000000000007</c:v>
                </c:pt>
                <c:pt idx="5">
                  <c:v>28.600000000000009</c:v>
                </c:pt>
                <c:pt idx="6">
                  <c:v>29.52000000000001</c:v>
                </c:pt>
                <c:pt idx="7">
                  <c:v>30.440000000000012</c:v>
                </c:pt>
                <c:pt idx="8">
                  <c:v>31.360000000000014</c:v>
                </c:pt>
                <c:pt idx="9">
                  <c:v>32.280000000000015</c:v>
                </c:pt>
                <c:pt idx="10">
                  <c:v>33.200000000000017</c:v>
                </c:pt>
                <c:pt idx="11">
                  <c:v>34.120000000000019</c:v>
                </c:pt>
                <c:pt idx="12">
                  <c:v>35.04000000000002</c:v>
                </c:pt>
                <c:pt idx="13">
                  <c:v>35.960000000000022</c:v>
                </c:pt>
                <c:pt idx="14">
                  <c:v>36.880000000000024</c:v>
                </c:pt>
                <c:pt idx="15">
                  <c:v>37.800000000000026</c:v>
                </c:pt>
                <c:pt idx="16">
                  <c:v>38.720000000000027</c:v>
                </c:pt>
                <c:pt idx="17">
                  <c:v>39.640000000000029</c:v>
                </c:pt>
                <c:pt idx="18">
                  <c:v>40.560000000000031</c:v>
                </c:pt>
                <c:pt idx="19">
                  <c:v>41.480000000000032</c:v>
                </c:pt>
                <c:pt idx="20">
                  <c:v>42.400000000000034</c:v>
                </c:pt>
                <c:pt idx="21">
                  <c:v>43.320000000000036</c:v>
                </c:pt>
                <c:pt idx="22">
                  <c:v>44.240000000000038</c:v>
                </c:pt>
                <c:pt idx="23">
                  <c:v>45.160000000000039</c:v>
                </c:pt>
                <c:pt idx="24">
                  <c:v>46.080000000000041</c:v>
                </c:pt>
                <c:pt idx="25">
                  <c:v>47.000000000000043</c:v>
                </c:pt>
                <c:pt idx="26">
                  <c:v>47.920000000000044</c:v>
                </c:pt>
                <c:pt idx="27">
                  <c:v>48.840000000000046</c:v>
                </c:pt>
                <c:pt idx="28">
                  <c:v>49.760000000000048</c:v>
                </c:pt>
                <c:pt idx="29">
                  <c:v>50.680000000000049</c:v>
                </c:pt>
                <c:pt idx="30">
                  <c:v>51.600000000000051</c:v>
                </c:pt>
                <c:pt idx="31">
                  <c:v>52.520000000000053</c:v>
                </c:pt>
                <c:pt idx="32">
                  <c:v>53.440000000000055</c:v>
                </c:pt>
                <c:pt idx="33">
                  <c:v>54.360000000000056</c:v>
                </c:pt>
                <c:pt idx="34">
                  <c:v>55.280000000000058</c:v>
                </c:pt>
                <c:pt idx="35">
                  <c:v>56.20000000000006</c:v>
                </c:pt>
                <c:pt idx="36">
                  <c:v>57.120000000000061</c:v>
                </c:pt>
                <c:pt idx="37">
                  <c:v>58.040000000000063</c:v>
                </c:pt>
                <c:pt idx="38">
                  <c:v>58.960000000000065</c:v>
                </c:pt>
                <c:pt idx="39">
                  <c:v>59.880000000000067</c:v>
                </c:pt>
                <c:pt idx="40">
                  <c:v>60.800000000000068</c:v>
                </c:pt>
                <c:pt idx="41">
                  <c:v>61.72000000000007</c:v>
                </c:pt>
                <c:pt idx="42">
                  <c:v>62.640000000000072</c:v>
                </c:pt>
                <c:pt idx="43">
                  <c:v>63.560000000000073</c:v>
                </c:pt>
                <c:pt idx="44">
                  <c:v>64.480000000000075</c:v>
                </c:pt>
                <c:pt idx="45">
                  <c:v>65.400000000000077</c:v>
                </c:pt>
                <c:pt idx="46">
                  <c:v>66.320000000000078</c:v>
                </c:pt>
                <c:pt idx="47">
                  <c:v>67.24000000000008</c:v>
                </c:pt>
                <c:pt idx="48">
                  <c:v>68.160000000000082</c:v>
                </c:pt>
                <c:pt idx="49">
                  <c:v>69.080000000000084</c:v>
                </c:pt>
                <c:pt idx="50" formatCode="General">
                  <c:v>70</c:v>
                </c:pt>
                <c:pt idx="51" formatCode="General">
                  <c:v>71.3</c:v>
                </c:pt>
                <c:pt idx="52" formatCode="General">
                  <c:v>72.599999999999994</c:v>
                </c:pt>
                <c:pt idx="53" formatCode="General">
                  <c:v>73.899999999999991</c:v>
                </c:pt>
                <c:pt idx="54" formatCode="General">
                  <c:v>75.199999999999989</c:v>
                </c:pt>
                <c:pt idx="55" formatCode="General">
                  <c:v>76.499999999999986</c:v>
                </c:pt>
                <c:pt idx="56" formatCode="General">
                  <c:v>77.799999999999983</c:v>
                </c:pt>
                <c:pt idx="57" formatCode="General">
                  <c:v>79.09999999999998</c:v>
                </c:pt>
                <c:pt idx="58" formatCode="General">
                  <c:v>80.399999999999977</c:v>
                </c:pt>
                <c:pt idx="59" formatCode="General">
                  <c:v>81.699999999999974</c:v>
                </c:pt>
                <c:pt idx="60" formatCode="General">
                  <c:v>83</c:v>
                </c:pt>
                <c:pt idx="61" formatCode="General">
                  <c:v>84</c:v>
                </c:pt>
                <c:pt idx="62" formatCode="General">
                  <c:v>85</c:v>
                </c:pt>
                <c:pt idx="63" formatCode="General">
                  <c:v>86</c:v>
                </c:pt>
                <c:pt idx="64" formatCode="General">
                  <c:v>87</c:v>
                </c:pt>
                <c:pt idx="65" formatCode="General">
                  <c:v>88</c:v>
                </c:pt>
                <c:pt idx="66" formatCode="General">
                  <c:v>89</c:v>
                </c:pt>
                <c:pt idx="67" formatCode="General">
                  <c:v>90</c:v>
                </c:pt>
                <c:pt idx="68" formatCode="General">
                  <c:v>91</c:v>
                </c:pt>
                <c:pt idx="69" formatCode="General">
                  <c:v>92</c:v>
                </c:pt>
                <c:pt idx="70" formatCode="General">
                  <c:v>93</c:v>
                </c:pt>
                <c:pt idx="71" formatCode="General">
                  <c:v>93.5</c:v>
                </c:pt>
                <c:pt idx="72" formatCode="General">
                  <c:v>94</c:v>
                </c:pt>
                <c:pt idx="73" formatCode="General">
                  <c:v>94.5</c:v>
                </c:pt>
                <c:pt idx="74" formatCode="General">
                  <c:v>95</c:v>
                </c:pt>
                <c:pt idx="75" formatCode="General">
                  <c:v>95.5</c:v>
                </c:pt>
                <c:pt idx="76" formatCode="General">
                  <c:v>96</c:v>
                </c:pt>
                <c:pt idx="77" formatCode="General">
                  <c:v>96.5</c:v>
                </c:pt>
                <c:pt idx="78" formatCode="General">
                  <c:v>97</c:v>
                </c:pt>
                <c:pt idx="79" formatCode="General">
                  <c:v>97.5</c:v>
                </c:pt>
                <c:pt idx="80" formatCode="General">
                  <c:v>98</c:v>
                </c:pt>
                <c:pt idx="81" formatCode="General">
                  <c:v>98.1</c:v>
                </c:pt>
                <c:pt idx="82" formatCode="General">
                  <c:v>98.199999999999989</c:v>
                </c:pt>
                <c:pt idx="83" formatCode="General">
                  <c:v>98.299999999999983</c:v>
                </c:pt>
                <c:pt idx="84" formatCode="General">
                  <c:v>98.399999999999977</c:v>
                </c:pt>
                <c:pt idx="85" formatCode="General">
                  <c:v>98.499999999999972</c:v>
                </c:pt>
                <c:pt idx="86" formatCode="General">
                  <c:v>98.599999999999966</c:v>
                </c:pt>
                <c:pt idx="87" formatCode="General">
                  <c:v>98.69999999999996</c:v>
                </c:pt>
                <c:pt idx="88" formatCode="General">
                  <c:v>98.799999999999955</c:v>
                </c:pt>
                <c:pt idx="89" formatCode="General">
                  <c:v>98.899999999999949</c:v>
                </c:pt>
                <c:pt idx="90" formatCode="General">
                  <c:v>99</c:v>
                </c:pt>
                <c:pt idx="91">
                  <c:v>99.111111111111114</c:v>
                </c:pt>
                <c:pt idx="92">
                  <c:v>99.222222222222229</c:v>
                </c:pt>
                <c:pt idx="93">
                  <c:v>99.333333333333343</c:v>
                </c:pt>
                <c:pt idx="94">
                  <c:v>99.444444444444457</c:v>
                </c:pt>
                <c:pt idx="95">
                  <c:v>99.555555555555571</c:v>
                </c:pt>
                <c:pt idx="96">
                  <c:v>99.666666666666686</c:v>
                </c:pt>
                <c:pt idx="97">
                  <c:v>99.7777777777778</c:v>
                </c:pt>
                <c:pt idx="98">
                  <c:v>99.888888888888914</c:v>
                </c:pt>
                <c:pt idx="99" formatCode="General">
                  <c:v>100</c:v>
                </c:pt>
              </c:numCache>
            </c:numRef>
          </c:val>
          <c:smooth val="0"/>
          <c:extLst>
            <c:ext xmlns:c16="http://schemas.microsoft.com/office/drawing/2014/chart" uri="{C3380CC4-5D6E-409C-BE32-E72D297353CC}">
              <c16:uniqueId val="{0000001B-6C62-40E5-98D7-8BA140400AA3}"/>
            </c:ext>
          </c:extLst>
        </c:ser>
        <c:ser>
          <c:idx val="30"/>
          <c:order val="28"/>
          <c:tx>
            <c:strRef>
              <c:f>'Mora Indexed Replication'!$AG$3</c:f>
              <c:strCache>
                <c:ptCount val="1"/>
                <c:pt idx="0">
                  <c:v>Shipping container port infrastructure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Replication'!$AG$4:$AG$103</c:f>
              <c:numCache>
                <c:formatCode>General</c:formatCode>
                <c:ptCount val="100"/>
                <c:pt idx="0">
                  <c:v>1</c:v>
                </c:pt>
                <c:pt idx="1">
                  <c:v>1.5</c:v>
                </c:pt>
                <c:pt idx="2">
                  <c:v>4</c:v>
                </c:pt>
                <c:pt idx="3">
                  <c:v>7</c:v>
                </c:pt>
                <c:pt idx="4">
                  <c:v>13</c:v>
                </c:pt>
                <c:pt idx="5">
                  <c:v>18</c:v>
                </c:pt>
                <c:pt idx="6">
                  <c:v>24</c:v>
                </c:pt>
                <c:pt idx="7">
                  <c:v>26</c:v>
                </c:pt>
                <c:pt idx="8">
                  <c:v>28</c:v>
                </c:pt>
                <c:pt idx="9">
                  <c:v>30</c:v>
                </c:pt>
                <c:pt idx="10">
                  <c:v>32</c:v>
                </c:pt>
                <c:pt idx="11">
                  <c:v>38</c:v>
                </c:pt>
                <c:pt idx="12">
                  <c:v>46</c:v>
                </c:pt>
                <c:pt idx="13">
                  <c:v>52</c:v>
                </c:pt>
                <c:pt idx="14">
                  <c:v>62</c:v>
                </c:pt>
                <c:pt idx="15">
                  <c:v>72</c:v>
                </c:pt>
                <c:pt idx="16">
                  <c:v>76</c:v>
                </c:pt>
                <c:pt idx="17">
                  <c:v>87</c:v>
                </c:pt>
                <c:pt idx="18">
                  <c:v>90</c:v>
                </c:pt>
                <c:pt idx="19">
                  <c:v>91</c:v>
                </c:pt>
                <c:pt idx="20">
                  <c:v>91</c:v>
                </c:pt>
                <c:pt idx="21">
                  <c:v>92</c:v>
                </c:pt>
                <c:pt idx="22">
                  <c:v>92</c:v>
                </c:pt>
              </c:numCache>
            </c:numRef>
          </c:val>
          <c:smooth val="0"/>
          <c:extLst>
            <c:ext xmlns:c16="http://schemas.microsoft.com/office/drawing/2014/chart" uri="{C3380CC4-5D6E-409C-BE32-E72D297353CC}">
              <c16:uniqueId val="{0000001C-6C62-40E5-98D7-8BA140400AA3}"/>
            </c:ext>
          </c:extLst>
        </c:ser>
        <c:ser>
          <c:idx val="31"/>
          <c:order val="29"/>
          <c:tx>
            <c:strRef>
              <c:f>'Mora Indexed Replication'!$AH$3</c:f>
              <c:strCache>
                <c:ptCount val="1"/>
                <c:pt idx="0">
                  <c:v>Smartphone usage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Replication'!$AH$4:$AH$103</c:f>
              <c:numCache>
                <c:formatCode>General</c:formatCode>
                <c:ptCount val="100"/>
                <c:pt idx="0">
                  <c:v>35</c:v>
                </c:pt>
                <c:pt idx="1">
                  <c:v>45</c:v>
                </c:pt>
                <c:pt idx="2">
                  <c:v>58</c:v>
                </c:pt>
                <c:pt idx="3">
                  <c:v>58</c:v>
                </c:pt>
                <c:pt idx="4">
                  <c:v>69</c:v>
                </c:pt>
                <c:pt idx="5">
                  <c:v>77</c:v>
                </c:pt>
              </c:numCache>
            </c:numRef>
          </c:val>
          <c:smooth val="0"/>
          <c:extLst>
            <c:ext xmlns:c16="http://schemas.microsoft.com/office/drawing/2014/chart" uri="{C3380CC4-5D6E-409C-BE32-E72D297353CC}">
              <c16:uniqueId val="{0000001D-6C62-40E5-98D7-8BA140400AA3}"/>
            </c:ext>
          </c:extLst>
        </c:ser>
        <c:ser>
          <c:idx val="32"/>
          <c:order val="30"/>
          <c:tx>
            <c:strRef>
              <c:f>'Mora Indexed Replication'!$AI$3</c:f>
              <c:strCache>
                <c:ptCount val="1"/>
                <c:pt idx="0">
                  <c:v>Social media usage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Replication'!$AI$4:$AI$103</c:f>
              <c:numCache>
                <c:formatCode>General</c:formatCode>
                <c:ptCount val="100"/>
                <c:pt idx="0">
                  <c:v>5</c:v>
                </c:pt>
                <c:pt idx="1">
                  <c:v>11</c:v>
                </c:pt>
                <c:pt idx="2">
                  <c:v>15</c:v>
                </c:pt>
                <c:pt idx="3">
                  <c:v>21</c:v>
                </c:pt>
                <c:pt idx="4">
                  <c:v>37</c:v>
                </c:pt>
                <c:pt idx="5">
                  <c:v>48</c:v>
                </c:pt>
                <c:pt idx="6">
                  <c:v>50</c:v>
                </c:pt>
                <c:pt idx="7">
                  <c:v>59</c:v>
                </c:pt>
                <c:pt idx="8">
                  <c:v>63</c:v>
                </c:pt>
                <c:pt idx="9">
                  <c:v>62</c:v>
                </c:pt>
                <c:pt idx="10">
                  <c:v>65</c:v>
                </c:pt>
                <c:pt idx="11">
                  <c:v>69</c:v>
                </c:pt>
              </c:numCache>
            </c:numRef>
          </c:val>
          <c:smooth val="0"/>
          <c:extLst>
            <c:ext xmlns:c16="http://schemas.microsoft.com/office/drawing/2014/chart" uri="{C3380CC4-5D6E-409C-BE32-E72D297353CC}">
              <c16:uniqueId val="{0000001E-6C62-40E5-98D7-8BA140400AA3}"/>
            </c:ext>
          </c:extLst>
        </c:ser>
        <c:ser>
          <c:idx val="33"/>
          <c:order val="31"/>
          <c:tx>
            <c:strRef>
              <c:f>'Mora Indexed Replication'!$AJ$3</c:f>
              <c:strCache>
                <c:ptCount val="1"/>
                <c:pt idx="0">
                  <c:v>Stove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Replication'!$AJ$4:$AJ$103</c:f>
              <c:numCache>
                <c:formatCode>General</c:formatCode>
                <c:ptCount val="100"/>
                <c:pt idx="0">
                  <c:v>10</c:v>
                </c:pt>
                <c:pt idx="1">
                  <c:v>10.5</c:v>
                </c:pt>
                <c:pt idx="2">
                  <c:v>11</c:v>
                </c:pt>
                <c:pt idx="3">
                  <c:v>11.5</c:v>
                </c:pt>
                <c:pt idx="4">
                  <c:v>12</c:v>
                </c:pt>
                <c:pt idx="5">
                  <c:v>12</c:v>
                </c:pt>
                <c:pt idx="6">
                  <c:v>13</c:v>
                </c:pt>
                <c:pt idx="7">
                  <c:v>14</c:v>
                </c:pt>
                <c:pt idx="8">
                  <c:v>14.5</c:v>
                </c:pt>
                <c:pt idx="9">
                  <c:v>15</c:v>
                </c:pt>
                <c:pt idx="10">
                  <c:v>16</c:v>
                </c:pt>
                <c:pt idx="11">
                  <c:v>16.5</c:v>
                </c:pt>
                <c:pt idx="12">
                  <c:v>17</c:v>
                </c:pt>
                <c:pt idx="13">
                  <c:v>17</c:v>
                </c:pt>
                <c:pt idx="14">
                  <c:v>17</c:v>
                </c:pt>
                <c:pt idx="15">
                  <c:v>18</c:v>
                </c:pt>
                <c:pt idx="16">
                  <c:v>18.329999999999998</c:v>
                </c:pt>
                <c:pt idx="17">
                  <c:v>18.670000000000002</c:v>
                </c:pt>
                <c:pt idx="18">
                  <c:v>19</c:v>
                </c:pt>
                <c:pt idx="19">
                  <c:v>19.5</c:v>
                </c:pt>
                <c:pt idx="20">
                  <c:v>20</c:v>
                </c:pt>
                <c:pt idx="21">
                  <c:v>22</c:v>
                </c:pt>
                <c:pt idx="22">
                  <c:v>23</c:v>
                </c:pt>
                <c:pt idx="23">
                  <c:v>24</c:v>
                </c:pt>
                <c:pt idx="24">
                  <c:v>25</c:v>
                </c:pt>
                <c:pt idx="25">
                  <c:v>27.5</c:v>
                </c:pt>
                <c:pt idx="26">
                  <c:v>30</c:v>
                </c:pt>
                <c:pt idx="27">
                  <c:v>32</c:v>
                </c:pt>
                <c:pt idx="28">
                  <c:v>34</c:v>
                </c:pt>
                <c:pt idx="29">
                  <c:v>35</c:v>
                </c:pt>
                <c:pt idx="30">
                  <c:v>36</c:v>
                </c:pt>
                <c:pt idx="31">
                  <c:v>37</c:v>
                </c:pt>
                <c:pt idx="32">
                  <c:v>37</c:v>
                </c:pt>
                <c:pt idx="33">
                  <c:v>37.5</c:v>
                </c:pt>
                <c:pt idx="34">
                  <c:v>38</c:v>
                </c:pt>
                <c:pt idx="35">
                  <c:v>40</c:v>
                </c:pt>
                <c:pt idx="36">
                  <c:v>45</c:v>
                </c:pt>
                <c:pt idx="37">
                  <c:v>50</c:v>
                </c:pt>
                <c:pt idx="38">
                  <c:v>50</c:v>
                </c:pt>
                <c:pt idx="39">
                  <c:v>50</c:v>
                </c:pt>
                <c:pt idx="40">
                  <c:v>53</c:v>
                </c:pt>
                <c:pt idx="41">
                  <c:v>55</c:v>
                </c:pt>
                <c:pt idx="42">
                  <c:v>57</c:v>
                </c:pt>
                <c:pt idx="43">
                  <c:v>58</c:v>
                </c:pt>
                <c:pt idx="44">
                  <c:v>59</c:v>
                </c:pt>
                <c:pt idx="45">
                  <c:v>59</c:v>
                </c:pt>
                <c:pt idx="46">
                  <c:v>61</c:v>
                </c:pt>
                <c:pt idx="47">
                  <c:v>64</c:v>
                </c:pt>
                <c:pt idx="48">
                  <c:v>67</c:v>
                </c:pt>
                <c:pt idx="49">
                  <c:v>70</c:v>
                </c:pt>
                <c:pt idx="50">
                  <c:v>74</c:v>
                </c:pt>
                <c:pt idx="51">
                  <c:v>77</c:v>
                </c:pt>
                <c:pt idx="52">
                  <c:v>80</c:v>
                </c:pt>
                <c:pt idx="53">
                  <c:v>84</c:v>
                </c:pt>
                <c:pt idx="54">
                  <c:v>85.5</c:v>
                </c:pt>
                <c:pt idx="55">
                  <c:v>87</c:v>
                </c:pt>
                <c:pt idx="56">
                  <c:v>88.5</c:v>
                </c:pt>
                <c:pt idx="57">
                  <c:v>90</c:v>
                </c:pt>
                <c:pt idx="58">
                  <c:v>93</c:v>
                </c:pt>
                <c:pt idx="59">
                  <c:v>94</c:v>
                </c:pt>
                <c:pt idx="60">
                  <c:v>95</c:v>
                </c:pt>
                <c:pt idx="61">
                  <c:v>95.5</c:v>
                </c:pt>
                <c:pt idx="62">
                  <c:v>96</c:v>
                </c:pt>
                <c:pt idx="63">
                  <c:v>96</c:v>
                </c:pt>
                <c:pt idx="64">
                  <c:v>96.5</c:v>
                </c:pt>
                <c:pt idx="65">
                  <c:v>97</c:v>
                </c:pt>
                <c:pt idx="66">
                  <c:v>97.33</c:v>
                </c:pt>
                <c:pt idx="67">
                  <c:v>97.67</c:v>
                </c:pt>
                <c:pt idx="68">
                  <c:v>98</c:v>
                </c:pt>
                <c:pt idx="69">
                  <c:v>98</c:v>
                </c:pt>
                <c:pt idx="70">
                  <c:v>98.33</c:v>
                </c:pt>
                <c:pt idx="71">
                  <c:v>98.67</c:v>
                </c:pt>
                <c:pt idx="72">
                  <c:v>99</c:v>
                </c:pt>
                <c:pt idx="73">
                  <c:v>99</c:v>
                </c:pt>
                <c:pt idx="74">
                  <c:v>99</c:v>
                </c:pt>
                <c:pt idx="75">
                  <c:v>99</c:v>
                </c:pt>
                <c:pt idx="76">
                  <c:v>99</c:v>
                </c:pt>
                <c:pt idx="77">
                  <c:v>99</c:v>
                </c:pt>
                <c:pt idx="78">
                  <c:v>99</c:v>
                </c:pt>
                <c:pt idx="79">
                  <c:v>99</c:v>
                </c:pt>
                <c:pt idx="80">
                  <c:v>99</c:v>
                </c:pt>
                <c:pt idx="81">
                  <c:v>99</c:v>
                </c:pt>
                <c:pt idx="82">
                  <c:v>99</c:v>
                </c:pt>
                <c:pt idx="83">
                  <c:v>99</c:v>
                </c:pt>
                <c:pt idx="84">
                  <c:v>99</c:v>
                </c:pt>
                <c:pt idx="85">
                  <c:v>99</c:v>
                </c:pt>
                <c:pt idx="86">
                  <c:v>99</c:v>
                </c:pt>
                <c:pt idx="87">
                  <c:v>99</c:v>
                </c:pt>
                <c:pt idx="88">
                  <c:v>99</c:v>
                </c:pt>
                <c:pt idx="89">
                  <c:v>99</c:v>
                </c:pt>
                <c:pt idx="90">
                  <c:v>99</c:v>
                </c:pt>
                <c:pt idx="91">
                  <c:v>99</c:v>
                </c:pt>
                <c:pt idx="92">
                  <c:v>99</c:v>
                </c:pt>
                <c:pt idx="93">
                  <c:v>99</c:v>
                </c:pt>
                <c:pt idx="94">
                  <c:v>99</c:v>
                </c:pt>
                <c:pt idx="95">
                  <c:v>99</c:v>
                </c:pt>
                <c:pt idx="96">
                  <c:v>99</c:v>
                </c:pt>
                <c:pt idx="97">
                  <c:v>99</c:v>
                </c:pt>
                <c:pt idx="98">
                  <c:v>99</c:v>
                </c:pt>
                <c:pt idx="99">
                  <c:v>99</c:v>
                </c:pt>
              </c:numCache>
            </c:numRef>
          </c:val>
          <c:smooth val="0"/>
          <c:extLst>
            <c:ext xmlns:c16="http://schemas.microsoft.com/office/drawing/2014/chart" uri="{C3380CC4-5D6E-409C-BE32-E72D297353CC}">
              <c16:uniqueId val="{0000001F-6C62-40E5-98D7-8BA140400AA3}"/>
            </c:ext>
          </c:extLst>
        </c:ser>
        <c:ser>
          <c:idx val="34"/>
          <c:order val="32"/>
          <c:tx>
            <c:strRef>
              <c:f>'Mora Indexed Replication'!$AK$3</c:f>
              <c:strCache>
                <c:ptCount val="1"/>
                <c:pt idx="0">
                  <c:v>Tablet</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Replication'!$AK$4:$AK$103</c:f>
              <c:numCache>
                <c:formatCode>General</c:formatCode>
                <c:ptCount val="100"/>
                <c:pt idx="0">
                  <c:v>3</c:v>
                </c:pt>
                <c:pt idx="1">
                  <c:v>10</c:v>
                </c:pt>
                <c:pt idx="2">
                  <c:v>25</c:v>
                </c:pt>
                <c:pt idx="3">
                  <c:v>34</c:v>
                </c:pt>
                <c:pt idx="4">
                  <c:v>39</c:v>
                </c:pt>
                <c:pt idx="5">
                  <c:v>45</c:v>
                </c:pt>
                <c:pt idx="6">
                  <c:v>51</c:v>
                </c:pt>
              </c:numCache>
            </c:numRef>
          </c:val>
          <c:smooth val="0"/>
          <c:extLst>
            <c:ext xmlns:c16="http://schemas.microsoft.com/office/drawing/2014/chart" uri="{C3380CC4-5D6E-409C-BE32-E72D297353CC}">
              <c16:uniqueId val="{00000020-6C62-40E5-98D7-8BA140400AA3}"/>
            </c:ext>
          </c:extLst>
        </c:ser>
        <c:ser>
          <c:idx val="35"/>
          <c:order val="33"/>
          <c:tx>
            <c:strRef>
              <c:f>'Mora Indexed Replication'!$AL$3</c:f>
              <c:strCache>
                <c:ptCount val="1"/>
                <c:pt idx="0">
                  <c:v>Vacuum</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Replication'!$AL$4:$AL$103</c:f>
              <c:numCache>
                <c:formatCode>General</c:formatCode>
                <c:ptCount val="100"/>
                <c:pt idx="0">
                  <c:v>31.5</c:v>
                </c:pt>
                <c:pt idx="1">
                  <c:v>33.5</c:v>
                </c:pt>
                <c:pt idx="2">
                  <c:v>35.700000000000003</c:v>
                </c:pt>
                <c:pt idx="3">
                  <c:v>36</c:v>
                </c:pt>
                <c:pt idx="4">
                  <c:v>37.1</c:v>
                </c:pt>
                <c:pt idx="5">
                  <c:v>38.799999999999997</c:v>
                </c:pt>
                <c:pt idx="6">
                  <c:v>40.5</c:v>
                </c:pt>
                <c:pt idx="7">
                  <c:v>43.6</c:v>
                </c:pt>
                <c:pt idx="8">
                  <c:v>44.5</c:v>
                </c:pt>
                <c:pt idx="9">
                  <c:v>45.4</c:v>
                </c:pt>
                <c:pt idx="10">
                  <c:v>46.6</c:v>
                </c:pt>
                <c:pt idx="11">
                  <c:v>48.6</c:v>
                </c:pt>
                <c:pt idx="12">
                  <c:v>48.1</c:v>
                </c:pt>
                <c:pt idx="13">
                  <c:v>48.3</c:v>
                </c:pt>
                <c:pt idx="14">
                  <c:v>48.9</c:v>
                </c:pt>
                <c:pt idx="15">
                  <c:v>48.8</c:v>
                </c:pt>
                <c:pt idx="16">
                  <c:v>49</c:v>
                </c:pt>
                <c:pt idx="17">
                  <c:v>48.4</c:v>
                </c:pt>
                <c:pt idx="18">
                  <c:v>49.2</c:v>
                </c:pt>
                <c:pt idx="19">
                  <c:v>49.7</c:v>
                </c:pt>
                <c:pt idx="20">
                  <c:v>49.5</c:v>
                </c:pt>
                <c:pt idx="21">
                  <c:v>49</c:v>
                </c:pt>
                <c:pt idx="22">
                  <c:v>48.2</c:v>
                </c:pt>
                <c:pt idx="23">
                  <c:v>46.9</c:v>
                </c:pt>
                <c:pt idx="24">
                  <c:v>48.8</c:v>
                </c:pt>
                <c:pt idx="25">
                  <c:v>49.5</c:v>
                </c:pt>
                <c:pt idx="26">
                  <c:v>51.7</c:v>
                </c:pt>
                <c:pt idx="27">
                  <c:v>52.8</c:v>
                </c:pt>
                <c:pt idx="28">
                  <c:v>56.5</c:v>
                </c:pt>
                <c:pt idx="29">
                  <c:v>57.7</c:v>
                </c:pt>
                <c:pt idx="30">
                  <c:v>59.4</c:v>
                </c:pt>
                <c:pt idx="31">
                  <c:v>60.5</c:v>
                </c:pt>
                <c:pt idx="32">
                  <c:v>62.2</c:v>
                </c:pt>
                <c:pt idx="33">
                  <c:v>64.3</c:v>
                </c:pt>
                <c:pt idx="34">
                  <c:v>66.7</c:v>
                </c:pt>
                <c:pt idx="35">
                  <c:v>68.3</c:v>
                </c:pt>
                <c:pt idx="36">
                  <c:v>70.900000000000006</c:v>
                </c:pt>
                <c:pt idx="37">
                  <c:v>72.5</c:v>
                </c:pt>
                <c:pt idx="38">
                  <c:v>74.3</c:v>
                </c:pt>
                <c:pt idx="39">
                  <c:v>76.400000000000006</c:v>
                </c:pt>
                <c:pt idx="40">
                  <c:v>78.2</c:v>
                </c:pt>
                <c:pt idx="41">
                  <c:v>79.5</c:v>
                </c:pt>
                <c:pt idx="42">
                  <c:v>81.2</c:v>
                </c:pt>
                <c:pt idx="43">
                  <c:v>83.5</c:v>
                </c:pt>
                <c:pt idx="44">
                  <c:v>85.6</c:v>
                </c:pt>
                <c:pt idx="45">
                  <c:v>87</c:v>
                </c:pt>
                <c:pt idx="46">
                  <c:v>89.1</c:v>
                </c:pt>
                <c:pt idx="47">
                  <c:v>90.7</c:v>
                </c:pt>
                <c:pt idx="48">
                  <c:v>92</c:v>
                </c:pt>
                <c:pt idx="49">
                  <c:v>94.4</c:v>
                </c:pt>
                <c:pt idx="50">
                  <c:v>96.9</c:v>
                </c:pt>
                <c:pt idx="51">
                  <c:v>97.5</c:v>
                </c:pt>
                <c:pt idx="52">
                  <c:v>98.4</c:v>
                </c:pt>
                <c:pt idx="53">
                  <c:v>99.2</c:v>
                </c:pt>
                <c:pt idx="54">
                  <c:v>99.5</c:v>
                </c:pt>
                <c:pt idx="55">
                  <c:v>99.7</c:v>
                </c:pt>
                <c:pt idx="56">
                  <c:v>99.9</c:v>
                </c:pt>
              </c:numCache>
            </c:numRef>
          </c:val>
          <c:smooth val="0"/>
          <c:extLst>
            <c:ext xmlns:c16="http://schemas.microsoft.com/office/drawing/2014/chart" uri="{C3380CC4-5D6E-409C-BE32-E72D297353CC}">
              <c16:uniqueId val="{00000021-6C62-40E5-98D7-8BA140400AA3}"/>
            </c:ext>
          </c:extLst>
        </c:ser>
        <c:ser>
          <c:idx val="36"/>
          <c:order val="34"/>
          <c:tx>
            <c:strRef>
              <c:f>'Mora Indexed Replication'!$AM$3</c:f>
              <c:strCache>
                <c:ptCount val="1"/>
                <c:pt idx="0">
                  <c:v>Washer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Replication'!$AM$4:$AM$103</c:f>
              <c:numCache>
                <c:formatCode>General</c:formatCode>
                <c:ptCount val="100"/>
                <c:pt idx="0">
                  <c:v>39</c:v>
                </c:pt>
                <c:pt idx="1">
                  <c:v>40.6</c:v>
                </c:pt>
                <c:pt idx="2">
                  <c:v>42.2</c:v>
                </c:pt>
                <c:pt idx="3">
                  <c:v>43.800000000000004</c:v>
                </c:pt>
                <c:pt idx="4">
                  <c:v>45.400000000000006</c:v>
                </c:pt>
                <c:pt idx="5">
                  <c:v>47.000000000000007</c:v>
                </c:pt>
                <c:pt idx="6">
                  <c:v>48.600000000000009</c:v>
                </c:pt>
                <c:pt idx="7">
                  <c:v>50.20000000000001</c:v>
                </c:pt>
                <c:pt idx="8">
                  <c:v>51.800000000000011</c:v>
                </c:pt>
                <c:pt idx="9">
                  <c:v>53.400000000000013</c:v>
                </c:pt>
                <c:pt idx="10">
                  <c:v>55</c:v>
                </c:pt>
                <c:pt idx="11">
                  <c:v>55.6</c:v>
                </c:pt>
                <c:pt idx="12">
                  <c:v>56.2</c:v>
                </c:pt>
                <c:pt idx="13">
                  <c:v>56.800000000000004</c:v>
                </c:pt>
                <c:pt idx="14">
                  <c:v>57.400000000000006</c:v>
                </c:pt>
                <c:pt idx="15">
                  <c:v>58.000000000000007</c:v>
                </c:pt>
                <c:pt idx="16">
                  <c:v>58.600000000000009</c:v>
                </c:pt>
                <c:pt idx="17">
                  <c:v>59.20000000000001</c:v>
                </c:pt>
                <c:pt idx="18">
                  <c:v>59.800000000000011</c:v>
                </c:pt>
                <c:pt idx="19">
                  <c:v>60.400000000000013</c:v>
                </c:pt>
                <c:pt idx="20">
                  <c:v>61.000000000000014</c:v>
                </c:pt>
                <c:pt idx="21">
                  <c:v>61.600000000000016</c:v>
                </c:pt>
                <c:pt idx="22">
                  <c:v>62.200000000000017</c:v>
                </c:pt>
                <c:pt idx="23">
                  <c:v>62.800000000000018</c:v>
                </c:pt>
                <c:pt idx="24">
                  <c:v>63.40000000000002</c:v>
                </c:pt>
                <c:pt idx="25">
                  <c:v>64.000000000000014</c:v>
                </c:pt>
                <c:pt idx="26">
                  <c:v>64.600000000000009</c:v>
                </c:pt>
                <c:pt idx="27">
                  <c:v>65.2</c:v>
                </c:pt>
                <c:pt idx="28">
                  <c:v>65.8</c:v>
                </c:pt>
                <c:pt idx="29">
                  <c:v>66.399999999999991</c:v>
                </c:pt>
                <c:pt idx="30">
                  <c:v>66.999999999999986</c:v>
                </c:pt>
                <c:pt idx="31">
                  <c:v>67.59999999999998</c:v>
                </c:pt>
                <c:pt idx="32">
                  <c:v>68.199999999999974</c:v>
                </c:pt>
                <c:pt idx="33">
                  <c:v>68.799999999999969</c:v>
                </c:pt>
                <c:pt idx="34">
                  <c:v>69.399999999999963</c:v>
                </c:pt>
                <c:pt idx="35">
                  <c:v>69.999999999999957</c:v>
                </c:pt>
                <c:pt idx="36">
                  <c:v>70.599999999999952</c:v>
                </c:pt>
                <c:pt idx="37">
                  <c:v>71.199999999999946</c:v>
                </c:pt>
                <c:pt idx="38">
                  <c:v>71.79999999999994</c:v>
                </c:pt>
                <c:pt idx="39">
                  <c:v>72.399999999999935</c:v>
                </c:pt>
                <c:pt idx="40">
                  <c:v>73</c:v>
                </c:pt>
                <c:pt idx="41">
                  <c:v>72.7</c:v>
                </c:pt>
                <c:pt idx="42">
                  <c:v>72.400000000000006</c:v>
                </c:pt>
                <c:pt idx="43">
                  <c:v>72.100000000000009</c:v>
                </c:pt>
                <c:pt idx="44">
                  <c:v>71.800000000000011</c:v>
                </c:pt>
                <c:pt idx="45">
                  <c:v>71.500000000000014</c:v>
                </c:pt>
                <c:pt idx="46">
                  <c:v>71.200000000000017</c:v>
                </c:pt>
                <c:pt idx="47">
                  <c:v>70.90000000000002</c:v>
                </c:pt>
                <c:pt idx="48">
                  <c:v>70.600000000000023</c:v>
                </c:pt>
                <c:pt idx="49">
                  <c:v>70.300000000000026</c:v>
                </c:pt>
                <c:pt idx="50">
                  <c:v>70</c:v>
                </c:pt>
                <c:pt idx="51" formatCode="0.0">
                  <c:v>70.214285714285708</c:v>
                </c:pt>
                <c:pt idx="52" formatCode="0.0">
                  <c:v>70.428571428571416</c:v>
                </c:pt>
                <c:pt idx="53" formatCode="0.0">
                  <c:v>70.642857142857125</c:v>
                </c:pt>
                <c:pt idx="54" formatCode="0.0">
                  <c:v>70.857142857142833</c:v>
                </c:pt>
                <c:pt idx="55" formatCode="0.0">
                  <c:v>71.071428571428541</c:v>
                </c:pt>
                <c:pt idx="56" formatCode="0.0">
                  <c:v>71.285714285714249</c:v>
                </c:pt>
                <c:pt idx="57" formatCode="0.0">
                  <c:v>71.499999999999957</c:v>
                </c:pt>
                <c:pt idx="58" formatCode="0.0">
                  <c:v>71.714285714285666</c:v>
                </c:pt>
                <c:pt idx="59" formatCode="0.0">
                  <c:v>71.928571428571374</c:v>
                </c:pt>
                <c:pt idx="60" formatCode="0.0">
                  <c:v>72.142857142857082</c:v>
                </c:pt>
                <c:pt idx="61" formatCode="0.0">
                  <c:v>72.35714285714279</c:v>
                </c:pt>
                <c:pt idx="62" formatCode="0.0">
                  <c:v>72.571428571428498</c:v>
                </c:pt>
                <c:pt idx="63" formatCode="0.0">
                  <c:v>72.785714285714207</c:v>
                </c:pt>
                <c:pt idx="64">
                  <c:v>73</c:v>
                </c:pt>
                <c:pt idx="65" formatCode="0.0">
                  <c:v>73.666666666666671</c:v>
                </c:pt>
                <c:pt idx="66" formatCode="0.0">
                  <c:v>74.333333333333343</c:v>
                </c:pt>
                <c:pt idx="67">
                  <c:v>75</c:v>
                </c:pt>
                <c:pt idx="68">
                  <c:v>75</c:v>
                </c:pt>
                <c:pt idx="69">
                  <c:v>75</c:v>
                </c:pt>
                <c:pt idx="70" formatCode="0.0">
                  <c:v>78.266666666666666</c:v>
                </c:pt>
                <c:pt idx="71" formatCode="0.0">
                  <c:v>81.533333333333331</c:v>
                </c:pt>
                <c:pt idx="72">
                  <c:v>84.8</c:v>
                </c:pt>
                <c:pt idx="73" formatCode="0.0">
                  <c:v>85.816666666666663</c:v>
                </c:pt>
                <c:pt idx="74" formatCode="0.0">
                  <c:v>86.833333333333329</c:v>
                </c:pt>
                <c:pt idx="75" formatCode="0.0">
                  <c:v>87.85</c:v>
                </c:pt>
                <c:pt idx="76" formatCode="0.0">
                  <c:v>88.86666666666666</c:v>
                </c:pt>
                <c:pt idx="77" formatCode="0.0">
                  <c:v>89.883333333333326</c:v>
                </c:pt>
                <c:pt idx="78">
                  <c:v>90.9</c:v>
                </c:pt>
                <c:pt idx="79" formatCode="0.0">
                  <c:v>91.160000000000011</c:v>
                </c:pt>
                <c:pt idx="80" formatCode="0.0">
                  <c:v>91.420000000000016</c:v>
                </c:pt>
                <c:pt idx="81" formatCode="0.0">
                  <c:v>91.680000000000021</c:v>
                </c:pt>
                <c:pt idx="82" formatCode="0.0">
                  <c:v>91.940000000000026</c:v>
                </c:pt>
                <c:pt idx="83">
                  <c:v>92.2</c:v>
                </c:pt>
                <c:pt idx="84">
                  <c:v>88.1</c:v>
                </c:pt>
                <c:pt idx="85">
                  <c:v>84</c:v>
                </c:pt>
                <c:pt idx="86" formatCode="0.0">
                  <c:v>84.26</c:v>
                </c:pt>
                <c:pt idx="87" formatCode="0.0">
                  <c:v>84.52000000000001</c:v>
                </c:pt>
                <c:pt idx="88" formatCode="0.0">
                  <c:v>84.780000000000015</c:v>
                </c:pt>
                <c:pt idx="89" formatCode="0.0">
                  <c:v>85.04000000000002</c:v>
                </c:pt>
                <c:pt idx="90">
                  <c:v>85.3</c:v>
                </c:pt>
                <c:pt idx="91">
                  <c:v>85.2</c:v>
                </c:pt>
              </c:numCache>
            </c:numRef>
          </c:val>
          <c:smooth val="0"/>
          <c:extLst>
            <c:ext xmlns:c16="http://schemas.microsoft.com/office/drawing/2014/chart" uri="{C3380CC4-5D6E-409C-BE32-E72D297353CC}">
              <c16:uniqueId val="{00000022-6C62-40E5-98D7-8BA140400AA3}"/>
            </c:ext>
          </c:extLst>
        </c:ser>
        <c:ser>
          <c:idx val="37"/>
          <c:order val="35"/>
          <c:tx>
            <c:strRef>
              <c:f>'Mora Indexed Replication'!$AN$3</c:f>
              <c:strCache>
                <c:ptCount val="1"/>
                <c:pt idx="0">
                  <c:v>Washing machine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Replication'!$AN$4:$AN$103</c:f>
              <c:numCache>
                <c:formatCode>General</c:formatCode>
                <c:ptCount val="100"/>
                <c:pt idx="0">
                  <c:v>10</c:v>
                </c:pt>
                <c:pt idx="1">
                  <c:v>12</c:v>
                </c:pt>
                <c:pt idx="2">
                  <c:v>13</c:v>
                </c:pt>
                <c:pt idx="3">
                  <c:v>15</c:v>
                </c:pt>
                <c:pt idx="4">
                  <c:v>17</c:v>
                </c:pt>
                <c:pt idx="5">
                  <c:v>19</c:v>
                </c:pt>
                <c:pt idx="6">
                  <c:v>20</c:v>
                </c:pt>
                <c:pt idx="7">
                  <c:v>22</c:v>
                </c:pt>
                <c:pt idx="8">
                  <c:v>24</c:v>
                </c:pt>
                <c:pt idx="9">
                  <c:v>25</c:v>
                </c:pt>
                <c:pt idx="10">
                  <c:v>24</c:v>
                </c:pt>
                <c:pt idx="11">
                  <c:v>22</c:v>
                </c:pt>
                <c:pt idx="12">
                  <c:v>20</c:v>
                </c:pt>
                <c:pt idx="13">
                  <c:v>19</c:v>
                </c:pt>
                <c:pt idx="14">
                  <c:v>18</c:v>
                </c:pt>
                <c:pt idx="15">
                  <c:v>17</c:v>
                </c:pt>
                <c:pt idx="16">
                  <c:v>15</c:v>
                </c:pt>
                <c:pt idx="17">
                  <c:v>16</c:v>
                </c:pt>
                <c:pt idx="18">
                  <c:v>16</c:v>
                </c:pt>
                <c:pt idx="19">
                  <c:v>17</c:v>
                </c:pt>
                <c:pt idx="20">
                  <c:v>18</c:v>
                </c:pt>
                <c:pt idx="21">
                  <c:v>19</c:v>
                </c:pt>
                <c:pt idx="22">
                  <c:v>20</c:v>
                </c:pt>
                <c:pt idx="23">
                  <c:v>22</c:v>
                </c:pt>
                <c:pt idx="24">
                  <c:v>26</c:v>
                </c:pt>
                <c:pt idx="25">
                  <c:v>29</c:v>
                </c:pt>
                <c:pt idx="26">
                  <c:v>32</c:v>
                </c:pt>
                <c:pt idx="27">
                  <c:v>35</c:v>
                </c:pt>
                <c:pt idx="28">
                  <c:v>37</c:v>
                </c:pt>
                <c:pt idx="29">
                  <c:v>38</c:v>
                </c:pt>
                <c:pt idx="30">
                  <c:v>41</c:v>
                </c:pt>
                <c:pt idx="31">
                  <c:v>43</c:v>
                </c:pt>
                <c:pt idx="32">
                  <c:v>45</c:v>
                </c:pt>
                <c:pt idx="33">
                  <c:v>47</c:v>
                </c:pt>
                <c:pt idx="34">
                  <c:v>49</c:v>
                </c:pt>
                <c:pt idx="35">
                  <c:v>50</c:v>
                </c:pt>
                <c:pt idx="36">
                  <c:v>52</c:v>
                </c:pt>
                <c:pt idx="37">
                  <c:v>53</c:v>
                </c:pt>
                <c:pt idx="38">
                  <c:v>55</c:v>
                </c:pt>
                <c:pt idx="39">
                  <c:v>58</c:v>
                </c:pt>
                <c:pt idx="40">
                  <c:v>59</c:v>
                </c:pt>
                <c:pt idx="41">
                  <c:v>61</c:v>
                </c:pt>
                <c:pt idx="42">
                  <c:v>64</c:v>
                </c:pt>
                <c:pt idx="43">
                  <c:v>66</c:v>
                </c:pt>
                <c:pt idx="44">
                  <c:v>68</c:v>
                </c:pt>
                <c:pt idx="45">
                  <c:v>70</c:v>
                </c:pt>
                <c:pt idx="46">
                  <c:v>71</c:v>
                </c:pt>
                <c:pt idx="47">
                  <c:v>72</c:v>
                </c:pt>
                <c:pt idx="48">
                  <c:v>73</c:v>
                </c:pt>
                <c:pt idx="49">
                  <c:v>73</c:v>
                </c:pt>
                <c:pt idx="50">
                  <c:v>72</c:v>
                </c:pt>
                <c:pt idx="51">
                  <c:v>71</c:v>
                </c:pt>
                <c:pt idx="52">
                  <c:v>69</c:v>
                </c:pt>
                <c:pt idx="53">
                  <c:v>69</c:v>
                </c:pt>
                <c:pt idx="54">
                  <c:v>71</c:v>
                </c:pt>
                <c:pt idx="55">
                  <c:v>71</c:v>
                </c:pt>
                <c:pt idx="56">
                  <c:v>72</c:v>
                </c:pt>
                <c:pt idx="57">
                  <c:v>73</c:v>
                </c:pt>
                <c:pt idx="58">
                  <c:v>74</c:v>
                </c:pt>
                <c:pt idx="59">
                  <c:v>76</c:v>
                </c:pt>
                <c:pt idx="60">
                  <c:v>76</c:v>
                </c:pt>
                <c:pt idx="61">
                  <c:v>77</c:v>
                </c:pt>
                <c:pt idx="62">
                  <c:v>77</c:v>
                </c:pt>
                <c:pt idx="63">
                  <c:v>77</c:v>
                </c:pt>
                <c:pt idx="64">
                  <c:v>77</c:v>
                </c:pt>
                <c:pt idx="65">
                  <c:v>77</c:v>
                </c:pt>
                <c:pt idx="66">
                  <c:v>77</c:v>
                </c:pt>
                <c:pt idx="67">
                  <c:v>77</c:v>
                </c:pt>
                <c:pt idx="68">
                  <c:v>78</c:v>
                </c:pt>
                <c:pt idx="69">
                  <c:v>78</c:v>
                </c:pt>
                <c:pt idx="70">
                  <c:v>78</c:v>
                </c:pt>
                <c:pt idx="71">
                  <c:v>79</c:v>
                </c:pt>
                <c:pt idx="72">
                  <c:v>80</c:v>
                </c:pt>
                <c:pt idx="73">
                  <c:v>81</c:v>
                </c:pt>
                <c:pt idx="74">
                  <c:v>81</c:v>
                </c:pt>
                <c:pt idx="75">
                  <c:v>81</c:v>
                </c:pt>
                <c:pt idx="76">
                  <c:v>81</c:v>
                </c:pt>
                <c:pt idx="77">
                  <c:v>80</c:v>
                </c:pt>
                <c:pt idx="78">
                  <c:v>79</c:v>
                </c:pt>
              </c:numCache>
            </c:numRef>
          </c:val>
          <c:smooth val="0"/>
          <c:extLst>
            <c:ext xmlns:c16="http://schemas.microsoft.com/office/drawing/2014/chart" uri="{C3380CC4-5D6E-409C-BE32-E72D297353CC}">
              <c16:uniqueId val="{00000023-6C62-40E5-98D7-8BA140400AA3}"/>
            </c:ext>
          </c:extLst>
        </c:ser>
        <c:ser>
          <c:idx val="38"/>
          <c:order val="36"/>
          <c:tx>
            <c:strRef>
              <c:f>'Mora Indexed Replication'!$AO$3</c:f>
              <c:strCache>
                <c:ptCount val="1"/>
                <c:pt idx="0">
                  <c:v>Water Heater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Replication'!$AO$4:$AO$103</c:f>
              <c:numCache>
                <c:formatCode>0.0</c:formatCode>
                <c:ptCount val="100"/>
                <c:pt idx="0" formatCode="General">
                  <c:v>1</c:v>
                </c:pt>
                <c:pt idx="1">
                  <c:v>1.55</c:v>
                </c:pt>
                <c:pt idx="2">
                  <c:v>2.1</c:v>
                </c:pt>
                <c:pt idx="3">
                  <c:v>2.6500000000000004</c:v>
                </c:pt>
                <c:pt idx="4">
                  <c:v>3.2</c:v>
                </c:pt>
                <c:pt idx="5">
                  <c:v>3.75</c:v>
                </c:pt>
                <c:pt idx="6">
                  <c:v>4.3</c:v>
                </c:pt>
                <c:pt idx="7">
                  <c:v>4.8499999999999996</c:v>
                </c:pt>
                <c:pt idx="8">
                  <c:v>5.3999999999999995</c:v>
                </c:pt>
                <c:pt idx="9">
                  <c:v>5.9499999999999993</c:v>
                </c:pt>
                <c:pt idx="10">
                  <c:v>6.4999999999999991</c:v>
                </c:pt>
                <c:pt idx="11">
                  <c:v>7.0499999999999989</c:v>
                </c:pt>
                <c:pt idx="12">
                  <c:v>7.5999999999999988</c:v>
                </c:pt>
                <c:pt idx="13">
                  <c:v>8.1499999999999986</c:v>
                </c:pt>
                <c:pt idx="14">
                  <c:v>8.6999999999999993</c:v>
                </c:pt>
                <c:pt idx="15">
                  <c:v>9.25</c:v>
                </c:pt>
                <c:pt idx="16">
                  <c:v>9.8000000000000007</c:v>
                </c:pt>
                <c:pt idx="17">
                  <c:v>10.350000000000001</c:v>
                </c:pt>
                <c:pt idx="18">
                  <c:v>10.900000000000002</c:v>
                </c:pt>
                <c:pt idx="19">
                  <c:v>11.450000000000003</c:v>
                </c:pt>
                <c:pt idx="20" formatCode="General">
                  <c:v>12</c:v>
                </c:pt>
                <c:pt idx="21">
                  <c:v>13.142857142857142</c:v>
                </c:pt>
                <c:pt idx="22">
                  <c:v>14.285714285714285</c:v>
                </c:pt>
                <c:pt idx="23">
                  <c:v>15.428571428571427</c:v>
                </c:pt>
                <c:pt idx="24">
                  <c:v>16.571428571428569</c:v>
                </c:pt>
                <c:pt idx="25">
                  <c:v>17.714285714285712</c:v>
                </c:pt>
                <c:pt idx="26">
                  <c:v>18.857142857142854</c:v>
                </c:pt>
                <c:pt idx="27" formatCode="General">
                  <c:v>20</c:v>
                </c:pt>
                <c:pt idx="28" formatCode="General">
                  <c:v>20.3</c:v>
                </c:pt>
                <c:pt idx="29" formatCode="General">
                  <c:v>20.6</c:v>
                </c:pt>
                <c:pt idx="30" formatCode="General">
                  <c:v>20.900000000000002</c:v>
                </c:pt>
                <c:pt idx="31" formatCode="General">
                  <c:v>21.200000000000003</c:v>
                </c:pt>
                <c:pt idx="32" formatCode="General">
                  <c:v>21.500000000000004</c:v>
                </c:pt>
                <c:pt idx="33" formatCode="General">
                  <c:v>21.800000000000004</c:v>
                </c:pt>
                <c:pt idx="34" formatCode="General">
                  <c:v>22.100000000000005</c:v>
                </c:pt>
                <c:pt idx="35" formatCode="General">
                  <c:v>22.400000000000006</c:v>
                </c:pt>
                <c:pt idx="36" formatCode="General">
                  <c:v>22.700000000000006</c:v>
                </c:pt>
                <c:pt idx="37" formatCode="General">
                  <c:v>23</c:v>
                </c:pt>
                <c:pt idx="38" formatCode="General">
                  <c:v>23.5</c:v>
                </c:pt>
                <c:pt idx="39" formatCode="General">
                  <c:v>24</c:v>
                </c:pt>
                <c:pt idx="40" formatCode="General">
                  <c:v>24.5</c:v>
                </c:pt>
                <c:pt idx="41" formatCode="General">
                  <c:v>25</c:v>
                </c:pt>
                <c:pt idx="42" formatCode="General">
                  <c:v>25.5</c:v>
                </c:pt>
                <c:pt idx="43" formatCode="General">
                  <c:v>26</c:v>
                </c:pt>
                <c:pt idx="44" formatCode="General">
                  <c:v>26.5</c:v>
                </c:pt>
                <c:pt idx="45" formatCode="General">
                  <c:v>27</c:v>
                </c:pt>
                <c:pt idx="46" formatCode="General">
                  <c:v>27.5</c:v>
                </c:pt>
                <c:pt idx="47" formatCode="General">
                  <c:v>28</c:v>
                </c:pt>
                <c:pt idx="48" formatCode="General">
                  <c:v>28.5</c:v>
                </c:pt>
                <c:pt idx="49" formatCode="General">
                  <c:v>29</c:v>
                </c:pt>
                <c:pt idx="50" formatCode="General">
                  <c:v>31</c:v>
                </c:pt>
                <c:pt idx="51">
                  <c:v>32.333333333333336</c:v>
                </c:pt>
                <c:pt idx="52">
                  <c:v>33.666666666666671</c:v>
                </c:pt>
                <c:pt idx="53" formatCode="General">
                  <c:v>35</c:v>
                </c:pt>
              </c:numCache>
            </c:numRef>
          </c:val>
          <c:smooth val="0"/>
          <c:extLst>
            <c:ext xmlns:c16="http://schemas.microsoft.com/office/drawing/2014/chart" uri="{C3380CC4-5D6E-409C-BE32-E72D297353CC}">
              <c16:uniqueId val="{00000024-6C62-40E5-98D7-8BA140400AA3}"/>
            </c:ext>
          </c:extLst>
        </c:ser>
        <c:ser>
          <c:idx val="39"/>
          <c:order val="37"/>
          <c:tx>
            <c:strRef>
              <c:f>'Mora Indexed Replication'!$AP$3</c:f>
              <c:strCache>
                <c:ptCount val="1"/>
                <c:pt idx="0">
                  <c:v>Debit Card?</c:v>
                </c:pt>
              </c:strCache>
            </c:strRef>
          </c:tx>
          <c:spPr>
            <a:ln w="28575" cap="rnd">
              <a:solidFill>
                <a:schemeClr val="tx1">
                  <a:lumMod val="75000"/>
                  <a:lumOff val="2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Replication'!$AP$4:$AP$103</c:f>
              <c:numCache>
                <c:formatCode>0.0</c:formatCode>
                <c:ptCount val="100"/>
                <c:pt idx="0">
                  <c:v>23</c:v>
                </c:pt>
                <c:pt idx="1">
                  <c:v>28.4</c:v>
                </c:pt>
                <c:pt idx="2">
                  <c:v>33.799999999999997</c:v>
                </c:pt>
                <c:pt idx="3">
                  <c:v>38.199999999999996</c:v>
                </c:pt>
                <c:pt idx="4">
                  <c:v>42.599999999999994</c:v>
                </c:pt>
                <c:pt idx="5">
                  <c:v>47</c:v>
                </c:pt>
                <c:pt idx="6">
                  <c:v>51.1</c:v>
                </c:pt>
                <c:pt idx="7">
                  <c:v>55.2</c:v>
                </c:pt>
                <c:pt idx="8">
                  <c:v>59.3</c:v>
                </c:pt>
                <c:pt idx="9">
                  <c:v>61.866666666666667</c:v>
                </c:pt>
                <c:pt idx="10">
                  <c:v>64.433333333333337</c:v>
                </c:pt>
                <c:pt idx="11">
                  <c:v>67</c:v>
                </c:pt>
                <c:pt idx="12">
                  <c:v>70.8</c:v>
                </c:pt>
                <c:pt idx="13">
                  <c:v>74.599999999999994</c:v>
                </c:pt>
                <c:pt idx="14">
                  <c:v>78.400000000000006</c:v>
                </c:pt>
                <c:pt idx="15">
                  <c:v>79.033333333333331</c:v>
                </c:pt>
                <c:pt idx="16">
                  <c:v>79.666666666666657</c:v>
                </c:pt>
                <c:pt idx="17">
                  <c:v>80.3</c:v>
                </c:pt>
              </c:numCache>
            </c:numRef>
          </c:val>
          <c:smooth val="0"/>
          <c:extLst>
            <c:ext xmlns:c16="http://schemas.microsoft.com/office/drawing/2014/chart" uri="{C3380CC4-5D6E-409C-BE32-E72D297353CC}">
              <c16:uniqueId val="{00000025-6C62-40E5-98D7-8BA140400AA3}"/>
            </c:ext>
          </c:extLst>
        </c:ser>
        <c:ser>
          <c:idx val="11"/>
          <c:order val="38"/>
          <c:tx>
            <c:strRef>
              <c:f>'Mora Indexed Replication'!$O$3</c:f>
              <c:strCache>
                <c:ptCount val="1"/>
                <c:pt idx="0">
                  <c:v>Electric power</c:v>
                </c:pt>
              </c:strCache>
            </c:strRef>
          </c:tx>
          <c:spPr>
            <a:ln w="28575" cap="rnd">
              <a:solidFill>
                <a:schemeClr val="tx1">
                  <a:lumMod val="75000"/>
                  <a:lumOff val="2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Replication'!$O$4:$O$103</c:f>
              <c:numCache>
                <c:formatCode>General</c:formatCode>
                <c:ptCount val="100"/>
                <c:pt idx="0">
                  <c:v>10</c:v>
                </c:pt>
                <c:pt idx="1">
                  <c:v>10.67</c:v>
                </c:pt>
                <c:pt idx="2">
                  <c:v>12.33</c:v>
                </c:pt>
                <c:pt idx="3">
                  <c:v>14</c:v>
                </c:pt>
                <c:pt idx="4">
                  <c:v>16</c:v>
                </c:pt>
                <c:pt idx="5">
                  <c:v>18</c:v>
                </c:pt>
                <c:pt idx="6">
                  <c:v>19</c:v>
                </c:pt>
                <c:pt idx="7">
                  <c:v>20</c:v>
                </c:pt>
                <c:pt idx="8">
                  <c:v>22</c:v>
                </c:pt>
                <c:pt idx="9">
                  <c:v>24</c:v>
                </c:pt>
                <c:pt idx="10">
                  <c:v>27</c:v>
                </c:pt>
                <c:pt idx="11">
                  <c:v>30</c:v>
                </c:pt>
                <c:pt idx="12">
                  <c:v>33.5</c:v>
                </c:pt>
                <c:pt idx="13">
                  <c:v>37</c:v>
                </c:pt>
                <c:pt idx="14">
                  <c:v>40</c:v>
                </c:pt>
                <c:pt idx="15">
                  <c:v>43</c:v>
                </c:pt>
                <c:pt idx="16">
                  <c:v>49</c:v>
                </c:pt>
                <c:pt idx="17">
                  <c:v>52</c:v>
                </c:pt>
                <c:pt idx="18">
                  <c:v>55</c:v>
                </c:pt>
                <c:pt idx="19">
                  <c:v>60</c:v>
                </c:pt>
                <c:pt idx="20">
                  <c:v>64</c:v>
                </c:pt>
                <c:pt idx="21">
                  <c:v>68</c:v>
                </c:pt>
                <c:pt idx="22">
                  <c:v>68</c:v>
                </c:pt>
                <c:pt idx="23">
                  <c:v>68</c:v>
                </c:pt>
                <c:pt idx="24">
                  <c:v>67</c:v>
                </c:pt>
                <c:pt idx="25">
                  <c:v>67</c:v>
                </c:pt>
                <c:pt idx="26">
                  <c:v>67</c:v>
                </c:pt>
                <c:pt idx="27">
                  <c:v>68.5</c:v>
                </c:pt>
                <c:pt idx="28">
                  <c:v>70</c:v>
                </c:pt>
                <c:pt idx="29">
                  <c:v>73</c:v>
                </c:pt>
                <c:pt idx="30">
                  <c:v>75</c:v>
                </c:pt>
                <c:pt idx="31">
                  <c:v>76.5</c:v>
                </c:pt>
                <c:pt idx="32">
                  <c:v>78</c:v>
                </c:pt>
                <c:pt idx="33">
                  <c:v>79.5</c:v>
                </c:pt>
                <c:pt idx="34">
                  <c:v>81</c:v>
                </c:pt>
                <c:pt idx="35">
                  <c:v>81</c:v>
                </c:pt>
                <c:pt idx="36">
                  <c:v>83</c:v>
                </c:pt>
                <c:pt idx="37">
                  <c:v>85</c:v>
                </c:pt>
                <c:pt idx="38">
                  <c:v>85.5</c:v>
                </c:pt>
                <c:pt idx="39">
                  <c:v>86</c:v>
                </c:pt>
                <c:pt idx="40">
                  <c:v>89</c:v>
                </c:pt>
                <c:pt idx="41">
                  <c:v>93</c:v>
                </c:pt>
                <c:pt idx="42">
                  <c:v>94</c:v>
                </c:pt>
                <c:pt idx="43">
                  <c:v>95</c:v>
                </c:pt>
                <c:pt idx="44">
                  <c:v>96</c:v>
                </c:pt>
                <c:pt idx="45">
                  <c:v>97</c:v>
                </c:pt>
                <c:pt idx="46">
                  <c:v>97.67</c:v>
                </c:pt>
                <c:pt idx="47">
                  <c:v>98.33</c:v>
                </c:pt>
                <c:pt idx="48">
                  <c:v>99</c:v>
                </c:pt>
                <c:pt idx="49">
                  <c:v>99</c:v>
                </c:pt>
                <c:pt idx="50">
                  <c:v>99</c:v>
                </c:pt>
                <c:pt idx="51">
                  <c:v>99</c:v>
                </c:pt>
                <c:pt idx="52">
                  <c:v>99</c:v>
                </c:pt>
                <c:pt idx="53">
                  <c:v>99</c:v>
                </c:pt>
                <c:pt idx="54">
                  <c:v>99</c:v>
                </c:pt>
                <c:pt idx="55">
                  <c:v>99</c:v>
                </c:pt>
                <c:pt idx="56">
                  <c:v>99</c:v>
                </c:pt>
                <c:pt idx="57">
                  <c:v>99</c:v>
                </c:pt>
                <c:pt idx="58">
                  <c:v>99</c:v>
                </c:pt>
                <c:pt idx="59">
                  <c:v>99</c:v>
                </c:pt>
                <c:pt idx="60">
                  <c:v>99</c:v>
                </c:pt>
                <c:pt idx="61">
                  <c:v>99</c:v>
                </c:pt>
                <c:pt idx="62">
                  <c:v>99</c:v>
                </c:pt>
                <c:pt idx="63">
                  <c:v>99</c:v>
                </c:pt>
                <c:pt idx="64">
                  <c:v>99</c:v>
                </c:pt>
                <c:pt idx="65">
                  <c:v>99</c:v>
                </c:pt>
                <c:pt idx="66">
                  <c:v>99</c:v>
                </c:pt>
                <c:pt idx="67">
                  <c:v>99</c:v>
                </c:pt>
                <c:pt idx="68">
                  <c:v>99</c:v>
                </c:pt>
                <c:pt idx="69">
                  <c:v>99</c:v>
                </c:pt>
                <c:pt idx="70">
                  <c:v>99</c:v>
                </c:pt>
                <c:pt idx="71">
                  <c:v>99</c:v>
                </c:pt>
                <c:pt idx="72">
                  <c:v>99</c:v>
                </c:pt>
                <c:pt idx="73">
                  <c:v>99</c:v>
                </c:pt>
                <c:pt idx="74">
                  <c:v>99</c:v>
                </c:pt>
                <c:pt idx="75">
                  <c:v>99</c:v>
                </c:pt>
                <c:pt idx="76">
                  <c:v>99</c:v>
                </c:pt>
                <c:pt idx="77">
                  <c:v>99</c:v>
                </c:pt>
                <c:pt idx="78">
                  <c:v>99</c:v>
                </c:pt>
                <c:pt idx="79">
                  <c:v>99</c:v>
                </c:pt>
                <c:pt idx="80">
                  <c:v>99</c:v>
                </c:pt>
                <c:pt idx="81">
                  <c:v>99</c:v>
                </c:pt>
                <c:pt idx="82">
                  <c:v>99</c:v>
                </c:pt>
                <c:pt idx="83">
                  <c:v>99</c:v>
                </c:pt>
                <c:pt idx="84">
                  <c:v>99</c:v>
                </c:pt>
                <c:pt idx="85">
                  <c:v>99</c:v>
                </c:pt>
                <c:pt idx="86">
                  <c:v>99</c:v>
                </c:pt>
                <c:pt idx="87">
                  <c:v>99</c:v>
                </c:pt>
                <c:pt idx="88">
                  <c:v>99</c:v>
                </c:pt>
                <c:pt idx="89">
                  <c:v>99</c:v>
                </c:pt>
                <c:pt idx="90">
                  <c:v>99</c:v>
                </c:pt>
                <c:pt idx="91">
                  <c:v>99</c:v>
                </c:pt>
                <c:pt idx="92">
                  <c:v>99</c:v>
                </c:pt>
                <c:pt idx="93">
                  <c:v>99</c:v>
                </c:pt>
                <c:pt idx="94">
                  <c:v>99</c:v>
                </c:pt>
                <c:pt idx="95">
                  <c:v>99</c:v>
                </c:pt>
                <c:pt idx="96">
                  <c:v>99</c:v>
                </c:pt>
                <c:pt idx="97">
                  <c:v>99</c:v>
                </c:pt>
              </c:numCache>
            </c:numRef>
          </c:val>
          <c:smooth val="0"/>
          <c:extLst>
            <c:ext xmlns:c16="http://schemas.microsoft.com/office/drawing/2014/chart" uri="{C3380CC4-5D6E-409C-BE32-E72D297353CC}">
              <c16:uniqueId val="{0000000A-6C62-40E5-98D7-8BA140400AA3}"/>
            </c:ext>
          </c:extLst>
        </c:ser>
        <c:ser>
          <c:idx val="5"/>
          <c:order val="39"/>
          <c:tx>
            <c:strRef>
              <c:f>'Mora Indexed Replication'!$J$3</c:f>
              <c:strCache>
                <c:ptCount val="1"/>
                <c:pt idx="0">
                  <c:v>Dishwasher</c:v>
                </c:pt>
              </c:strCache>
            </c:strRef>
          </c:tx>
          <c:spPr>
            <a:ln w="28575" cap="rnd">
              <a:solidFill>
                <a:schemeClr val="tx1">
                  <a:lumMod val="75000"/>
                  <a:lumOff val="2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Replication'!$J$4:$J$103</c:f>
              <c:numCache>
                <c:formatCode>General</c:formatCode>
                <c:ptCount val="100"/>
                <c:pt idx="0">
                  <c:v>1.1000000000000001</c:v>
                </c:pt>
                <c:pt idx="1">
                  <c:v>1</c:v>
                </c:pt>
                <c:pt idx="2">
                  <c:v>1.8</c:v>
                </c:pt>
                <c:pt idx="3" formatCode="0.0">
                  <c:v>0.82857142857142851</c:v>
                </c:pt>
                <c:pt idx="4" formatCode="0.0">
                  <c:v>0.82857142857142851</c:v>
                </c:pt>
                <c:pt idx="5" formatCode="0.0">
                  <c:v>0.82857142857142851</c:v>
                </c:pt>
                <c:pt idx="6" formatCode="0.0">
                  <c:v>0.82857142857142851</c:v>
                </c:pt>
                <c:pt idx="7" formatCode="0.0">
                  <c:v>0.82857142857142851</c:v>
                </c:pt>
                <c:pt idx="8" formatCode="0.0">
                  <c:v>0.82857142857142851</c:v>
                </c:pt>
                <c:pt idx="9">
                  <c:v>0.6</c:v>
                </c:pt>
                <c:pt idx="10" formatCode="0.0">
                  <c:v>0.63529411764705879</c:v>
                </c:pt>
                <c:pt idx="11" formatCode="0.0">
                  <c:v>0.6705882352941176</c:v>
                </c:pt>
                <c:pt idx="12" formatCode="0.0">
                  <c:v>0.70588235294117641</c:v>
                </c:pt>
                <c:pt idx="13" formatCode="0.0">
                  <c:v>0.74117647058823521</c:v>
                </c:pt>
                <c:pt idx="14" formatCode="0.0">
                  <c:v>0.77647058823529402</c:v>
                </c:pt>
                <c:pt idx="15" formatCode="0.0">
                  <c:v>0.81176470588235283</c:v>
                </c:pt>
                <c:pt idx="16" formatCode="0.0">
                  <c:v>0.84705882352941164</c:v>
                </c:pt>
                <c:pt idx="17" formatCode="0.0">
                  <c:v>0.88235294117647045</c:v>
                </c:pt>
                <c:pt idx="18" formatCode="0.0">
                  <c:v>0.91764705882352926</c:v>
                </c:pt>
                <c:pt idx="19" formatCode="0.0">
                  <c:v>0.95294117647058807</c:v>
                </c:pt>
                <c:pt idx="20" formatCode="0.0">
                  <c:v>0.98823529411764688</c:v>
                </c:pt>
                <c:pt idx="21" formatCode="0.0">
                  <c:v>1.0235294117647058</c:v>
                </c:pt>
                <c:pt idx="22" formatCode="0.0">
                  <c:v>1.0588235294117647</c:v>
                </c:pt>
                <c:pt idx="23" formatCode="0.0">
                  <c:v>1.0941176470588236</c:v>
                </c:pt>
                <c:pt idx="24" formatCode="0.0">
                  <c:v>1.1294117647058826</c:v>
                </c:pt>
                <c:pt idx="25" formatCode="0.0">
                  <c:v>1.1647058823529415</c:v>
                </c:pt>
                <c:pt idx="26">
                  <c:v>1.2</c:v>
                </c:pt>
                <c:pt idx="27">
                  <c:v>1.5</c:v>
                </c:pt>
                <c:pt idx="28">
                  <c:v>2</c:v>
                </c:pt>
                <c:pt idx="29">
                  <c:v>2.6</c:v>
                </c:pt>
                <c:pt idx="30">
                  <c:v>3</c:v>
                </c:pt>
                <c:pt idx="31">
                  <c:v>3.2</c:v>
                </c:pt>
                <c:pt idx="32">
                  <c:v>3.5</c:v>
                </c:pt>
                <c:pt idx="33">
                  <c:v>4</c:v>
                </c:pt>
                <c:pt idx="34">
                  <c:v>4.5999999999999996</c:v>
                </c:pt>
                <c:pt idx="35">
                  <c:v>5.2</c:v>
                </c:pt>
                <c:pt idx="36">
                  <c:v>5.8</c:v>
                </c:pt>
                <c:pt idx="37">
                  <c:v>6.3</c:v>
                </c:pt>
                <c:pt idx="38">
                  <c:v>7.1</c:v>
                </c:pt>
                <c:pt idx="39">
                  <c:v>7.9</c:v>
                </c:pt>
                <c:pt idx="40">
                  <c:v>8.9</c:v>
                </c:pt>
                <c:pt idx="41">
                  <c:v>9</c:v>
                </c:pt>
                <c:pt idx="42">
                  <c:v>11.8</c:v>
                </c:pt>
                <c:pt idx="43">
                  <c:v>13.5</c:v>
                </c:pt>
                <c:pt idx="44">
                  <c:v>15.7</c:v>
                </c:pt>
                <c:pt idx="45">
                  <c:v>18.100000000000001</c:v>
                </c:pt>
                <c:pt idx="46">
                  <c:v>20.8</c:v>
                </c:pt>
                <c:pt idx="47">
                  <c:v>23.7</c:v>
                </c:pt>
                <c:pt idx="48">
                  <c:v>26.5</c:v>
                </c:pt>
                <c:pt idx="49">
                  <c:v>29.6</c:v>
                </c:pt>
                <c:pt idx="50">
                  <c:v>32</c:v>
                </c:pt>
                <c:pt idx="51">
                  <c:v>34.299999999999997</c:v>
                </c:pt>
                <c:pt idx="52">
                  <c:v>36.6</c:v>
                </c:pt>
                <c:pt idx="53">
                  <c:v>38.299999999999997</c:v>
                </c:pt>
                <c:pt idx="54">
                  <c:v>39.6</c:v>
                </c:pt>
                <c:pt idx="55">
                  <c:v>40.75</c:v>
                </c:pt>
                <c:pt idx="56">
                  <c:v>41.9</c:v>
                </c:pt>
                <c:pt idx="57" formatCode="0.0">
                  <c:v>42.428571428571431</c:v>
                </c:pt>
                <c:pt idx="58" formatCode="0.0">
                  <c:v>42.957142857142856</c:v>
                </c:pt>
                <c:pt idx="59" formatCode="0.0">
                  <c:v>43.48571428571428</c:v>
                </c:pt>
                <c:pt idx="60" formatCode="0.0">
                  <c:v>44.014285714285705</c:v>
                </c:pt>
                <c:pt idx="61" formatCode="0.0">
                  <c:v>44.54285714285713</c:v>
                </c:pt>
                <c:pt idx="62" formatCode="0.0">
                  <c:v>45.071428571428555</c:v>
                </c:pt>
                <c:pt idx="63" formatCode="0.0">
                  <c:v>45.59999999999998</c:v>
                </c:pt>
                <c:pt idx="64" formatCode="0.0">
                  <c:v>46.128571428571405</c:v>
                </c:pt>
                <c:pt idx="65" formatCode="0.0">
                  <c:v>46.65714285714283</c:v>
                </c:pt>
                <c:pt idx="66" formatCode="0.0">
                  <c:v>47.185714285714255</c:v>
                </c:pt>
                <c:pt idx="67" formatCode="0.0">
                  <c:v>47.71428571428568</c:v>
                </c:pt>
                <c:pt idx="68" formatCode="0.0">
                  <c:v>48.242857142857105</c:v>
                </c:pt>
                <c:pt idx="69" formatCode="0.0">
                  <c:v>48.77142857142853</c:v>
                </c:pt>
                <c:pt idx="70">
                  <c:v>49.3</c:v>
                </c:pt>
                <c:pt idx="71" formatCode="0.0">
                  <c:v>50.416666666666664</c:v>
                </c:pt>
                <c:pt idx="72" formatCode="0.0">
                  <c:v>51.533333333333331</c:v>
                </c:pt>
                <c:pt idx="73" formatCode="0.0">
                  <c:v>52.65</c:v>
                </c:pt>
                <c:pt idx="74" formatCode="0.0">
                  <c:v>53.766666666666666</c:v>
                </c:pt>
                <c:pt idx="75" formatCode="0.0">
                  <c:v>54.883333333333333</c:v>
                </c:pt>
                <c:pt idx="76">
                  <c:v>56</c:v>
                </c:pt>
                <c:pt idx="77" formatCode="0.0">
                  <c:v>57.26</c:v>
                </c:pt>
                <c:pt idx="78" formatCode="0.0">
                  <c:v>58.519999999999996</c:v>
                </c:pt>
                <c:pt idx="79" formatCode="0.0">
                  <c:v>59.779999999999994</c:v>
                </c:pt>
                <c:pt idx="80" formatCode="0.0">
                  <c:v>61.039999999999992</c:v>
                </c:pt>
                <c:pt idx="81">
                  <c:v>62.3</c:v>
                </c:pt>
                <c:pt idx="82" formatCode="0.0">
                  <c:v>63.15</c:v>
                </c:pt>
                <c:pt idx="83">
                  <c:v>64</c:v>
                </c:pt>
                <c:pt idx="84" formatCode="0.0">
                  <c:v>65.08</c:v>
                </c:pt>
                <c:pt idx="85" formatCode="0.0">
                  <c:v>66.16</c:v>
                </c:pt>
                <c:pt idx="86" formatCode="0.0">
                  <c:v>67.239999999999995</c:v>
                </c:pt>
                <c:pt idx="87" formatCode="0.0">
                  <c:v>68.319999999999993</c:v>
                </c:pt>
                <c:pt idx="88">
                  <c:v>69.400000000000006</c:v>
                </c:pt>
                <c:pt idx="89">
                  <c:v>69.3</c:v>
                </c:pt>
              </c:numCache>
            </c:numRef>
          </c:val>
          <c:smooth val="0"/>
          <c:extLst>
            <c:ext xmlns:c16="http://schemas.microsoft.com/office/drawing/2014/chart" uri="{C3380CC4-5D6E-409C-BE32-E72D297353CC}">
              <c16:uniqueId val="{00000005-6C62-40E5-98D7-8BA140400AA3}"/>
            </c:ext>
          </c:extLst>
        </c:ser>
        <c:ser>
          <c:idx val="40"/>
          <c:order val="40"/>
          <c:tx>
            <c:v>Median</c:v>
          </c:tx>
          <c:spPr>
            <a:ln w="28575" cap="rnd">
              <a:solidFill>
                <a:srgbClr val="C00000"/>
              </a:solidFill>
              <a:round/>
            </a:ln>
            <a:effectLst/>
          </c:spPr>
          <c:marker>
            <c:symbol val="none"/>
          </c:marker>
          <c:val>
            <c:numRef>
              <c:f>'Mora Scenario Replication'!$H$9:$H$107</c:f>
              <c:numCache>
                <c:formatCode>0.0000</c:formatCode>
                <c:ptCount val="99"/>
                <c:pt idx="0">
                  <c:v>-19.457361800000001</c:v>
                </c:pt>
                <c:pt idx="1">
                  <c:v>-2.5031532481162095</c:v>
                </c:pt>
                <c:pt idx="2">
                  <c:v>7.4144229841417513</c:v>
                </c:pt>
                <c:pt idx="3">
                  <c:v>14.451055303767582</c:v>
                </c:pt>
                <c:pt idx="4">
                  <c:v>19.909091363198556</c:v>
                </c:pt>
                <c:pt idx="5">
                  <c:v>24.368631536025539</c:v>
                </c:pt>
                <c:pt idx="6">
                  <c:v>28.139119027722089</c:v>
                </c:pt>
                <c:pt idx="7">
                  <c:v>31.40526385565137</c:v>
                </c:pt>
                <c:pt idx="8">
                  <c:v>34.286207768283504</c:v>
                </c:pt>
                <c:pt idx="9">
                  <c:v>36.863299915082358</c:v>
                </c:pt>
                <c:pt idx="10">
                  <c:v>39.194563333357657</c:v>
                </c:pt>
                <c:pt idx="11">
                  <c:v>41.322840087909334</c:v>
                </c:pt>
                <c:pt idx="12">
                  <c:v>43.280664915038159</c:v>
                </c:pt>
                <c:pt idx="13">
                  <c:v>45.093327579605884</c:v>
                </c:pt>
                <c:pt idx="14">
                  <c:v>46.780876147340308</c:v>
                </c:pt>
                <c:pt idx="15">
                  <c:v>48.359472407535165</c:v>
                </c:pt>
                <c:pt idx="16">
                  <c:v>49.842335658633729</c:v>
                </c:pt>
                <c:pt idx="17">
                  <c:v>51.240416320167284</c:v>
                </c:pt>
                <c:pt idx="18">
                  <c:v>52.562887176207681</c:v>
                </c:pt>
                <c:pt idx="19">
                  <c:v>53.817508466966146</c:v>
                </c:pt>
                <c:pt idx="20">
                  <c:v>55.010903811863841</c:v>
                </c:pt>
                <c:pt idx="21">
                  <c:v>56.148771885241459</c:v>
                </c:pt>
                <c:pt idx="22">
                  <c:v>57.236051000357989</c:v>
                </c:pt>
                <c:pt idx="23">
                  <c:v>58.277048639793122</c:v>
                </c:pt>
                <c:pt idx="24">
                  <c:v>59.275544526397113</c:v>
                </c:pt>
                <c:pt idx="25">
                  <c:v>60.234873466921954</c:v>
                </c:pt>
                <c:pt idx="26">
                  <c:v>61.157992552425242</c:v>
                </c:pt>
                <c:pt idx="27">
                  <c:v>62.047536131489679</c:v>
                </c:pt>
                <c:pt idx="28">
                  <c:v>62.905861132480823</c:v>
                </c:pt>
                <c:pt idx="29">
                  <c:v>63.735084699224103</c:v>
                </c:pt>
                <c:pt idx="30">
                  <c:v>64.537115653272295</c:v>
                </c:pt>
                <c:pt idx="31">
                  <c:v>65.31368095941896</c:v>
                </c:pt>
                <c:pt idx="32">
                  <c:v>66.066348117499402</c:v>
                </c:pt>
                <c:pt idx="33">
                  <c:v>66.796544210517524</c:v>
                </c:pt>
                <c:pt idx="34">
                  <c:v>67.505572190920645</c:v>
                </c:pt>
                <c:pt idx="35">
                  <c:v>68.194624872051079</c:v>
                </c:pt>
                <c:pt idx="36">
                  <c:v>68.864797002186151</c:v>
                </c:pt>
                <c:pt idx="37">
                  <c:v>69.517095728091476</c:v>
                </c:pt>
                <c:pt idx="38">
                  <c:v>70.152449699179897</c:v>
                </c:pt>
                <c:pt idx="39">
                  <c:v>70.771717018849941</c:v>
                </c:pt>
                <c:pt idx="40">
                  <c:v>71.375692213858073</c:v>
                </c:pt>
                <c:pt idx="41">
                  <c:v>71.965112363747636</c:v>
                </c:pt>
                <c:pt idx="42">
                  <c:v>72.540662508955918</c:v>
                </c:pt>
                <c:pt idx="43">
                  <c:v>73.10298043712524</c:v>
                </c:pt>
                <c:pt idx="44">
                  <c:v>73.65266093148206</c:v>
                </c:pt>
                <c:pt idx="45">
                  <c:v>74.190259552241784</c:v>
                </c:pt>
                <c:pt idx="46">
                  <c:v>74.716296011311371</c:v>
                </c:pt>
                <c:pt idx="47">
                  <c:v>75.231257191676917</c:v>
                </c:pt>
                <c:pt idx="48">
                  <c:v>75.735599855444178</c:v>
                </c:pt>
                <c:pt idx="49">
                  <c:v>76.229753078280908</c:v>
                </c:pt>
                <c:pt idx="50">
                  <c:v>76.714120442775481</c:v>
                </c:pt>
                <c:pt idx="51">
                  <c:v>77.189082018805749</c:v>
                </c:pt>
                <c:pt idx="52">
                  <c:v>77.654996155265493</c:v>
                </c:pt>
                <c:pt idx="53">
                  <c:v>78.112201104309037</c:v>
                </c:pt>
                <c:pt idx="54">
                  <c:v>78.561016496556221</c:v>
                </c:pt>
                <c:pt idx="55">
                  <c:v>79.001744683373474</c:v>
                </c:pt>
                <c:pt idx="56">
                  <c:v>79.434671960349448</c:v>
                </c:pt>
                <c:pt idx="57">
                  <c:v>79.860069684364603</c:v>
                </c:pt>
                <c:pt idx="58">
                  <c:v>80.278195295170292</c:v>
                </c:pt>
                <c:pt idx="59">
                  <c:v>80.689293251107884</c:v>
                </c:pt>
                <c:pt idx="60">
                  <c:v>81.093595887485208</c:v>
                </c:pt>
                <c:pt idx="61">
                  <c:v>81.49132420515609</c:v>
                </c:pt>
                <c:pt idx="62">
                  <c:v>81.882688596005579</c:v>
                </c:pt>
                <c:pt idx="63">
                  <c:v>82.267889511302741</c:v>
                </c:pt>
                <c:pt idx="64">
                  <c:v>82.647118078236716</c:v>
                </c:pt>
                <c:pt idx="65">
                  <c:v>83.020556669383183</c:v>
                </c:pt>
                <c:pt idx="66">
                  <c:v>83.388379429348987</c:v>
                </c:pt>
                <c:pt idx="67">
                  <c:v>83.750752762401319</c:v>
                </c:pt>
                <c:pt idx="68">
                  <c:v>84.107835784499741</c:v>
                </c:pt>
                <c:pt idx="69">
                  <c:v>84.459780742804455</c:v>
                </c:pt>
                <c:pt idx="70">
                  <c:v>84.806733405429</c:v>
                </c:pt>
                <c:pt idx="71">
                  <c:v>85.148833423934875</c:v>
                </c:pt>
                <c:pt idx="72">
                  <c:v>85.486214670823912</c:v>
                </c:pt>
                <c:pt idx="73">
                  <c:v>85.819005554069946</c:v>
                </c:pt>
                <c:pt idx="74">
                  <c:v>86.147329310538865</c:v>
                </c:pt>
                <c:pt idx="75">
                  <c:v>86.471304279975271</c:v>
                </c:pt>
                <c:pt idx="76">
                  <c:v>86.791044161079753</c:v>
                </c:pt>
                <c:pt idx="77">
                  <c:v>87.106658251063692</c:v>
                </c:pt>
                <c:pt idx="78">
                  <c:v>87.418251669944652</c:v>
                </c:pt>
                <c:pt idx="79">
                  <c:v>87.725925570733722</c:v>
                </c:pt>
                <c:pt idx="80">
                  <c:v>88.029777336567008</c:v>
                </c:pt>
                <c:pt idx="81">
                  <c:v>88.329900765741868</c:v>
                </c:pt>
                <c:pt idx="82">
                  <c:v>88.626386245538427</c:v>
                </c:pt>
                <c:pt idx="83">
                  <c:v>88.919320915631417</c:v>
                </c:pt>
                <c:pt idx="84">
                  <c:v>89.2087888218323</c:v>
                </c:pt>
                <c:pt idx="85">
                  <c:v>89.494871060839699</c:v>
                </c:pt>
                <c:pt idx="86">
                  <c:v>89.777645916622575</c:v>
                </c:pt>
                <c:pt idx="87">
                  <c:v>90.057188989009049</c:v>
                </c:pt>
                <c:pt idx="88">
                  <c:v>90.33357331501027</c:v>
                </c:pt>
                <c:pt idx="89">
                  <c:v>90.606869483365855</c:v>
                </c:pt>
                <c:pt idx="90">
                  <c:v>90.877145742760234</c:v>
                </c:pt>
                <c:pt idx="91">
                  <c:v>91.144468104125579</c:v>
                </c:pt>
                <c:pt idx="92">
                  <c:v>91.408900437414047</c:v>
                </c:pt>
                <c:pt idx="93">
                  <c:v>91.670504563195166</c:v>
                </c:pt>
                <c:pt idx="94">
                  <c:v>91.929340339406252</c:v>
                </c:pt>
                <c:pt idx="95">
                  <c:v>92.185465743560712</c:v>
                </c:pt>
                <c:pt idx="96">
                  <c:v>92.438936950696672</c:v>
                </c:pt>
                <c:pt idx="97">
                  <c:v>92.689808407327988</c:v>
                </c:pt>
                <c:pt idx="98">
                  <c:v>92.938132901641154</c:v>
                </c:pt>
              </c:numCache>
            </c:numRef>
          </c:val>
          <c:smooth val="0"/>
          <c:extLst>
            <c:ext xmlns:c16="http://schemas.microsoft.com/office/drawing/2014/chart" uri="{C3380CC4-5D6E-409C-BE32-E72D297353CC}">
              <c16:uniqueId val="{00000000-75BE-4155-B181-67D164DC94E4}"/>
            </c:ext>
          </c:extLst>
        </c:ser>
        <c:dLbls>
          <c:showLegendKey val="0"/>
          <c:showVal val="0"/>
          <c:showCatName val="0"/>
          <c:showSerName val="0"/>
          <c:showPercent val="0"/>
          <c:showBubbleSize val="0"/>
        </c:dLbls>
        <c:marker val="1"/>
        <c:smooth val="0"/>
        <c:axId val="537109576"/>
        <c:axId val="537109904"/>
      </c:lineChart>
      <c:catAx>
        <c:axId val="5371095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a:t>Years since introduction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7109904"/>
        <c:crosses val="autoZero"/>
        <c:auto val="1"/>
        <c:lblAlgn val="ctr"/>
        <c:lblOffset val="101"/>
        <c:tickLblSkip val="20"/>
        <c:tickMarkSkip val="20"/>
        <c:noMultiLvlLbl val="0"/>
      </c:catAx>
      <c:valAx>
        <c:axId val="537109904"/>
        <c:scaling>
          <c:orientation val="minMax"/>
          <c:max val="1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a:t>Adoption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7109576"/>
        <c:crosses val="autoZero"/>
        <c:crossBetween val="between"/>
        <c:majorUnit val="20"/>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dispRSqr val="1"/>
            <c:dispEq val="1"/>
            <c:trendlineLbl>
              <c:layout>
                <c:manualLayout>
                  <c:x val="-0.41331936512227818"/>
                  <c:y val="-1.0564479023879234E-2"/>
                </c:manualLayout>
              </c:layout>
              <c:numFmt formatCode="#,##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'Adjusted Scenarios'!$B$13:$B$112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'Adjusted Scenarios'!$C$13:$C$112</c:f>
              <c:numCache>
                <c:formatCode>0.000</c:formatCode>
                <c:ptCount val="100"/>
                <c:pt idx="0">
                  <c:v>0.59027777777777779</c:v>
                </c:pt>
                <c:pt idx="1">
                  <c:v>1.1805555555555556</c:v>
                </c:pt>
                <c:pt idx="2">
                  <c:v>1.7333333333333334</c:v>
                </c:pt>
                <c:pt idx="3">
                  <c:v>2.3611111111111112</c:v>
                </c:pt>
                <c:pt idx="4">
                  <c:v>2.9513888888888888</c:v>
                </c:pt>
                <c:pt idx="5">
                  <c:v>4.0178571428571423</c:v>
                </c:pt>
                <c:pt idx="6">
                  <c:v>4.6875</c:v>
                </c:pt>
                <c:pt idx="7">
                  <c:v>5.3571428571428577</c:v>
                </c:pt>
                <c:pt idx="8">
                  <c:v>6.8142857142857141</c:v>
                </c:pt>
                <c:pt idx="9">
                  <c:v>7.5714285714285712</c:v>
                </c:pt>
                <c:pt idx="10">
                  <c:v>8.9833333333333325</c:v>
                </c:pt>
                <c:pt idx="11">
                  <c:v>9.8000000000000007</c:v>
                </c:pt>
                <c:pt idx="12">
                  <c:v>13</c:v>
                </c:pt>
                <c:pt idx="13">
                  <c:v>18</c:v>
                </c:pt>
                <c:pt idx="14">
                  <c:v>22</c:v>
                </c:pt>
                <c:pt idx="15">
                  <c:v>21.5</c:v>
                </c:pt>
                <c:pt idx="16">
                  <c:v>19</c:v>
                </c:pt>
                <c:pt idx="17">
                  <c:v>23</c:v>
                </c:pt>
                <c:pt idx="18">
                  <c:v>27.4</c:v>
                </c:pt>
                <c:pt idx="19">
                  <c:v>27.6</c:v>
                </c:pt>
                <c:pt idx="20">
                  <c:v>34</c:v>
                </c:pt>
                <c:pt idx="21">
                  <c:v>29.200000000000003</c:v>
                </c:pt>
                <c:pt idx="22">
                  <c:v>30</c:v>
                </c:pt>
                <c:pt idx="23">
                  <c:v>31</c:v>
                </c:pt>
                <c:pt idx="24">
                  <c:v>28.5</c:v>
                </c:pt>
                <c:pt idx="25">
                  <c:v>27.5</c:v>
                </c:pt>
                <c:pt idx="26">
                  <c:v>30</c:v>
                </c:pt>
                <c:pt idx="27">
                  <c:v>34</c:v>
                </c:pt>
                <c:pt idx="28">
                  <c:v>36</c:v>
                </c:pt>
                <c:pt idx="29">
                  <c:v>37</c:v>
                </c:pt>
                <c:pt idx="30">
                  <c:v>38</c:v>
                </c:pt>
                <c:pt idx="31">
                  <c:v>38</c:v>
                </c:pt>
                <c:pt idx="32">
                  <c:v>40</c:v>
                </c:pt>
                <c:pt idx="33">
                  <c:v>42.29</c:v>
                </c:pt>
                <c:pt idx="34">
                  <c:v>43.97</c:v>
                </c:pt>
                <c:pt idx="35">
                  <c:v>44.724999999999994</c:v>
                </c:pt>
                <c:pt idx="36">
                  <c:v>45</c:v>
                </c:pt>
                <c:pt idx="37">
                  <c:v>48.8</c:v>
                </c:pt>
                <c:pt idx="38">
                  <c:v>49.5</c:v>
                </c:pt>
                <c:pt idx="39">
                  <c:v>47</c:v>
                </c:pt>
                <c:pt idx="40">
                  <c:v>49.9</c:v>
                </c:pt>
                <c:pt idx="41">
                  <c:v>49</c:v>
                </c:pt>
                <c:pt idx="42">
                  <c:v>51</c:v>
                </c:pt>
                <c:pt idx="43">
                  <c:v>53</c:v>
                </c:pt>
                <c:pt idx="44">
                  <c:v>55.5</c:v>
                </c:pt>
                <c:pt idx="45">
                  <c:v>53</c:v>
                </c:pt>
                <c:pt idx="46">
                  <c:v>55</c:v>
                </c:pt>
                <c:pt idx="47">
                  <c:v>55</c:v>
                </c:pt>
                <c:pt idx="48">
                  <c:v>58</c:v>
                </c:pt>
                <c:pt idx="49">
                  <c:v>59</c:v>
                </c:pt>
                <c:pt idx="50">
                  <c:v>61.475000000000001</c:v>
                </c:pt>
                <c:pt idx="51">
                  <c:v>62</c:v>
                </c:pt>
                <c:pt idx="52">
                  <c:v>65</c:v>
                </c:pt>
                <c:pt idx="53">
                  <c:v>68</c:v>
                </c:pt>
                <c:pt idx="54">
                  <c:v>72</c:v>
                </c:pt>
                <c:pt idx="55">
                  <c:v>72.100000000000009</c:v>
                </c:pt>
                <c:pt idx="56">
                  <c:v>68</c:v>
                </c:pt>
                <c:pt idx="57">
                  <c:v>69.75</c:v>
                </c:pt>
                <c:pt idx="58">
                  <c:v>70.100000000000009</c:v>
                </c:pt>
                <c:pt idx="59">
                  <c:v>70.450000000000017</c:v>
                </c:pt>
                <c:pt idx="60">
                  <c:v>69</c:v>
                </c:pt>
                <c:pt idx="61">
                  <c:v>68</c:v>
                </c:pt>
                <c:pt idx="62">
                  <c:v>69</c:v>
                </c:pt>
                <c:pt idx="63">
                  <c:v>70.214285714285708</c:v>
                </c:pt>
                <c:pt idx="64">
                  <c:v>71.214285714285708</c:v>
                </c:pt>
                <c:pt idx="65">
                  <c:v>71.821428571428555</c:v>
                </c:pt>
                <c:pt idx="66">
                  <c:v>72.428571428571416</c:v>
                </c:pt>
                <c:pt idx="67">
                  <c:v>73.035714285714278</c:v>
                </c:pt>
                <c:pt idx="68">
                  <c:v>73.642857142857125</c:v>
                </c:pt>
                <c:pt idx="69">
                  <c:v>74.835000000000008</c:v>
                </c:pt>
                <c:pt idx="70">
                  <c:v>73.33</c:v>
                </c:pt>
                <c:pt idx="71">
                  <c:v>75</c:v>
                </c:pt>
                <c:pt idx="72">
                  <c:v>76.5</c:v>
                </c:pt>
                <c:pt idx="73">
                  <c:v>75.600000000000009</c:v>
                </c:pt>
                <c:pt idx="74">
                  <c:v>76.450000000000017</c:v>
                </c:pt>
                <c:pt idx="75">
                  <c:v>77.300000000000011</c:v>
                </c:pt>
                <c:pt idx="76">
                  <c:v>78.400000000000006</c:v>
                </c:pt>
                <c:pt idx="77">
                  <c:v>79.5</c:v>
                </c:pt>
                <c:pt idx="78">
                  <c:v>84</c:v>
                </c:pt>
                <c:pt idx="79">
                  <c:v>85.5</c:v>
                </c:pt>
                <c:pt idx="80">
                  <c:v>86</c:v>
                </c:pt>
                <c:pt idx="81">
                  <c:v>86.5</c:v>
                </c:pt>
                <c:pt idx="82">
                  <c:v>87</c:v>
                </c:pt>
                <c:pt idx="83">
                  <c:v>88</c:v>
                </c:pt>
                <c:pt idx="84">
                  <c:v>85.9</c:v>
                </c:pt>
                <c:pt idx="85">
                  <c:v>86.658333333333331</c:v>
                </c:pt>
                <c:pt idx="86">
                  <c:v>87.416666666666657</c:v>
                </c:pt>
                <c:pt idx="87">
                  <c:v>88.259999999999991</c:v>
                </c:pt>
                <c:pt idx="88">
                  <c:v>89.098333333333329</c:v>
                </c:pt>
                <c:pt idx="89">
                  <c:v>89.941666666666663</c:v>
                </c:pt>
                <c:pt idx="90">
                  <c:v>90.9</c:v>
                </c:pt>
                <c:pt idx="91">
                  <c:v>91.160000000000011</c:v>
                </c:pt>
                <c:pt idx="92">
                  <c:v>91.420000000000016</c:v>
                </c:pt>
                <c:pt idx="93">
                  <c:v>91.680000000000021</c:v>
                </c:pt>
                <c:pt idx="94">
                  <c:v>92</c:v>
                </c:pt>
                <c:pt idx="95">
                  <c:v>92.2</c:v>
                </c:pt>
                <c:pt idx="96">
                  <c:v>92</c:v>
                </c:pt>
                <c:pt idx="97">
                  <c:v>91</c:v>
                </c:pt>
                <c:pt idx="98">
                  <c:v>92</c:v>
                </c:pt>
                <c:pt idx="99">
                  <c:v>92</c:v>
                </c:pt>
              </c:numCache>
            </c:numRef>
          </c:val>
          <c:smooth val="0"/>
          <c:extLst>
            <c:ext xmlns:c15="http://schemas.microsoft.com/office/drawing/2012/chart" uri="{02D57815-91ED-43cb-92C2-25804820EDAC}">
              <c15:filteredSeriesTitle>
                <c15:tx>
                  <c:v>Corrected Median</c:v>
                </c15:tx>
              </c15:filteredSeriesTitle>
            </c:ext>
            <c:ext xmlns:c16="http://schemas.microsoft.com/office/drawing/2014/chart" uri="{C3380CC4-5D6E-409C-BE32-E72D297353CC}">
              <c16:uniqueId val="{00000000-5A45-4735-A665-DC262D90F83B}"/>
            </c:ext>
          </c:extLst>
        </c:ser>
        <c:dLbls>
          <c:showLegendKey val="0"/>
          <c:showVal val="0"/>
          <c:showCatName val="0"/>
          <c:showSerName val="0"/>
          <c:showPercent val="0"/>
          <c:showBubbleSize val="0"/>
        </c:dLbls>
        <c:smooth val="0"/>
        <c:axId val="570257376"/>
        <c:axId val="570257704"/>
      </c:lineChart>
      <c:catAx>
        <c:axId val="5702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57704"/>
        <c:crosses val="autoZero"/>
        <c:auto val="1"/>
        <c:lblAlgn val="ctr"/>
        <c:lblOffset val="100"/>
        <c:noMultiLvlLbl val="0"/>
      </c:catAx>
      <c:valAx>
        <c:axId val="570257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5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Lower25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Corrected Lower25</c:v>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3"/>
            <c:dispRSqr val="1"/>
            <c:dispEq val="1"/>
            <c:trendlineLbl>
              <c:layout>
                <c:manualLayout>
                  <c:x val="-0.1114072236089492"/>
                  <c:y val="-1.1151124775133197E-2"/>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'Adjusted Scenarios'!$B$13:$B$112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'Adjusted Scenarios'!$D$13:$D$112</c:f>
              <c:numCache>
                <c:formatCode>0.000</c:formatCode>
                <c:ptCount val="100"/>
                <c:pt idx="0">
                  <c:v>0.16249999999999998</c:v>
                </c:pt>
                <c:pt idx="1">
                  <c:v>0.39090909090909093</c:v>
                </c:pt>
                <c:pt idx="2">
                  <c:v>0.56386363636363634</c:v>
                </c:pt>
                <c:pt idx="3">
                  <c:v>0.71212121212121215</c:v>
                </c:pt>
                <c:pt idx="4">
                  <c:v>0.83214285714285707</c:v>
                </c:pt>
                <c:pt idx="5">
                  <c:v>1.0681818181818183</c:v>
                </c:pt>
                <c:pt idx="6">
                  <c:v>1.2462121212121213</c:v>
                </c:pt>
                <c:pt idx="7">
                  <c:v>1.5636363636363635</c:v>
                </c:pt>
                <c:pt idx="8">
                  <c:v>1.759090909090909</c:v>
                </c:pt>
                <c:pt idx="9">
                  <c:v>1.9545454545454546</c:v>
                </c:pt>
                <c:pt idx="10">
                  <c:v>3.5499999999999994</c:v>
                </c:pt>
                <c:pt idx="11">
                  <c:v>4.4949999999999992</c:v>
                </c:pt>
                <c:pt idx="12">
                  <c:v>4.7699999999999996</c:v>
                </c:pt>
                <c:pt idx="13">
                  <c:v>5.1099999999999994</c:v>
                </c:pt>
                <c:pt idx="14">
                  <c:v>5.4499999999999993</c:v>
                </c:pt>
                <c:pt idx="15">
                  <c:v>6.1169230769230776</c:v>
                </c:pt>
                <c:pt idx="16">
                  <c:v>6.4796153846153848</c:v>
                </c:pt>
                <c:pt idx="17">
                  <c:v>6.923076923076926</c:v>
                </c:pt>
                <c:pt idx="18">
                  <c:v>7.307692307692311</c:v>
                </c:pt>
                <c:pt idx="19">
                  <c:v>7.6923076923076961</c:v>
                </c:pt>
                <c:pt idx="20">
                  <c:v>8.3884615384615397</c:v>
                </c:pt>
                <c:pt idx="21">
                  <c:v>8.4615384615384652</c:v>
                </c:pt>
                <c:pt idx="22">
                  <c:v>8.8461538461538503</c:v>
                </c:pt>
                <c:pt idx="23">
                  <c:v>9.2307692307692353</c:v>
                </c:pt>
                <c:pt idx="24">
                  <c:v>9.6153846153846203</c:v>
                </c:pt>
                <c:pt idx="25">
                  <c:v>11.75</c:v>
                </c:pt>
                <c:pt idx="26">
                  <c:v>14.35</c:v>
                </c:pt>
                <c:pt idx="27">
                  <c:v>16.850000000000001</c:v>
                </c:pt>
                <c:pt idx="28">
                  <c:v>19.227499999999999</c:v>
                </c:pt>
                <c:pt idx="29">
                  <c:v>20.92</c:v>
                </c:pt>
                <c:pt idx="30">
                  <c:v>21.905000000000001</c:v>
                </c:pt>
                <c:pt idx="31">
                  <c:v>21.200000000000003</c:v>
                </c:pt>
                <c:pt idx="32">
                  <c:v>21.125000000000004</c:v>
                </c:pt>
                <c:pt idx="33">
                  <c:v>21.950000000000003</c:v>
                </c:pt>
                <c:pt idx="34">
                  <c:v>23.050000000000004</c:v>
                </c:pt>
                <c:pt idx="35">
                  <c:v>24.700000000000003</c:v>
                </c:pt>
                <c:pt idx="36">
                  <c:v>26.25</c:v>
                </c:pt>
                <c:pt idx="37">
                  <c:v>31.090000000000003</c:v>
                </c:pt>
                <c:pt idx="38">
                  <c:v>33.460000000000008</c:v>
                </c:pt>
                <c:pt idx="39">
                  <c:v>33.200000000000017</c:v>
                </c:pt>
                <c:pt idx="40">
                  <c:v>34.120000000000019</c:v>
                </c:pt>
                <c:pt idx="41">
                  <c:v>35.04000000000002</c:v>
                </c:pt>
                <c:pt idx="42">
                  <c:v>35.960000000000022</c:v>
                </c:pt>
                <c:pt idx="43">
                  <c:v>36.880000000000024</c:v>
                </c:pt>
                <c:pt idx="44">
                  <c:v>37.1</c:v>
                </c:pt>
                <c:pt idx="45">
                  <c:v>37.608333333333334</c:v>
                </c:pt>
                <c:pt idx="46">
                  <c:v>36.024999999999999</c:v>
                </c:pt>
                <c:pt idx="47">
                  <c:v>35</c:v>
                </c:pt>
                <c:pt idx="48">
                  <c:v>34.475000000000001</c:v>
                </c:pt>
                <c:pt idx="49">
                  <c:v>33.633333333333333</c:v>
                </c:pt>
                <c:pt idx="50">
                  <c:v>33.950000000000003</c:v>
                </c:pt>
                <c:pt idx="51">
                  <c:v>34.549999999999997</c:v>
                </c:pt>
                <c:pt idx="52">
                  <c:v>35.924999999999997</c:v>
                </c:pt>
                <c:pt idx="53">
                  <c:v>36.649999999999991</c:v>
                </c:pt>
                <c:pt idx="54">
                  <c:v>39.6</c:v>
                </c:pt>
                <c:pt idx="55">
                  <c:v>40.75</c:v>
                </c:pt>
                <c:pt idx="56">
                  <c:v>41.8</c:v>
                </c:pt>
                <c:pt idx="57">
                  <c:v>43.607142857142861</c:v>
                </c:pt>
                <c:pt idx="58">
                  <c:v>44.489285714285714</c:v>
                </c:pt>
                <c:pt idx="59">
                  <c:v>45.371428571428567</c:v>
                </c:pt>
                <c:pt idx="60">
                  <c:v>47.007142857142853</c:v>
                </c:pt>
                <c:pt idx="61">
                  <c:v>48.991428571428592</c:v>
                </c:pt>
                <c:pt idx="62">
                  <c:v>49.715714285714306</c:v>
                </c:pt>
                <c:pt idx="63">
                  <c:v>50.440000000000019</c:v>
                </c:pt>
                <c:pt idx="64">
                  <c:v>57.450000000000045</c:v>
                </c:pt>
                <c:pt idx="65">
                  <c:v>58.540000000000049</c:v>
                </c:pt>
                <c:pt idx="66">
                  <c:v>59.630000000000052</c:v>
                </c:pt>
                <c:pt idx="67">
                  <c:v>60.720000000000049</c:v>
                </c:pt>
                <c:pt idx="68">
                  <c:v>61.710000000000051</c:v>
                </c:pt>
                <c:pt idx="69">
                  <c:v>62.700000000000053</c:v>
                </c:pt>
                <c:pt idx="70">
                  <c:v>61.72000000000007</c:v>
                </c:pt>
                <c:pt idx="71">
                  <c:v>62.640000000000072</c:v>
                </c:pt>
                <c:pt idx="72">
                  <c:v>63.560000000000073</c:v>
                </c:pt>
                <c:pt idx="73">
                  <c:v>61.610000000000056</c:v>
                </c:pt>
                <c:pt idx="74">
                  <c:v>62.550000000000054</c:v>
                </c:pt>
                <c:pt idx="75">
                  <c:v>63.490000000000059</c:v>
                </c:pt>
                <c:pt idx="76">
                  <c:v>64.430000000000064</c:v>
                </c:pt>
                <c:pt idx="77">
                  <c:v>65.435000000000059</c:v>
                </c:pt>
                <c:pt idx="78">
                  <c:v>70.393333333333402</c:v>
                </c:pt>
                <c:pt idx="79">
                  <c:v>71.25</c:v>
                </c:pt>
                <c:pt idx="80">
                  <c:v>71.3</c:v>
                </c:pt>
                <c:pt idx="81">
                  <c:v>72.599999999999994</c:v>
                </c:pt>
                <c:pt idx="82">
                  <c:v>73.899999999999991</c:v>
                </c:pt>
                <c:pt idx="83">
                  <c:v>75.199999999999989</c:v>
                </c:pt>
                <c:pt idx="84">
                  <c:v>73.644999999999982</c:v>
                </c:pt>
                <c:pt idx="85">
                  <c:v>74.889999999999986</c:v>
                </c:pt>
                <c:pt idx="86">
                  <c:v>76.134999999999991</c:v>
                </c:pt>
                <c:pt idx="87">
                  <c:v>77.379999999999981</c:v>
                </c:pt>
                <c:pt idx="88">
                  <c:v>78.624999999999986</c:v>
                </c:pt>
                <c:pt idx="89">
                  <c:v>79.724999999999994</c:v>
                </c:pt>
                <c:pt idx="90">
                  <c:v>87.25</c:v>
                </c:pt>
                <c:pt idx="91">
                  <c:v>88</c:v>
                </c:pt>
                <c:pt idx="92">
                  <c:v>88.5</c:v>
                </c:pt>
                <c:pt idx="93">
                  <c:v>89</c:v>
                </c:pt>
                <c:pt idx="94">
                  <c:v>89.970000000000013</c:v>
                </c:pt>
                <c:pt idx="95">
                  <c:v>90.5</c:v>
                </c:pt>
                <c:pt idx="96">
                  <c:v>89.05</c:v>
                </c:pt>
                <c:pt idx="97">
                  <c:v>87.5</c:v>
                </c:pt>
                <c:pt idx="98">
                  <c:v>88.13</c:v>
                </c:pt>
                <c:pt idx="99">
                  <c:v>88.699999999999974</c:v>
                </c:pt>
              </c:numCache>
            </c:numRef>
          </c:val>
          <c:smooth val="0"/>
          <c:extLst>
            <c:ext xmlns:c16="http://schemas.microsoft.com/office/drawing/2014/chart" uri="{C3380CC4-5D6E-409C-BE32-E72D297353CC}">
              <c16:uniqueId val="{00000000-D3CB-4A3B-87E5-F505983042A7}"/>
            </c:ext>
          </c:extLst>
        </c:ser>
        <c:dLbls>
          <c:showLegendKey val="0"/>
          <c:showVal val="0"/>
          <c:showCatName val="0"/>
          <c:showSerName val="0"/>
          <c:showPercent val="0"/>
          <c:showBubbleSize val="0"/>
        </c:dLbls>
        <c:smooth val="0"/>
        <c:axId val="565681896"/>
        <c:axId val="565682880"/>
      </c:lineChart>
      <c:catAx>
        <c:axId val="56568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82880"/>
        <c:crosses val="autoZero"/>
        <c:auto val="1"/>
        <c:lblAlgn val="ctr"/>
        <c:lblOffset val="100"/>
        <c:noMultiLvlLbl val="0"/>
      </c:catAx>
      <c:valAx>
        <c:axId val="56568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81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16</xdr:col>
      <xdr:colOff>337185</xdr:colOff>
      <xdr:row>7</xdr:row>
      <xdr:rowOff>87630</xdr:rowOff>
    </xdr:from>
    <xdr:to>
      <xdr:col>21</xdr:col>
      <xdr:colOff>527685</xdr:colOff>
      <xdr:row>18</xdr:row>
      <xdr:rowOff>179070</xdr:rowOff>
    </xdr:to>
    <xdr:graphicFrame macro="">
      <xdr:nvGraphicFramePr>
        <xdr:cNvPr id="2" name="Chart 1">
          <a:extLst>
            <a:ext uri="{FF2B5EF4-FFF2-40B4-BE49-F238E27FC236}">
              <a16:creationId xmlns:a16="http://schemas.microsoft.com/office/drawing/2014/main" id="{2EF50E4F-F7C5-4563-ADD3-18DF81E61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321945</xdr:colOff>
      <xdr:row>19</xdr:row>
      <xdr:rowOff>68580</xdr:rowOff>
    </xdr:from>
    <xdr:to>
      <xdr:col>21</xdr:col>
      <xdr:colOff>607695</xdr:colOff>
      <xdr:row>33</xdr:row>
      <xdr:rowOff>72390</xdr:rowOff>
    </xdr:to>
    <xdr:graphicFrame macro="">
      <xdr:nvGraphicFramePr>
        <xdr:cNvPr id="3" name="Chart 2">
          <a:extLst>
            <a:ext uri="{FF2B5EF4-FFF2-40B4-BE49-F238E27FC236}">
              <a16:creationId xmlns:a16="http://schemas.microsoft.com/office/drawing/2014/main" id="{47558C5C-7301-40E5-993B-E6FA1909F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34</xdr:row>
      <xdr:rowOff>28575</xdr:rowOff>
    </xdr:from>
    <xdr:to>
      <xdr:col>21</xdr:col>
      <xdr:colOff>600075</xdr:colOff>
      <xdr:row>46</xdr:row>
      <xdr:rowOff>114300</xdr:rowOff>
    </xdr:to>
    <xdr:graphicFrame macro="">
      <xdr:nvGraphicFramePr>
        <xdr:cNvPr id="4" name="Chart 3">
          <a:extLst>
            <a:ext uri="{FF2B5EF4-FFF2-40B4-BE49-F238E27FC236}">
              <a16:creationId xmlns:a16="http://schemas.microsoft.com/office/drawing/2014/main" id="{AAC4D372-4EED-461E-BD82-923CE210B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11430</xdr:colOff>
      <xdr:row>7</xdr:row>
      <xdr:rowOff>46672</xdr:rowOff>
    </xdr:from>
    <xdr:to>
      <xdr:col>30</xdr:col>
      <xdr:colOff>15240</xdr:colOff>
      <xdr:row>22</xdr:row>
      <xdr:rowOff>67627</xdr:rowOff>
    </xdr:to>
    <xdr:graphicFrame macro="">
      <xdr:nvGraphicFramePr>
        <xdr:cNvPr id="5" name="Chart 4">
          <a:extLst>
            <a:ext uri="{FF2B5EF4-FFF2-40B4-BE49-F238E27FC236}">
              <a16:creationId xmlns:a16="http://schemas.microsoft.com/office/drawing/2014/main" id="{CBFEEDF6-DC30-44AF-8C9F-61F20EA16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22</xdr:row>
      <xdr:rowOff>149542</xdr:rowOff>
    </xdr:from>
    <xdr:to>
      <xdr:col>29</xdr:col>
      <xdr:colOff>579120</xdr:colOff>
      <xdr:row>37</xdr:row>
      <xdr:rowOff>170497</xdr:rowOff>
    </xdr:to>
    <xdr:graphicFrame macro="">
      <xdr:nvGraphicFramePr>
        <xdr:cNvPr id="6" name="Chart 5">
          <a:extLst>
            <a:ext uri="{FF2B5EF4-FFF2-40B4-BE49-F238E27FC236}">
              <a16:creationId xmlns:a16="http://schemas.microsoft.com/office/drawing/2014/main" id="{B1B41192-1586-4BE4-AAF0-97EAADE67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605790</xdr:colOff>
      <xdr:row>38</xdr:row>
      <xdr:rowOff>84772</xdr:rowOff>
    </xdr:from>
    <xdr:to>
      <xdr:col>30</xdr:col>
      <xdr:colOff>15240</xdr:colOff>
      <xdr:row>53</xdr:row>
      <xdr:rowOff>109537</xdr:rowOff>
    </xdr:to>
    <xdr:graphicFrame macro="">
      <xdr:nvGraphicFramePr>
        <xdr:cNvPr id="7" name="Chart 6">
          <a:extLst>
            <a:ext uri="{FF2B5EF4-FFF2-40B4-BE49-F238E27FC236}">
              <a16:creationId xmlns:a16="http://schemas.microsoft.com/office/drawing/2014/main" id="{76EA6A73-19BD-4EED-A059-0BEC38AAF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45720</xdr:rowOff>
    </xdr:from>
    <xdr:to>
      <xdr:col>8</xdr:col>
      <xdr:colOff>60960</xdr:colOff>
      <xdr:row>26</xdr:row>
      <xdr:rowOff>15240</xdr:rowOff>
    </xdr:to>
    <xdr:graphicFrame macro="">
      <xdr:nvGraphicFramePr>
        <xdr:cNvPr id="2" name="Chart 1">
          <a:extLst>
            <a:ext uri="{FF2B5EF4-FFF2-40B4-BE49-F238E27FC236}">
              <a16:creationId xmlns:a16="http://schemas.microsoft.com/office/drawing/2014/main" id="{4884E110-0515-4294-A901-2394A550B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65405</xdr:colOff>
      <xdr:row>2</xdr:row>
      <xdr:rowOff>30480</xdr:rowOff>
    </xdr:from>
    <xdr:to>
      <xdr:col>14</xdr:col>
      <xdr:colOff>149190</xdr:colOff>
      <xdr:row>25</xdr:row>
      <xdr:rowOff>146050</xdr:rowOff>
    </xdr:to>
    <xdr:pic>
      <xdr:nvPicPr>
        <xdr:cNvPr id="3" name="Picture 2">
          <a:extLst>
            <a:ext uri="{FF2B5EF4-FFF2-40B4-BE49-F238E27FC236}">
              <a16:creationId xmlns:a16="http://schemas.microsoft.com/office/drawing/2014/main" id="{C6EB83D8-6F6D-42C8-BCE5-0713D5DFFD5C}"/>
            </a:ext>
          </a:extLst>
        </xdr:cNvPr>
        <xdr:cNvPicPr>
          <a:picLocks noChangeAspect="1"/>
        </xdr:cNvPicPr>
      </xdr:nvPicPr>
      <xdr:blipFill rotWithShape="1">
        <a:blip xmlns:r="http://schemas.openxmlformats.org/officeDocument/2006/relationships" r:embed="rId2"/>
        <a:srcRect t="4891"/>
        <a:stretch/>
      </xdr:blipFill>
      <xdr:spPr>
        <a:xfrm>
          <a:off x="5170805" y="396240"/>
          <a:ext cx="4366225" cy="4321810"/>
        </a:xfrm>
        <a:prstGeom prst="rect">
          <a:avLst/>
        </a:prstGeom>
      </xdr:spPr>
    </xdr:pic>
    <xdr:clientData/>
  </xdr:twoCellAnchor>
  <xdr:oneCellAnchor>
    <xdr:from>
      <xdr:col>6</xdr:col>
      <xdr:colOff>266700</xdr:colOff>
      <xdr:row>12</xdr:row>
      <xdr:rowOff>91440</xdr:rowOff>
    </xdr:from>
    <xdr:ext cx="1031693" cy="311496"/>
    <xdr:sp macro="" textlink="">
      <xdr:nvSpPr>
        <xdr:cNvPr id="4" name="TextBox 3">
          <a:extLst>
            <a:ext uri="{FF2B5EF4-FFF2-40B4-BE49-F238E27FC236}">
              <a16:creationId xmlns:a16="http://schemas.microsoft.com/office/drawing/2014/main" id="{5C1D4CE5-CADA-4234-85A1-9A2443D42F38}"/>
            </a:ext>
          </a:extLst>
        </xdr:cNvPr>
        <xdr:cNvSpPr txBox="1"/>
      </xdr:nvSpPr>
      <xdr:spPr>
        <a:xfrm>
          <a:off x="3924300" y="2286000"/>
          <a:ext cx="10316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t>Dishwasher</a:t>
          </a:r>
        </a:p>
      </xdr:txBody>
    </xdr:sp>
    <xdr:clientData/>
  </xdr:oneCellAnchor>
  <xdr:twoCellAnchor>
    <xdr:from>
      <xdr:col>13</xdr:col>
      <xdr:colOff>30480</xdr:colOff>
      <xdr:row>19</xdr:row>
      <xdr:rowOff>106680</xdr:rowOff>
    </xdr:from>
    <xdr:to>
      <xdr:col>14</xdr:col>
      <xdr:colOff>7620</xdr:colOff>
      <xdr:row>22</xdr:row>
      <xdr:rowOff>60960</xdr:rowOff>
    </xdr:to>
    <xdr:sp macro="" textlink="">
      <xdr:nvSpPr>
        <xdr:cNvPr id="5" name="TextBox 4">
          <a:extLst>
            <a:ext uri="{FF2B5EF4-FFF2-40B4-BE49-F238E27FC236}">
              <a16:creationId xmlns:a16="http://schemas.microsoft.com/office/drawing/2014/main" id="{23309C9F-A8DB-489B-9B27-FE962B24FB88}"/>
            </a:ext>
          </a:extLst>
        </xdr:cNvPr>
        <xdr:cNvSpPr txBox="1"/>
      </xdr:nvSpPr>
      <xdr:spPr>
        <a:xfrm>
          <a:off x="8808720" y="3581400"/>
          <a:ext cx="586740" cy="502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b</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0.55853</cdr:x>
      <cdr:y>0.03147</cdr:y>
    </cdr:from>
    <cdr:to>
      <cdr:x>0.7592</cdr:x>
      <cdr:y>0.24126</cdr:y>
    </cdr:to>
    <cdr:sp macro="" textlink="">
      <cdr:nvSpPr>
        <cdr:cNvPr id="2" name="TextBox 1">
          <a:extLst xmlns:a="http://schemas.openxmlformats.org/drawingml/2006/main">
            <a:ext uri="{FF2B5EF4-FFF2-40B4-BE49-F238E27FC236}">
              <a16:creationId xmlns:a16="http://schemas.microsoft.com/office/drawing/2014/main" id="{C44CD436-6ABE-4AD5-8407-683E8F24EF4E}"/>
            </a:ext>
          </a:extLst>
        </cdr:cNvPr>
        <cdr:cNvSpPr txBox="1"/>
      </cdr:nvSpPr>
      <cdr:spPr>
        <a:xfrm xmlns:a="http://schemas.openxmlformats.org/drawingml/2006/main">
          <a:off x="2545080" y="1371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Electricity</a:t>
          </a:r>
        </a:p>
      </cdr:txBody>
    </cdr:sp>
  </cdr:relSizeAnchor>
  <cdr:relSizeAnchor xmlns:cdr="http://schemas.openxmlformats.org/drawingml/2006/chartDrawing">
    <cdr:from>
      <cdr:x>0.22742</cdr:x>
      <cdr:y>0.11189</cdr:y>
    </cdr:from>
    <cdr:to>
      <cdr:x>0.42809</cdr:x>
      <cdr:y>0.32168</cdr:y>
    </cdr:to>
    <cdr:sp macro="" textlink="">
      <cdr:nvSpPr>
        <cdr:cNvPr id="3" name="TextBox 2">
          <a:extLst xmlns:a="http://schemas.openxmlformats.org/drawingml/2006/main">
            <a:ext uri="{FF2B5EF4-FFF2-40B4-BE49-F238E27FC236}">
              <a16:creationId xmlns:a16="http://schemas.microsoft.com/office/drawing/2014/main" id="{10EA0B64-85C3-4B9F-A729-5BF727B0F107}"/>
            </a:ext>
          </a:extLst>
        </cdr:cNvPr>
        <cdr:cNvSpPr txBox="1"/>
      </cdr:nvSpPr>
      <cdr:spPr>
        <a:xfrm xmlns:a="http://schemas.openxmlformats.org/drawingml/2006/main">
          <a:off x="1036320" y="4876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Debit</a:t>
          </a:r>
          <a:r>
            <a:rPr lang="en-US" sz="1400" baseline="0"/>
            <a:t> card</a:t>
          </a:r>
          <a:endParaRPr lang="en-US" sz="1400"/>
        </a:p>
      </cdr:txBody>
    </cdr:sp>
  </cdr:relSizeAnchor>
  <cdr:relSizeAnchor xmlns:cdr="http://schemas.openxmlformats.org/drawingml/2006/chartDrawing">
    <cdr:from>
      <cdr:x>0.79933</cdr:x>
      <cdr:y>0.72203</cdr:y>
    </cdr:from>
    <cdr:to>
      <cdr:x>1</cdr:x>
      <cdr:y>0.93182</cdr:y>
    </cdr:to>
    <cdr:sp macro="" textlink="">
      <cdr:nvSpPr>
        <cdr:cNvPr id="4" name="TextBox 3">
          <a:extLst xmlns:a="http://schemas.openxmlformats.org/drawingml/2006/main">
            <a:ext uri="{FF2B5EF4-FFF2-40B4-BE49-F238E27FC236}">
              <a16:creationId xmlns:a16="http://schemas.microsoft.com/office/drawing/2014/main" id="{9240865C-91B1-451F-BDDB-810382500810}"/>
            </a:ext>
          </a:extLst>
        </cdr:cNvPr>
        <cdr:cNvSpPr txBox="1"/>
      </cdr:nvSpPr>
      <cdr:spPr>
        <a:xfrm xmlns:a="http://schemas.openxmlformats.org/drawingml/2006/main">
          <a:off x="3642360" y="3147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a:t>a</a:t>
          </a:r>
        </a:p>
      </cdr:txBody>
    </cdr:sp>
  </cdr:relSizeAnchor>
</c:userShapes>
</file>

<file path=xl/drawings/drawing4.xml><?xml version="1.0" encoding="utf-8"?>
<xdr:wsDr xmlns:xdr="http://schemas.openxmlformats.org/drawingml/2006/spreadsheetDrawing" xmlns:a="http://schemas.openxmlformats.org/drawingml/2006/main">
  <xdr:twoCellAnchor>
    <xdr:from>
      <xdr:col>10</xdr:col>
      <xdr:colOff>7619</xdr:colOff>
      <xdr:row>11</xdr:row>
      <xdr:rowOff>96202</xdr:rowOff>
    </xdr:from>
    <xdr:to>
      <xdr:col>16</xdr:col>
      <xdr:colOff>344804</xdr:colOff>
      <xdr:row>25</xdr:row>
      <xdr:rowOff>64770</xdr:rowOff>
    </xdr:to>
    <xdr:graphicFrame macro="">
      <xdr:nvGraphicFramePr>
        <xdr:cNvPr id="2" name="Chart 1">
          <a:extLst>
            <a:ext uri="{FF2B5EF4-FFF2-40B4-BE49-F238E27FC236}">
              <a16:creationId xmlns:a16="http://schemas.microsoft.com/office/drawing/2014/main" id="{ACC0F1FB-3FA8-4C79-889F-55690A5EA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25</xdr:row>
      <xdr:rowOff>109537</xdr:rowOff>
    </xdr:from>
    <xdr:to>
      <xdr:col>16</xdr:col>
      <xdr:colOff>316230</xdr:colOff>
      <xdr:row>38</xdr:row>
      <xdr:rowOff>127635</xdr:rowOff>
    </xdr:to>
    <xdr:graphicFrame macro="">
      <xdr:nvGraphicFramePr>
        <xdr:cNvPr id="3" name="Chart 2">
          <a:extLst>
            <a:ext uri="{FF2B5EF4-FFF2-40B4-BE49-F238E27FC236}">
              <a16:creationId xmlns:a16="http://schemas.microsoft.com/office/drawing/2014/main" id="{D39799AB-9254-4C16-B91C-3A5410DCB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xdr:colOff>
      <xdr:row>38</xdr:row>
      <xdr:rowOff>168592</xdr:rowOff>
    </xdr:from>
    <xdr:to>
      <xdr:col>16</xdr:col>
      <xdr:colOff>312420</xdr:colOff>
      <xdr:row>51</xdr:row>
      <xdr:rowOff>139065</xdr:rowOff>
    </xdr:to>
    <xdr:graphicFrame macro="">
      <xdr:nvGraphicFramePr>
        <xdr:cNvPr id="4" name="Chart 3">
          <a:extLst>
            <a:ext uri="{FF2B5EF4-FFF2-40B4-BE49-F238E27FC236}">
              <a16:creationId xmlns:a16="http://schemas.microsoft.com/office/drawing/2014/main" id="{BA0B7097-E8B4-489C-9894-D94C23244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23447</xdr:colOff>
      <xdr:row>11</xdr:row>
      <xdr:rowOff>7033</xdr:rowOff>
    </xdr:from>
    <xdr:to>
      <xdr:col>25</xdr:col>
      <xdr:colOff>601980</xdr:colOff>
      <xdr:row>32</xdr:row>
      <xdr:rowOff>38100</xdr:rowOff>
    </xdr:to>
    <xdr:graphicFrame macro="">
      <xdr:nvGraphicFramePr>
        <xdr:cNvPr id="5" name="Chart 4">
          <a:extLst>
            <a:ext uri="{FF2B5EF4-FFF2-40B4-BE49-F238E27FC236}">
              <a16:creationId xmlns:a16="http://schemas.microsoft.com/office/drawing/2014/main" id="{27A11118-E095-4355-A572-D455A8658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15</xdr:col>
      <xdr:colOff>59886</xdr:colOff>
      <xdr:row>47</xdr:row>
      <xdr:rowOff>174221</xdr:rowOff>
    </xdr:to>
    <xdr:pic>
      <xdr:nvPicPr>
        <xdr:cNvPr id="2" name="Picture 1">
          <a:extLst>
            <a:ext uri="{FF2B5EF4-FFF2-40B4-BE49-F238E27FC236}">
              <a16:creationId xmlns:a16="http://schemas.microsoft.com/office/drawing/2014/main" id="{E40785DA-C0B0-4E2C-A530-83521A1F97AD}"/>
            </a:ext>
          </a:extLst>
        </xdr:cNvPr>
        <xdr:cNvPicPr>
          <a:picLocks noChangeAspect="1"/>
        </xdr:cNvPicPr>
      </xdr:nvPicPr>
      <xdr:blipFill>
        <a:blip xmlns:r="http://schemas.openxmlformats.org/officeDocument/2006/relationships" r:embed="rId1"/>
        <a:stretch>
          <a:fillRect/>
        </a:stretch>
      </xdr:blipFill>
      <xdr:spPr>
        <a:xfrm>
          <a:off x="609600" y="361950"/>
          <a:ext cx="8590476" cy="83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F5FB-F17C-4EA3-B97A-2ECF1701FF6F}">
  <dimension ref="B2:B8"/>
  <sheetViews>
    <sheetView workbookViewId="0"/>
  </sheetViews>
  <sheetFormatPr defaultRowHeight="14.4" x14ac:dyDescent="0.3"/>
  <cols>
    <col min="1" max="1" width="2.77734375" customWidth="1"/>
    <col min="2" max="2" width="78.109375" customWidth="1"/>
  </cols>
  <sheetData>
    <row r="2" spans="2:2" ht="28.8" x14ac:dyDescent="0.3">
      <c r="B2" s="11" t="s">
        <v>103</v>
      </c>
    </row>
    <row r="4" spans="2:2" x14ac:dyDescent="0.3">
      <c r="B4" t="s">
        <v>102</v>
      </c>
    </row>
    <row r="6" spans="2:2" x14ac:dyDescent="0.3">
      <c r="B6" t="s">
        <v>101</v>
      </c>
    </row>
    <row r="8" spans="2:2" ht="43.2" x14ac:dyDescent="0.3">
      <c r="B8" s="11" t="s">
        <v>100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2584D-0361-4BAA-A9B6-379FAC355F04}">
  <dimension ref="B1:R27"/>
  <sheetViews>
    <sheetView workbookViewId="0"/>
  </sheetViews>
  <sheetFormatPr defaultRowHeight="14.4" x14ac:dyDescent="0.3"/>
  <sheetData>
    <row r="1" spans="2:18" x14ac:dyDescent="0.3">
      <c r="B1" t="s">
        <v>78</v>
      </c>
    </row>
    <row r="8" spans="2:18" x14ac:dyDescent="0.3">
      <c r="Q8" s="21" t="s">
        <v>106</v>
      </c>
      <c r="R8" s="9"/>
    </row>
    <row r="9" spans="2:18" x14ac:dyDescent="0.3">
      <c r="Q9">
        <v>1995</v>
      </c>
      <c r="R9">
        <f>17.6</f>
        <v>17.600000000000001</v>
      </c>
    </row>
    <row r="10" spans="2:18" x14ac:dyDescent="0.3">
      <c r="Q10">
        <v>1996</v>
      </c>
      <c r="R10" s="5">
        <f>(R12-R9)/3+R9</f>
        <v>23</v>
      </c>
    </row>
    <row r="11" spans="2:18" x14ac:dyDescent="0.3">
      <c r="Q11">
        <v>1997</v>
      </c>
      <c r="R11" s="5">
        <f>(R12-R9)/3+R10</f>
        <v>28.4</v>
      </c>
    </row>
    <row r="12" spans="2:18" x14ac:dyDescent="0.3">
      <c r="Q12">
        <v>1998</v>
      </c>
      <c r="R12">
        <v>33.799999999999997</v>
      </c>
    </row>
    <row r="13" spans="2:18" x14ac:dyDescent="0.3">
      <c r="Q13">
        <v>1999</v>
      </c>
      <c r="R13" s="5">
        <f>(R15-R12)/3+R12</f>
        <v>38.199999999999996</v>
      </c>
    </row>
    <row r="14" spans="2:18" x14ac:dyDescent="0.3">
      <c r="Q14">
        <v>2000</v>
      </c>
      <c r="R14" s="5">
        <f>(R15-R12)/3+R13</f>
        <v>42.599999999999994</v>
      </c>
    </row>
    <row r="15" spans="2:18" x14ac:dyDescent="0.3">
      <c r="Q15">
        <v>2001</v>
      </c>
      <c r="R15">
        <v>47</v>
      </c>
    </row>
    <row r="16" spans="2:18" x14ac:dyDescent="0.3">
      <c r="Q16">
        <v>2002</v>
      </c>
      <c r="R16" s="5">
        <f>(R18-R15)/3+R15</f>
        <v>51.1</v>
      </c>
    </row>
    <row r="17" spans="17:18" x14ac:dyDescent="0.3">
      <c r="Q17">
        <v>2003</v>
      </c>
      <c r="R17" s="5">
        <f>(R18-R15)/3+R16</f>
        <v>55.2</v>
      </c>
    </row>
    <row r="18" spans="17:18" x14ac:dyDescent="0.3">
      <c r="Q18">
        <v>2004</v>
      </c>
      <c r="R18">
        <v>59.3</v>
      </c>
    </row>
    <row r="19" spans="17:18" x14ac:dyDescent="0.3">
      <c r="Q19">
        <v>2005</v>
      </c>
      <c r="R19" s="7">
        <f>(R21-R18)/3+R18</f>
        <v>61.866666666666667</v>
      </c>
    </row>
    <row r="20" spans="17:18" x14ac:dyDescent="0.3">
      <c r="Q20">
        <v>2006</v>
      </c>
      <c r="R20" s="7">
        <f>(R21-R18)/3+R19</f>
        <v>64.433333333333337</v>
      </c>
    </row>
    <row r="21" spans="17:18" x14ac:dyDescent="0.3">
      <c r="Q21">
        <v>2007</v>
      </c>
      <c r="R21">
        <v>67</v>
      </c>
    </row>
    <row r="22" spans="17:18" x14ac:dyDescent="0.3">
      <c r="Q22">
        <v>2008</v>
      </c>
      <c r="R22" s="7">
        <f>(R24-R21)/3+R21</f>
        <v>70.8</v>
      </c>
    </row>
    <row r="23" spans="17:18" x14ac:dyDescent="0.3">
      <c r="Q23">
        <v>2009</v>
      </c>
      <c r="R23" s="7">
        <f>(R24-R21)/3+R22</f>
        <v>74.599999999999994</v>
      </c>
    </row>
    <row r="24" spans="17:18" x14ac:dyDescent="0.3">
      <c r="Q24">
        <v>2010</v>
      </c>
      <c r="R24">
        <v>78.400000000000006</v>
      </c>
    </row>
    <row r="25" spans="17:18" x14ac:dyDescent="0.3">
      <c r="Q25">
        <v>2011</v>
      </c>
      <c r="R25" s="7">
        <f>(R27-R24)/3+R24</f>
        <v>79.033333333333331</v>
      </c>
    </row>
    <row r="26" spans="17:18" x14ac:dyDescent="0.3">
      <c r="Q26">
        <v>2012</v>
      </c>
      <c r="R26" s="7">
        <f>(R27-R24)/3+R25</f>
        <v>79.666666666666657</v>
      </c>
    </row>
    <row r="27" spans="17:18" x14ac:dyDescent="0.3">
      <c r="Q27">
        <v>2013</v>
      </c>
      <c r="R27">
        <v>80.3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41"/>
  <sheetViews>
    <sheetView workbookViewId="0">
      <pane ySplit="5" topLeftCell="A6" activePane="bottomLeft" state="frozen"/>
      <selection pane="bottomLeft"/>
    </sheetView>
  </sheetViews>
  <sheetFormatPr defaultRowHeight="14.4" x14ac:dyDescent="0.3"/>
  <cols>
    <col min="1" max="1" width="2.77734375" customWidth="1"/>
    <col min="2" max="2" width="31.88671875" bestFit="1" customWidth="1"/>
  </cols>
  <sheetData>
    <row r="2" spans="2:5" x14ac:dyDescent="0.3">
      <c r="B2" s="8" t="s">
        <v>88</v>
      </c>
    </row>
    <row r="3" spans="2:5" x14ac:dyDescent="0.3">
      <c r="B3" t="s">
        <v>85</v>
      </c>
    </row>
    <row r="5" spans="2:5" x14ac:dyDescent="0.3">
      <c r="B5" t="s">
        <v>0</v>
      </c>
      <c r="C5" t="s">
        <v>1</v>
      </c>
      <c r="D5" t="s">
        <v>2</v>
      </c>
      <c r="E5" t="s">
        <v>3</v>
      </c>
    </row>
    <row r="6" spans="2:5" x14ac:dyDescent="0.3">
      <c r="B6" t="s">
        <v>4</v>
      </c>
      <c r="D6">
        <v>1910</v>
      </c>
      <c r="E6">
        <v>0</v>
      </c>
    </row>
    <row r="7" spans="2:5" x14ac:dyDescent="0.3">
      <c r="B7" t="s">
        <v>4</v>
      </c>
      <c r="D7">
        <v>1939</v>
      </c>
      <c r="E7">
        <v>0</v>
      </c>
    </row>
    <row r="8" spans="2:5" x14ac:dyDescent="0.3">
      <c r="B8" t="s">
        <v>4</v>
      </c>
      <c r="D8">
        <v>1951</v>
      </c>
      <c r="E8">
        <v>36</v>
      </c>
    </row>
    <row r="9" spans="2:5" x14ac:dyDescent="0.3">
      <c r="B9" t="s">
        <v>4</v>
      </c>
      <c r="D9">
        <v>1952</v>
      </c>
      <c r="E9">
        <v>44.5</v>
      </c>
    </row>
    <row r="10" spans="2:5" x14ac:dyDescent="0.3">
      <c r="B10" t="s">
        <v>4</v>
      </c>
      <c r="D10">
        <v>1953</v>
      </c>
      <c r="E10">
        <v>50</v>
      </c>
    </row>
    <row r="11" spans="2:5" x14ac:dyDescent="0.3">
      <c r="B11" t="s">
        <v>4</v>
      </c>
      <c r="D11">
        <v>1954</v>
      </c>
      <c r="E11">
        <v>55</v>
      </c>
    </row>
    <row r="12" spans="2:5" x14ac:dyDescent="0.3">
      <c r="B12" t="s">
        <v>4</v>
      </c>
      <c r="D12">
        <v>1955</v>
      </c>
      <c r="E12">
        <v>63.5</v>
      </c>
    </row>
    <row r="13" spans="2:5" x14ac:dyDescent="0.3">
      <c r="B13" t="s">
        <v>4</v>
      </c>
      <c r="D13">
        <v>1956</v>
      </c>
      <c r="E13">
        <v>72.3</v>
      </c>
    </row>
    <row r="14" spans="2:5" x14ac:dyDescent="0.3">
      <c r="B14" t="s">
        <v>4</v>
      </c>
      <c r="D14">
        <v>1957</v>
      </c>
      <c r="E14">
        <v>80</v>
      </c>
    </row>
    <row r="15" spans="2:5" x14ac:dyDescent="0.3">
      <c r="B15" t="s">
        <v>4</v>
      </c>
      <c r="D15">
        <v>1958</v>
      </c>
      <c r="E15">
        <v>82</v>
      </c>
    </row>
    <row r="16" spans="2:5" x14ac:dyDescent="0.3">
      <c r="B16" t="s">
        <v>4</v>
      </c>
      <c r="D16">
        <v>1959</v>
      </c>
      <c r="E16">
        <v>81</v>
      </c>
    </row>
    <row r="17" spans="2:5" x14ac:dyDescent="0.3">
      <c r="B17" t="s">
        <v>4</v>
      </c>
      <c r="D17">
        <v>1960</v>
      </c>
      <c r="E17">
        <v>78</v>
      </c>
    </row>
    <row r="18" spans="2:5" x14ac:dyDescent="0.3">
      <c r="B18" t="s">
        <v>4</v>
      </c>
      <c r="D18">
        <v>1961</v>
      </c>
      <c r="E18">
        <v>77</v>
      </c>
    </row>
    <row r="19" spans="2:5" x14ac:dyDescent="0.3">
      <c r="B19" t="s">
        <v>4</v>
      </c>
      <c r="D19">
        <v>1962</v>
      </c>
      <c r="E19">
        <v>78</v>
      </c>
    </row>
    <row r="20" spans="2:5" x14ac:dyDescent="0.3">
      <c r="B20" t="s">
        <v>4</v>
      </c>
      <c r="D20">
        <v>1963</v>
      </c>
      <c r="E20">
        <v>80</v>
      </c>
    </row>
    <row r="21" spans="2:5" x14ac:dyDescent="0.3">
      <c r="B21" t="s">
        <v>4</v>
      </c>
      <c r="D21">
        <v>1964</v>
      </c>
      <c r="E21">
        <v>82</v>
      </c>
    </row>
    <row r="22" spans="2:5" x14ac:dyDescent="0.3">
      <c r="B22" t="s">
        <v>4</v>
      </c>
      <c r="D22">
        <v>1965</v>
      </c>
      <c r="E22">
        <v>84</v>
      </c>
    </row>
    <row r="23" spans="2:5" x14ac:dyDescent="0.3">
      <c r="B23" t="s">
        <v>4</v>
      </c>
      <c r="D23">
        <v>1966</v>
      </c>
      <c r="E23">
        <v>86.5</v>
      </c>
    </row>
    <row r="24" spans="2:5" x14ac:dyDescent="0.3">
      <c r="B24" t="s">
        <v>4</v>
      </c>
      <c r="D24">
        <v>1967</v>
      </c>
      <c r="E24">
        <v>89.5</v>
      </c>
    </row>
    <row r="25" spans="2:5" x14ac:dyDescent="0.3">
      <c r="B25" t="s">
        <v>4</v>
      </c>
      <c r="D25">
        <v>1968</v>
      </c>
      <c r="E25">
        <v>93</v>
      </c>
    </row>
    <row r="26" spans="2:5" x14ac:dyDescent="0.3">
      <c r="B26" t="s">
        <v>4</v>
      </c>
      <c r="D26">
        <v>1969</v>
      </c>
      <c r="E26">
        <v>95</v>
      </c>
    </row>
    <row r="27" spans="2:5" x14ac:dyDescent="0.3">
      <c r="B27" t="s">
        <v>4</v>
      </c>
      <c r="D27">
        <v>1970</v>
      </c>
      <c r="E27">
        <v>97</v>
      </c>
    </row>
    <row r="28" spans="2:5" x14ac:dyDescent="0.3">
      <c r="B28" t="s">
        <v>4</v>
      </c>
      <c r="D28">
        <v>1971</v>
      </c>
      <c r="E28">
        <v>97.5</v>
      </c>
    </row>
    <row r="29" spans="2:5" x14ac:dyDescent="0.3">
      <c r="B29" t="s">
        <v>4</v>
      </c>
      <c r="D29">
        <v>1972</v>
      </c>
      <c r="E29">
        <v>98</v>
      </c>
    </row>
    <row r="30" spans="2:5" x14ac:dyDescent="0.3">
      <c r="B30" t="s">
        <v>4</v>
      </c>
      <c r="D30">
        <v>1973</v>
      </c>
      <c r="E30">
        <v>98.5</v>
      </c>
    </row>
    <row r="31" spans="2:5" x14ac:dyDescent="0.3">
      <c r="B31" t="s">
        <v>4</v>
      </c>
      <c r="D31">
        <v>1974</v>
      </c>
      <c r="E31">
        <v>98</v>
      </c>
    </row>
    <row r="32" spans="2:5" x14ac:dyDescent="0.3">
      <c r="B32" t="s">
        <v>4</v>
      </c>
      <c r="D32">
        <v>1975</v>
      </c>
      <c r="E32">
        <v>98.5</v>
      </c>
    </row>
    <row r="33" spans="2:5" x14ac:dyDescent="0.3">
      <c r="B33" t="s">
        <v>4</v>
      </c>
      <c r="D33">
        <v>1976</v>
      </c>
      <c r="E33">
        <v>98</v>
      </c>
    </row>
    <row r="34" spans="2:5" x14ac:dyDescent="0.3">
      <c r="B34" t="s">
        <v>4</v>
      </c>
      <c r="D34">
        <v>1977</v>
      </c>
      <c r="E34">
        <v>99</v>
      </c>
    </row>
    <row r="35" spans="2:5" x14ac:dyDescent="0.3">
      <c r="B35" t="s">
        <v>4</v>
      </c>
      <c r="D35">
        <v>1978</v>
      </c>
      <c r="E35">
        <v>100</v>
      </c>
    </row>
    <row r="36" spans="2:5" x14ac:dyDescent="0.3">
      <c r="B36" t="s">
        <v>4</v>
      </c>
      <c r="D36">
        <v>1979</v>
      </c>
      <c r="E36">
        <v>100</v>
      </c>
    </row>
    <row r="37" spans="2:5" x14ac:dyDescent="0.3">
      <c r="B37" t="s">
        <v>4</v>
      </c>
      <c r="D37">
        <v>1980</v>
      </c>
      <c r="E37">
        <v>100</v>
      </c>
    </row>
    <row r="38" spans="2:5" x14ac:dyDescent="0.3">
      <c r="B38" t="s">
        <v>4</v>
      </c>
      <c r="D38">
        <v>1981</v>
      </c>
      <c r="E38">
        <v>100</v>
      </c>
    </row>
    <row r="39" spans="2:5" x14ac:dyDescent="0.3">
      <c r="B39" t="s">
        <v>4</v>
      </c>
      <c r="D39">
        <v>1982</v>
      </c>
      <c r="E39">
        <v>100</v>
      </c>
    </row>
    <row r="40" spans="2:5" x14ac:dyDescent="0.3">
      <c r="B40" t="s">
        <v>4</v>
      </c>
      <c r="D40">
        <v>1983</v>
      </c>
      <c r="E40">
        <v>100</v>
      </c>
    </row>
    <row r="41" spans="2:5" x14ac:dyDescent="0.3">
      <c r="B41" t="s">
        <v>4</v>
      </c>
      <c r="D41">
        <v>1984</v>
      </c>
      <c r="E41">
        <v>100</v>
      </c>
    </row>
    <row r="42" spans="2:5" x14ac:dyDescent="0.3">
      <c r="B42" t="s">
        <v>5</v>
      </c>
      <c r="D42">
        <v>1915</v>
      </c>
      <c r="E42">
        <v>10</v>
      </c>
    </row>
    <row r="43" spans="2:5" x14ac:dyDescent="0.3">
      <c r="B43" t="s">
        <v>5</v>
      </c>
      <c r="D43">
        <v>1916</v>
      </c>
      <c r="E43">
        <v>12</v>
      </c>
    </row>
    <row r="44" spans="2:5" x14ac:dyDescent="0.3">
      <c r="B44" t="s">
        <v>5</v>
      </c>
      <c r="D44">
        <v>1917</v>
      </c>
      <c r="E44">
        <v>17</v>
      </c>
    </row>
    <row r="45" spans="2:5" x14ac:dyDescent="0.3">
      <c r="B45" t="s">
        <v>5</v>
      </c>
      <c r="D45">
        <v>1918</v>
      </c>
      <c r="E45">
        <v>19</v>
      </c>
    </row>
    <row r="46" spans="2:5" x14ac:dyDescent="0.3">
      <c r="B46" t="s">
        <v>5</v>
      </c>
      <c r="D46">
        <v>1919</v>
      </c>
      <c r="E46">
        <v>23</v>
      </c>
    </row>
    <row r="47" spans="2:5" x14ac:dyDescent="0.3">
      <c r="B47" t="s">
        <v>5</v>
      </c>
      <c r="D47">
        <v>1920</v>
      </c>
      <c r="E47">
        <v>28</v>
      </c>
    </row>
    <row r="48" spans="2:5" x14ac:dyDescent="0.3">
      <c r="B48" t="s">
        <v>5</v>
      </c>
      <c r="D48">
        <v>1921</v>
      </c>
      <c r="E48">
        <v>31</v>
      </c>
    </row>
    <row r="49" spans="2:5" x14ac:dyDescent="0.3">
      <c r="B49" t="s">
        <v>5</v>
      </c>
      <c r="D49">
        <v>1922</v>
      </c>
      <c r="E49">
        <v>34</v>
      </c>
    </row>
    <row r="50" spans="2:5" x14ac:dyDescent="0.3">
      <c r="B50" t="s">
        <v>5</v>
      </c>
      <c r="D50">
        <v>1923</v>
      </c>
      <c r="E50">
        <v>39</v>
      </c>
    </row>
    <row r="51" spans="2:5" x14ac:dyDescent="0.3">
      <c r="B51" t="s">
        <v>5</v>
      </c>
      <c r="D51">
        <v>1924</v>
      </c>
      <c r="E51">
        <v>44</v>
      </c>
    </row>
    <row r="52" spans="2:5" x14ac:dyDescent="0.3">
      <c r="B52" t="s">
        <v>5</v>
      </c>
      <c r="D52">
        <v>1925</v>
      </c>
      <c r="E52">
        <v>49</v>
      </c>
    </row>
    <row r="53" spans="2:5" x14ac:dyDescent="0.3">
      <c r="B53" t="s">
        <v>5</v>
      </c>
      <c r="D53">
        <v>1926</v>
      </c>
      <c r="E53">
        <v>54</v>
      </c>
    </row>
    <row r="54" spans="2:5" x14ac:dyDescent="0.3">
      <c r="B54" t="s">
        <v>5</v>
      </c>
      <c r="D54">
        <v>1927</v>
      </c>
      <c r="E54">
        <v>56</v>
      </c>
    </row>
    <row r="55" spans="2:5" x14ac:dyDescent="0.3">
      <c r="B55" t="s">
        <v>5</v>
      </c>
      <c r="D55">
        <v>1928</v>
      </c>
      <c r="E55">
        <v>58</v>
      </c>
    </row>
    <row r="56" spans="2:5" x14ac:dyDescent="0.3">
      <c r="B56" t="s">
        <v>5</v>
      </c>
      <c r="D56">
        <v>1929</v>
      </c>
      <c r="E56">
        <v>58.5</v>
      </c>
    </row>
    <row r="57" spans="2:5" x14ac:dyDescent="0.3">
      <c r="B57" t="s">
        <v>5</v>
      </c>
      <c r="D57">
        <v>1930</v>
      </c>
      <c r="E57">
        <v>59</v>
      </c>
    </row>
    <row r="58" spans="2:5" x14ac:dyDescent="0.3">
      <c r="B58" t="s">
        <v>5</v>
      </c>
      <c r="D58">
        <v>1931</v>
      </c>
      <c r="E58">
        <v>56</v>
      </c>
    </row>
    <row r="59" spans="2:5" x14ac:dyDescent="0.3">
      <c r="B59" t="s">
        <v>5</v>
      </c>
      <c r="D59">
        <v>1932</v>
      </c>
      <c r="E59">
        <v>53</v>
      </c>
    </row>
    <row r="60" spans="2:5" x14ac:dyDescent="0.3">
      <c r="B60" t="s">
        <v>5</v>
      </c>
      <c r="D60">
        <v>1933</v>
      </c>
      <c r="E60">
        <v>50</v>
      </c>
    </row>
    <row r="61" spans="2:5" x14ac:dyDescent="0.3">
      <c r="B61" t="s">
        <v>5</v>
      </c>
      <c r="D61">
        <v>1934</v>
      </c>
      <c r="E61">
        <v>51</v>
      </c>
    </row>
    <row r="62" spans="2:5" x14ac:dyDescent="0.3">
      <c r="B62" t="s">
        <v>5</v>
      </c>
      <c r="D62">
        <v>1935</v>
      </c>
      <c r="E62">
        <v>52</v>
      </c>
    </row>
    <row r="63" spans="2:5" x14ac:dyDescent="0.3">
      <c r="B63" t="s">
        <v>5</v>
      </c>
      <c r="D63">
        <v>1936</v>
      </c>
      <c r="E63">
        <v>54</v>
      </c>
    </row>
    <row r="64" spans="2:5" x14ac:dyDescent="0.3">
      <c r="B64" t="s">
        <v>5</v>
      </c>
      <c r="D64">
        <v>1937</v>
      </c>
      <c r="E64">
        <v>55</v>
      </c>
    </row>
    <row r="65" spans="2:5" x14ac:dyDescent="0.3">
      <c r="B65" t="s">
        <v>5</v>
      </c>
      <c r="D65">
        <v>1938</v>
      </c>
      <c r="E65">
        <v>54</v>
      </c>
    </row>
    <row r="66" spans="2:5" x14ac:dyDescent="0.3">
      <c r="B66" t="s">
        <v>5</v>
      </c>
      <c r="D66">
        <v>1939</v>
      </c>
      <c r="E66">
        <v>54</v>
      </c>
    </row>
    <row r="67" spans="2:5" x14ac:dyDescent="0.3">
      <c r="B67" t="s">
        <v>5</v>
      </c>
      <c r="D67">
        <v>1940</v>
      </c>
      <c r="E67">
        <v>55</v>
      </c>
    </row>
    <row r="68" spans="2:5" x14ac:dyDescent="0.3">
      <c r="B68" t="s">
        <v>5</v>
      </c>
      <c r="D68">
        <v>1941</v>
      </c>
      <c r="E68">
        <v>57</v>
      </c>
    </row>
    <row r="69" spans="2:5" x14ac:dyDescent="0.3">
      <c r="B69" t="s">
        <v>5</v>
      </c>
      <c r="D69">
        <v>1942</v>
      </c>
      <c r="E69">
        <v>53</v>
      </c>
    </row>
    <row r="70" spans="2:5" x14ac:dyDescent="0.3">
      <c r="B70" t="s">
        <v>5</v>
      </c>
      <c r="D70">
        <v>1943</v>
      </c>
      <c r="E70">
        <v>49</v>
      </c>
    </row>
    <row r="71" spans="2:5" x14ac:dyDescent="0.3">
      <c r="B71" t="s">
        <v>5</v>
      </c>
      <c r="D71">
        <v>1944</v>
      </c>
      <c r="E71">
        <v>47</v>
      </c>
    </row>
    <row r="72" spans="2:5" x14ac:dyDescent="0.3">
      <c r="B72" t="s">
        <v>5</v>
      </c>
      <c r="D72">
        <v>1945</v>
      </c>
      <c r="E72">
        <v>46</v>
      </c>
    </row>
    <row r="73" spans="2:5" x14ac:dyDescent="0.3">
      <c r="B73" t="s">
        <v>5</v>
      </c>
      <c r="D73">
        <v>1946</v>
      </c>
      <c r="E73">
        <v>48</v>
      </c>
    </row>
    <row r="74" spans="2:5" x14ac:dyDescent="0.3">
      <c r="B74" t="s">
        <v>5</v>
      </c>
      <c r="D74">
        <v>1947</v>
      </c>
      <c r="E74">
        <v>51</v>
      </c>
    </row>
    <row r="75" spans="2:5" x14ac:dyDescent="0.3">
      <c r="B75" t="s">
        <v>5</v>
      </c>
      <c r="D75">
        <v>1948</v>
      </c>
      <c r="E75">
        <v>53</v>
      </c>
    </row>
    <row r="76" spans="2:5" x14ac:dyDescent="0.3">
      <c r="B76" t="s">
        <v>5</v>
      </c>
      <c r="D76">
        <v>1949</v>
      </c>
      <c r="E76">
        <v>55</v>
      </c>
    </row>
    <row r="77" spans="2:5" x14ac:dyDescent="0.3">
      <c r="B77" t="s">
        <v>5</v>
      </c>
      <c r="D77">
        <v>1950</v>
      </c>
      <c r="E77">
        <v>58</v>
      </c>
    </row>
    <row r="78" spans="2:5" x14ac:dyDescent="0.3">
      <c r="B78" t="s">
        <v>5</v>
      </c>
      <c r="D78">
        <v>1951</v>
      </c>
      <c r="E78">
        <v>60</v>
      </c>
    </row>
    <row r="79" spans="2:5" x14ac:dyDescent="0.3">
      <c r="B79" t="s">
        <v>5</v>
      </c>
      <c r="D79">
        <v>1952</v>
      </c>
      <c r="E79">
        <v>60</v>
      </c>
    </row>
    <row r="80" spans="2:5" x14ac:dyDescent="0.3">
      <c r="B80" t="s">
        <v>5</v>
      </c>
      <c r="D80">
        <v>1953</v>
      </c>
      <c r="E80">
        <v>62</v>
      </c>
    </row>
    <row r="81" spans="2:5" x14ac:dyDescent="0.3">
      <c r="B81" t="s">
        <v>5</v>
      </c>
      <c r="D81">
        <v>1954</v>
      </c>
      <c r="E81">
        <v>65</v>
      </c>
    </row>
    <row r="82" spans="2:5" x14ac:dyDescent="0.3">
      <c r="B82" t="s">
        <v>5</v>
      </c>
      <c r="D82">
        <v>1955</v>
      </c>
      <c r="E82">
        <v>68</v>
      </c>
    </row>
    <row r="83" spans="2:5" x14ac:dyDescent="0.3">
      <c r="B83" t="s">
        <v>5</v>
      </c>
      <c r="D83">
        <v>1956</v>
      </c>
      <c r="E83">
        <v>72</v>
      </c>
    </row>
    <row r="84" spans="2:5" x14ac:dyDescent="0.3">
      <c r="B84" t="s">
        <v>5</v>
      </c>
      <c r="D84">
        <v>1957</v>
      </c>
      <c r="E84">
        <v>74</v>
      </c>
    </row>
    <row r="85" spans="2:5" x14ac:dyDescent="0.3">
      <c r="B85" t="s">
        <v>5</v>
      </c>
      <c r="D85">
        <v>1958</v>
      </c>
      <c r="E85">
        <v>71</v>
      </c>
    </row>
    <row r="86" spans="2:5" x14ac:dyDescent="0.3">
      <c r="B86" t="s">
        <v>5</v>
      </c>
      <c r="D86">
        <v>1959</v>
      </c>
      <c r="E86">
        <v>73</v>
      </c>
    </row>
    <row r="87" spans="2:5" x14ac:dyDescent="0.3">
      <c r="B87" t="s">
        <v>5</v>
      </c>
      <c r="D87">
        <v>1960</v>
      </c>
      <c r="E87">
        <v>75</v>
      </c>
    </row>
    <row r="88" spans="2:5" x14ac:dyDescent="0.3">
      <c r="B88" t="s">
        <v>5</v>
      </c>
      <c r="D88">
        <v>1961</v>
      </c>
      <c r="E88">
        <v>76</v>
      </c>
    </row>
    <row r="89" spans="2:5" x14ac:dyDescent="0.3">
      <c r="B89" t="s">
        <v>5</v>
      </c>
      <c r="D89">
        <v>1962</v>
      </c>
      <c r="E89">
        <v>75</v>
      </c>
    </row>
    <row r="90" spans="2:5" x14ac:dyDescent="0.3">
      <c r="B90" t="s">
        <v>5</v>
      </c>
      <c r="D90">
        <v>1963</v>
      </c>
      <c r="E90">
        <v>79</v>
      </c>
    </row>
    <row r="91" spans="2:5" x14ac:dyDescent="0.3">
      <c r="B91" t="s">
        <v>5</v>
      </c>
      <c r="D91">
        <v>1964</v>
      </c>
      <c r="E91">
        <v>79</v>
      </c>
    </row>
    <row r="92" spans="2:5" x14ac:dyDescent="0.3">
      <c r="B92" t="s">
        <v>5</v>
      </c>
      <c r="D92">
        <v>1965</v>
      </c>
      <c r="E92">
        <v>79</v>
      </c>
    </row>
    <row r="93" spans="2:5" x14ac:dyDescent="0.3">
      <c r="B93" t="s">
        <v>5</v>
      </c>
      <c r="D93">
        <v>1966</v>
      </c>
      <c r="E93">
        <v>79</v>
      </c>
    </row>
    <row r="94" spans="2:5" x14ac:dyDescent="0.3">
      <c r="B94" t="s">
        <v>5</v>
      </c>
      <c r="D94">
        <v>1967</v>
      </c>
      <c r="E94">
        <v>78</v>
      </c>
    </row>
    <row r="95" spans="2:5" x14ac:dyDescent="0.3">
      <c r="B95" t="s">
        <v>5</v>
      </c>
      <c r="D95">
        <v>1968</v>
      </c>
      <c r="E95">
        <v>78.5</v>
      </c>
    </row>
    <row r="96" spans="2:5" x14ac:dyDescent="0.3">
      <c r="B96" t="s">
        <v>5</v>
      </c>
      <c r="D96">
        <v>1969</v>
      </c>
      <c r="E96">
        <v>79</v>
      </c>
    </row>
    <row r="97" spans="2:5" x14ac:dyDescent="0.3">
      <c r="B97" t="s">
        <v>5</v>
      </c>
      <c r="D97">
        <v>1970</v>
      </c>
      <c r="E97">
        <v>80</v>
      </c>
    </row>
    <row r="98" spans="2:5" x14ac:dyDescent="0.3">
      <c r="B98" t="s">
        <v>5</v>
      </c>
      <c r="D98">
        <v>1971</v>
      </c>
      <c r="E98">
        <v>80</v>
      </c>
    </row>
    <row r="99" spans="2:5" x14ac:dyDescent="0.3">
      <c r="B99" t="s">
        <v>5</v>
      </c>
      <c r="D99">
        <v>1972</v>
      </c>
      <c r="E99">
        <v>81</v>
      </c>
    </row>
    <row r="100" spans="2:5" x14ac:dyDescent="0.3">
      <c r="B100" t="s">
        <v>5</v>
      </c>
      <c r="D100">
        <v>1973</v>
      </c>
      <c r="E100">
        <v>82</v>
      </c>
    </row>
    <row r="101" spans="2:5" x14ac:dyDescent="0.3">
      <c r="B101" t="s">
        <v>5</v>
      </c>
      <c r="D101">
        <v>1974</v>
      </c>
      <c r="E101">
        <v>83</v>
      </c>
    </row>
    <row r="102" spans="2:5" x14ac:dyDescent="0.3">
      <c r="B102" t="s">
        <v>5</v>
      </c>
      <c r="D102">
        <v>1975</v>
      </c>
      <c r="E102">
        <v>83</v>
      </c>
    </row>
    <row r="103" spans="2:5" x14ac:dyDescent="0.3">
      <c r="B103" t="s">
        <v>5</v>
      </c>
      <c r="D103">
        <v>1976</v>
      </c>
      <c r="E103">
        <v>84</v>
      </c>
    </row>
    <row r="104" spans="2:5" x14ac:dyDescent="0.3">
      <c r="B104" t="s">
        <v>5</v>
      </c>
      <c r="D104">
        <v>1977</v>
      </c>
      <c r="E104">
        <v>85</v>
      </c>
    </row>
    <row r="105" spans="2:5" x14ac:dyDescent="0.3">
      <c r="B105" t="s">
        <v>5</v>
      </c>
      <c r="D105">
        <v>1978</v>
      </c>
      <c r="E105">
        <v>85</v>
      </c>
    </row>
    <row r="106" spans="2:5" x14ac:dyDescent="0.3">
      <c r="B106" t="s">
        <v>5</v>
      </c>
      <c r="D106">
        <v>1979</v>
      </c>
      <c r="E106">
        <v>85</v>
      </c>
    </row>
    <row r="107" spans="2:5" x14ac:dyDescent="0.3">
      <c r="B107" t="s">
        <v>5</v>
      </c>
      <c r="D107">
        <v>1980</v>
      </c>
      <c r="E107">
        <v>86</v>
      </c>
    </row>
    <row r="108" spans="2:5" x14ac:dyDescent="0.3">
      <c r="B108" t="s">
        <v>5</v>
      </c>
      <c r="D108">
        <v>1981</v>
      </c>
      <c r="E108">
        <v>86</v>
      </c>
    </row>
    <row r="109" spans="2:5" x14ac:dyDescent="0.3">
      <c r="B109" t="s">
        <v>5</v>
      </c>
      <c r="D109">
        <v>1982</v>
      </c>
      <c r="E109">
        <v>86</v>
      </c>
    </row>
    <row r="110" spans="2:5" x14ac:dyDescent="0.3">
      <c r="B110" t="s">
        <v>5</v>
      </c>
      <c r="D110">
        <v>1983</v>
      </c>
      <c r="E110">
        <v>86.5</v>
      </c>
    </row>
    <row r="111" spans="2:5" x14ac:dyDescent="0.3">
      <c r="B111" t="s">
        <v>5</v>
      </c>
      <c r="D111">
        <v>1984</v>
      </c>
      <c r="E111">
        <v>87</v>
      </c>
    </row>
    <row r="112" spans="2:5" x14ac:dyDescent="0.3">
      <c r="B112" t="s">
        <v>5</v>
      </c>
      <c r="D112">
        <v>1985</v>
      </c>
      <c r="E112">
        <v>88</v>
      </c>
    </row>
    <row r="113" spans="2:5" x14ac:dyDescent="0.3">
      <c r="B113" t="s">
        <v>5</v>
      </c>
      <c r="D113">
        <v>1986</v>
      </c>
      <c r="E113">
        <v>88</v>
      </c>
    </row>
    <row r="114" spans="2:5" x14ac:dyDescent="0.3">
      <c r="B114" t="s">
        <v>5</v>
      </c>
      <c r="D114">
        <v>1987</v>
      </c>
      <c r="E114">
        <v>89</v>
      </c>
    </row>
    <row r="115" spans="2:5" x14ac:dyDescent="0.3">
      <c r="B115" t="s">
        <v>5</v>
      </c>
      <c r="D115">
        <v>1988</v>
      </c>
      <c r="E115">
        <v>89.5</v>
      </c>
    </row>
    <row r="116" spans="2:5" x14ac:dyDescent="0.3">
      <c r="B116" t="s">
        <v>5</v>
      </c>
      <c r="D116">
        <v>1989</v>
      </c>
      <c r="E116">
        <v>90</v>
      </c>
    </row>
    <row r="117" spans="2:5" x14ac:dyDescent="0.3">
      <c r="B117" t="s">
        <v>5</v>
      </c>
      <c r="D117">
        <v>1990</v>
      </c>
      <c r="E117">
        <v>91</v>
      </c>
    </row>
    <row r="118" spans="2:5" x14ac:dyDescent="0.3">
      <c r="B118" t="s">
        <v>5</v>
      </c>
      <c r="D118">
        <v>1991</v>
      </c>
      <c r="E118">
        <v>91</v>
      </c>
    </row>
    <row r="119" spans="2:5" x14ac:dyDescent="0.3">
      <c r="B119" t="s">
        <v>5</v>
      </c>
      <c r="D119">
        <v>1992</v>
      </c>
      <c r="E119">
        <v>91</v>
      </c>
    </row>
    <row r="120" spans="2:5" x14ac:dyDescent="0.3">
      <c r="B120" t="s">
        <v>5</v>
      </c>
      <c r="D120">
        <v>1993</v>
      </c>
      <c r="E120">
        <v>92</v>
      </c>
    </row>
    <row r="121" spans="2:5" x14ac:dyDescent="0.3">
      <c r="B121" t="s">
        <v>5</v>
      </c>
      <c r="D121">
        <v>1994</v>
      </c>
      <c r="E121">
        <v>91</v>
      </c>
    </row>
    <row r="122" spans="2:5" x14ac:dyDescent="0.3">
      <c r="B122" t="s">
        <v>5</v>
      </c>
      <c r="D122">
        <v>1995</v>
      </c>
      <c r="E122">
        <v>91</v>
      </c>
    </row>
    <row r="123" spans="2:5" x14ac:dyDescent="0.3">
      <c r="B123" t="s">
        <v>5</v>
      </c>
      <c r="D123">
        <v>1996</v>
      </c>
      <c r="E123">
        <v>92</v>
      </c>
    </row>
    <row r="124" spans="2:5" x14ac:dyDescent="0.3">
      <c r="B124" t="s">
        <v>5</v>
      </c>
      <c r="D124">
        <v>1997</v>
      </c>
      <c r="E124">
        <v>92</v>
      </c>
    </row>
    <row r="125" spans="2:5" x14ac:dyDescent="0.3">
      <c r="B125" t="s">
        <v>5</v>
      </c>
      <c r="D125">
        <v>1998</v>
      </c>
      <c r="E125">
        <v>92</v>
      </c>
    </row>
    <row r="126" spans="2:5" x14ac:dyDescent="0.3">
      <c r="B126" t="s">
        <v>5</v>
      </c>
      <c r="D126">
        <v>1999</v>
      </c>
      <c r="E126">
        <v>91</v>
      </c>
    </row>
    <row r="127" spans="2:5" x14ac:dyDescent="0.3">
      <c r="B127" t="s">
        <v>5</v>
      </c>
      <c r="D127">
        <v>2000</v>
      </c>
      <c r="E127">
        <v>92</v>
      </c>
    </row>
    <row r="128" spans="2:5" x14ac:dyDescent="0.3">
      <c r="B128" t="s">
        <v>5</v>
      </c>
      <c r="D128">
        <v>2001</v>
      </c>
      <c r="E128">
        <v>92</v>
      </c>
    </row>
    <row r="129" spans="2:5" x14ac:dyDescent="0.3">
      <c r="B129" t="s">
        <v>5</v>
      </c>
      <c r="D129">
        <v>2002</v>
      </c>
      <c r="E129">
        <v>91</v>
      </c>
    </row>
    <row r="130" spans="2:5" x14ac:dyDescent="0.3">
      <c r="B130" t="s">
        <v>5</v>
      </c>
      <c r="D130">
        <v>2003</v>
      </c>
      <c r="E130">
        <v>91</v>
      </c>
    </row>
    <row r="131" spans="2:5" x14ac:dyDescent="0.3">
      <c r="B131" t="s">
        <v>5</v>
      </c>
      <c r="D131">
        <v>2004</v>
      </c>
      <c r="E131">
        <v>91</v>
      </c>
    </row>
    <row r="132" spans="2:5" x14ac:dyDescent="0.3">
      <c r="B132" t="s">
        <v>5</v>
      </c>
      <c r="D132">
        <v>2005</v>
      </c>
      <c r="E132">
        <v>91</v>
      </c>
    </row>
    <row r="133" spans="2:5" x14ac:dyDescent="0.3">
      <c r="B133" t="s">
        <v>6</v>
      </c>
      <c r="D133">
        <v>1968</v>
      </c>
      <c r="E133">
        <v>7.6</v>
      </c>
    </row>
    <row r="134" spans="2:5" x14ac:dyDescent="0.3">
      <c r="B134" t="s">
        <v>6</v>
      </c>
      <c r="D134">
        <v>1969</v>
      </c>
      <c r="E134">
        <v>8.6999999999999993</v>
      </c>
    </row>
    <row r="135" spans="2:5" x14ac:dyDescent="0.3">
      <c r="B135" t="s">
        <v>6</v>
      </c>
      <c r="D135">
        <v>1970</v>
      </c>
      <c r="E135">
        <v>9.6</v>
      </c>
    </row>
    <row r="136" spans="2:5" x14ac:dyDescent="0.3">
      <c r="B136" t="s">
        <v>6</v>
      </c>
      <c r="D136">
        <v>1971</v>
      </c>
      <c r="E136">
        <v>11.1</v>
      </c>
    </row>
    <row r="137" spans="2:5" x14ac:dyDescent="0.3">
      <c r="B137" t="s">
        <v>6</v>
      </c>
      <c r="D137">
        <v>1972</v>
      </c>
      <c r="E137">
        <v>13</v>
      </c>
    </row>
    <row r="138" spans="2:5" x14ac:dyDescent="0.3">
      <c r="B138" t="s">
        <v>6</v>
      </c>
      <c r="D138">
        <v>1973</v>
      </c>
      <c r="E138">
        <v>15.5</v>
      </c>
    </row>
    <row r="139" spans="2:5" x14ac:dyDescent="0.3">
      <c r="B139" t="s">
        <v>6</v>
      </c>
      <c r="D139">
        <v>1974</v>
      </c>
      <c r="E139">
        <v>15.5</v>
      </c>
    </row>
    <row r="140" spans="2:5" x14ac:dyDescent="0.3">
      <c r="B140" t="s">
        <v>6</v>
      </c>
      <c r="D140">
        <v>1975</v>
      </c>
      <c r="E140">
        <v>16.7</v>
      </c>
    </row>
    <row r="141" spans="2:5" x14ac:dyDescent="0.3">
      <c r="B141" t="s">
        <v>6</v>
      </c>
      <c r="D141">
        <v>1976</v>
      </c>
      <c r="E141">
        <v>17.7</v>
      </c>
    </row>
    <row r="142" spans="2:5" x14ac:dyDescent="0.3">
      <c r="B142" t="s">
        <v>6</v>
      </c>
      <c r="D142">
        <v>1977</v>
      </c>
      <c r="E142">
        <v>18.97</v>
      </c>
    </row>
    <row r="143" spans="2:5" x14ac:dyDescent="0.3">
      <c r="B143" t="s">
        <v>6</v>
      </c>
      <c r="D143">
        <v>1978</v>
      </c>
      <c r="E143">
        <v>21.88</v>
      </c>
    </row>
    <row r="144" spans="2:5" x14ac:dyDescent="0.3">
      <c r="B144" t="s">
        <v>6</v>
      </c>
      <c r="D144">
        <v>1979</v>
      </c>
      <c r="E144">
        <v>28.32</v>
      </c>
    </row>
    <row r="145" spans="2:5" x14ac:dyDescent="0.3">
      <c r="B145" t="s">
        <v>6</v>
      </c>
      <c r="D145">
        <v>1980</v>
      </c>
      <c r="E145">
        <v>35.26</v>
      </c>
    </row>
    <row r="146" spans="2:5" x14ac:dyDescent="0.3">
      <c r="B146" t="s">
        <v>6</v>
      </c>
      <c r="D146">
        <v>1981</v>
      </c>
      <c r="E146">
        <v>40.4</v>
      </c>
    </row>
    <row r="147" spans="2:5" x14ac:dyDescent="0.3">
      <c r="B147" t="s">
        <v>6</v>
      </c>
      <c r="D147">
        <v>1982</v>
      </c>
      <c r="E147">
        <v>43.53</v>
      </c>
    </row>
    <row r="148" spans="2:5" x14ac:dyDescent="0.3">
      <c r="B148" t="s">
        <v>6</v>
      </c>
      <c r="D148">
        <v>1983</v>
      </c>
      <c r="E148">
        <v>45.94</v>
      </c>
    </row>
    <row r="149" spans="2:5" x14ac:dyDescent="0.3">
      <c r="B149" t="s">
        <v>6</v>
      </c>
      <c r="D149">
        <v>1984</v>
      </c>
      <c r="E149">
        <v>47.94</v>
      </c>
    </row>
    <row r="150" spans="2:5" x14ac:dyDescent="0.3">
      <c r="B150" t="s">
        <v>6</v>
      </c>
      <c r="D150">
        <v>1985</v>
      </c>
      <c r="E150">
        <v>50.32</v>
      </c>
    </row>
    <row r="151" spans="2:5" x14ac:dyDescent="0.3">
      <c r="B151" t="s">
        <v>6</v>
      </c>
      <c r="D151">
        <v>1986</v>
      </c>
      <c r="E151">
        <v>53.68</v>
      </c>
    </row>
    <row r="152" spans="2:5" x14ac:dyDescent="0.3">
      <c r="B152" t="s">
        <v>6</v>
      </c>
      <c r="D152">
        <v>1987</v>
      </c>
      <c r="E152">
        <v>57.26</v>
      </c>
    </row>
    <row r="153" spans="2:5" x14ac:dyDescent="0.3">
      <c r="B153" t="s">
        <v>6</v>
      </c>
      <c r="D153">
        <v>1988</v>
      </c>
      <c r="E153">
        <v>58.78</v>
      </c>
    </row>
    <row r="154" spans="2:5" x14ac:dyDescent="0.3">
      <c r="B154" t="s">
        <v>6</v>
      </c>
      <c r="D154">
        <v>1989</v>
      </c>
      <c r="E154">
        <v>59.05</v>
      </c>
    </row>
    <row r="155" spans="2:5" x14ac:dyDescent="0.3">
      <c r="B155" t="s">
        <v>6</v>
      </c>
      <c r="D155">
        <v>1990</v>
      </c>
      <c r="E155">
        <v>59.9</v>
      </c>
    </row>
    <row r="156" spans="2:5" x14ac:dyDescent="0.3">
      <c r="B156" t="s">
        <v>6</v>
      </c>
      <c r="D156">
        <v>1991</v>
      </c>
      <c r="E156">
        <v>60.9</v>
      </c>
    </row>
    <row r="157" spans="2:5" x14ac:dyDescent="0.3">
      <c r="B157" t="s">
        <v>6</v>
      </c>
      <c r="D157">
        <v>1992</v>
      </c>
      <c r="E157">
        <v>61.85</v>
      </c>
    </row>
    <row r="158" spans="2:5" x14ac:dyDescent="0.3">
      <c r="B158" t="s">
        <v>6</v>
      </c>
      <c r="D158">
        <v>1993</v>
      </c>
      <c r="E158">
        <v>63.6</v>
      </c>
    </row>
    <row r="159" spans="2:5" x14ac:dyDescent="0.3">
      <c r="B159" t="s">
        <v>6</v>
      </c>
      <c r="D159">
        <v>1994</v>
      </c>
      <c r="E159">
        <v>64.900000000000006</v>
      </c>
    </row>
    <row r="160" spans="2:5" x14ac:dyDescent="0.3">
      <c r="B160" t="s">
        <v>6</v>
      </c>
      <c r="D160">
        <v>1995</v>
      </c>
      <c r="E160">
        <v>65.27</v>
      </c>
    </row>
    <row r="161" spans="2:5" x14ac:dyDescent="0.3">
      <c r="B161" t="s">
        <v>6</v>
      </c>
      <c r="D161">
        <v>1996</v>
      </c>
      <c r="E161">
        <v>65.36</v>
      </c>
    </row>
    <row r="162" spans="2:5" x14ac:dyDescent="0.3">
      <c r="B162" t="s">
        <v>6</v>
      </c>
      <c r="D162">
        <v>1997</v>
      </c>
      <c r="E162">
        <v>65.069999999999993</v>
      </c>
    </row>
    <row r="163" spans="2:5" x14ac:dyDescent="0.3">
      <c r="B163" t="s">
        <v>7</v>
      </c>
      <c r="D163">
        <v>1994</v>
      </c>
      <c r="E163">
        <v>10</v>
      </c>
    </row>
    <row r="164" spans="2:5" x14ac:dyDescent="0.3">
      <c r="B164" t="s">
        <v>7</v>
      </c>
      <c r="D164">
        <v>1995</v>
      </c>
      <c r="E164">
        <v>12</v>
      </c>
    </row>
    <row r="165" spans="2:5" x14ac:dyDescent="0.3">
      <c r="B165" t="s">
        <v>7</v>
      </c>
      <c r="D165">
        <v>1996</v>
      </c>
      <c r="E165">
        <v>16</v>
      </c>
    </row>
    <row r="166" spans="2:5" x14ac:dyDescent="0.3">
      <c r="B166" t="s">
        <v>7</v>
      </c>
      <c r="D166">
        <v>1997</v>
      </c>
      <c r="E166">
        <v>21</v>
      </c>
    </row>
    <row r="167" spans="2:5" x14ac:dyDescent="0.3">
      <c r="B167" t="s">
        <v>7</v>
      </c>
      <c r="D167">
        <v>1998</v>
      </c>
      <c r="E167">
        <v>36.299999999999997</v>
      </c>
    </row>
    <row r="168" spans="2:5" x14ac:dyDescent="0.3">
      <c r="B168" t="s">
        <v>7</v>
      </c>
      <c r="D168">
        <v>1999</v>
      </c>
      <c r="E168">
        <v>34</v>
      </c>
    </row>
    <row r="169" spans="2:5" x14ac:dyDescent="0.3">
      <c r="B169" t="s">
        <v>7</v>
      </c>
      <c r="D169">
        <v>2000</v>
      </c>
      <c r="E169">
        <v>42</v>
      </c>
    </row>
    <row r="170" spans="2:5" x14ac:dyDescent="0.3">
      <c r="B170" t="s">
        <v>7</v>
      </c>
      <c r="D170">
        <v>2001</v>
      </c>
      <c r="E170">
        <v>49</v>
      </c>
    </row>
    <row r="171" spans="2:5" x14ac:dyDescent="0.3">
      <c r="B171" t="s">
        <v>7</v>
      </c>
      <c r="D171">
        <v>2002</v>
      </c>
      <c r="E171">
        <v>56</v>
      </c>
    </row>
    <row r="172" spans="2:5" x14ac:dyDescent="0.3">
      <c r="B172" t="s">
        <v>7</v>
      </c>
      <c r="D172">
        <v>2003</v>
      </c>
      <c r="E172">
        <v>62.8</v>
      </c>
    </row>
    <row r="173" spans="2:5" x14ac:dyDescent="0.3">
      <c r="B173" t="s">
        <v>7</v>
      </c>
      <c r="D173">
        <v>2004</v>
      </c>
      <c r="E173">
        <v>63</v>
      </c>
    </row>
    <row r="174" spans="2:5" x14ac:dyDescent="0.3">
      <c r="B174" t="s">
        <v>7</v>
      </c>
      <c r="D174">
        <v>2005</v>
      </c>
      <c r="E174">
        <v>71.3</v>
      </c>
    </row>
    <row r="175" spans="2:5" x14ac:dyDescent="0.3">
      <c r="B175" t="s">
        <v>7</v>
      </c>
      <c r="D175">
        <v>2006</v>
      </c>
      <c r="E175">
        <v>67</v>
      </c>
    </row>
    <row r="176" spans="2:5" x14ac:dyDescent="0.3">
      <c r="B176" t="s">
        <v>7</v>
      </c>
      <c r="D176">
        <v>2007</v>
      </c>
      <c r="E176">
        <v>73</v>
      </c>
    </row>
    <row r="177" spans="2:5" x14ac:dyDescent="0.3">
      <c r="B177" t="s">
        <v>7</v>
      </c>
      <c r="D177">
        <v>2008</v>
      </c>
      <c r="E177">
        <v>75</v>
      </c>
    </row>
    <row r="178" spans="2:5" x14ac:dyDescent="0.3">
      <c r="B178" t="s">
        <v>7</v>
      </c>
      <c r="D178">
        <v>2009</v>
      </c>
      <c r="E178">
        <v>84</v>
      </c>
    </row>
    <row r="179" spans="2:5" x14ac:dyDescent="0.3">
      <c r="B179" t="s">
        <v>7</v>
      </c>
      <c r="D179">
        <v>2010</v>
      </c>
      <c r="E179">
        <v>87.2</v>
      </c>
    </row>
    <row r="180" spans="2:5" x14ac:dyDescent="0.3">
      <c r="B180" t="s">
        <v>7</v>
      </c>
      <c r="D180">
        <v>2011</v>
      </c>
      <c r="E180">
        <v>89</v>
      </c>
    </row>
    <row r="181" spans="2:5" x14ac:dyDescent="0.3">
      <c r="B181" t="s">
        <v>7</v>
      </c>
      <c r="D181">
        <v>2012</v>
      </c>
      <c r="E181">
        <v>87</v>
      </c>
    </row>
    <row r="182" spans="2:5" x14ac:dyDescent="0.3">
      <c r="B182" t="s">
        <v>7</v>
      </c>
      <c r="D182">
        <v>2013</v>
      </c>
      <c r="E182">
        <v>89</v>
      </c>
    </row>
    <row r="183" spans="2:5" x14ac:dyDescent="0.3">
      <c r="B183" t="s">
        <v>7</v>
      </c>
      <c r="D183">
        <v>2014</v>
      </c>
      <c r="E183">
        <v>91</v>
      </c>
    </row>
    <row r="184" spans="2:5" x14ac:dyDescent="0.3">
      <c r="B184" t="s">
        <v>7</v>
      </c>
      <c r="D184">
        <v>2015</v>
      </c>
      <c r="E184">
        <v>92</v>
      </c>
    </row>
    <row r="185" spans="2:5" x14ac:dyDescent="0.3">
      <c r="B185" t="s">
        <v>7</v>
      </c>
      <c r="D185">
        <v>2016</v>
      </c>
      <c r="E185">
        <v>92</v>
      </c>
    </row>
    <row r="186" spans="2:5" x14ac:dyDescent="0.3">
      <c r="B186" t="s">
        <v>8</v>
      </c>
      <c r="D186">
        <v>1900</v>
      </c>
      <c r="E186">
        <v>0</v>
      </c>
    </row>
    <row r="187" spans="2:5" x14ac:dyDescent="0.3">
      <c r="B187" t="s">
        <v>8</v>
      </c>
      <c r="D187">
        <v>1910</v>
      </c>
      <c r="E187">
        <v>0</v>
      </c>
    </row>
    <row r="188" spans="2:5" x14ac:dyDescent="0.3">
      <c r="B188" t="s">
        <v>8</v>
      </c>
      <c r="D188">
        <v>1920</v>
      </c>
      <c r="E188">
        <v>1</v>
      </c>
    </row>
    <row r="189" spans="2:5" x14ac:dyDescent="0.3">
      <c r="B189" t="s">
        <v>8</v>
      </c>
      <c r="D189">
        <v>1940</v>
      </c>
      <c r="E189">
        <v>42</v>
      </c>
    </row>
    <row r="190" spans="2:5" x14ac:dyDescent="0.3">
      <c r="B190" t="s">
        <v>8</v>
      </c>
      <c r="D190">
        <v>1950</v>
      </c>
      <c r="E190">
        <v>50</v>
      </c>
    </row>
    <row r="191" spans="2:5" x14ac:dyDescent="0.3">
      <c r="B191" t="s">
        <v>8</v>
      </c>
      <c r="D191">
        <v>1960</v>
      </c>
      <c r="E191">
        <v>66</v>
      </c>
    </row>
    <row r="192" spans="2:5" x14ac:dyDescent="0.3">
      <c r="B192" t="s">
        <v>8</v>
      </c>
      <c r="D192">
        <v>1970</v>
      </c>
      <c r="E192">
        <v>78</v>
      </c>
    </row>
    <row r="193" spans="2:5" x14ac:dyDescent="0.3">
      <c r="B193" t="s">
        <v>9</v>
      </c>
      <c r="D193">
        <v>1966</v>
      </c>
      <c r="E193">
        <v>10</v>
      </c>
    </row>
    <row r="194" spans="2:5" x14ac:dyDescent="0.3">
      <c r="B194" t="s">
        <v>9</v>
      </c>
      <c r="D194">
        <v>1967</v>
      </c>
      <c r="E194">
        <v>15</v>
      </c>
    </row>
    <row r="195" spans="2:5" x14ac:dyDescent="0.3">
      <c r="B195" t="s">
        <v>9</v>
      </c>
      <c r="D195">
        <v>1968</v>
      </c>
      <c r="E195">
        <v>21</v>
      </c>
    </row>
    <row r="196" spans="2:5" x14ac:dyDescent="0.3">
      <c r="B196" t="s">
        <v>9</v>
      </c>
      <c r="D196">
        <v>1969</v>
      </c>
      <c r="E196">
        <v>25</v>
      </c>
    </row>
    <row r="197" spans="2:5" x14ac:dyDescent="0.3">
      <c r="B197" t="s">
        <v>9</v>
      </c>
      <c r="D197">
        <v>1970</v>
      </c>
      <c r="E197">
        <v>31</v>
      </c>
    </row>
    <row r="198" spans="2:5" x14ac:dyDescent="0.3">
      <c r="B198" t="s">
        <v>9</v>
      </c>
      <c r="D198">
        <v>1971</v>
      </c>
      <c r="E198">
        <v>39</v>
      </c>
    </row>
    <row r="199" spans="2:5" x14ac:dyDescent="0.3">
      <c r="B199" t="s">
        <v>9</v>
      </c>
      <c r="D199">
        <v>1972</v>
      </c>
      <c r="E199">
        <v>43</v>
      </c>
    </row>
    <row r="200" spans="2:5" x14ac:dyDescent="0.3">
      <c r="B200" t="s">
        <v>9</v>
      </c>
      <c r="D200">
        <v>1973</v>
      </c>
      <c r="E200">
        <v>48</v>
      </c>
    </row>
    <row r="201" spans="2:5" x14ac:dyDescent="0.3">
      <c r="B201" t="s">
        <v>9</v>
      </c>
      <c r="D201">
        <v>1974</v>
      </c>
      <c r="E201">
        <v>57</v>
      </c>
    </row>
    <row r="202" spans="2:5" x14ac:dyDescent="0.3">
      <c r="B202" t="s">
        <v>9</v>
      </c>
      <c r="D202">
        <v>1975</v>
      </c>
      <c r="E202">
        <v>64</v>
      </c>
    </row>
    <row r="203" spans="2:5" x14ac:dyDescent="0.3">
      <c r="B203" t="s">
        <v>9</v>
      </c>
      <c r="D203">
        <v>1976</v>
      </c>
      <c r="E203">
        <v>69</v>
      </c>
    </row>
    <row r="204" spans="2:5" x14ac:dyDescent="0.3">
      <c r="B204" t="s">
        <v>9</v>
      </c>
      <c r="D204">
        <v>1977</v>
      </c>
      <c r="E204">
        <v>74</v>
      </c>
    </row>
    <row r="205" spans="2:5" x14ac:dyDescent="0.3">
      <c r="B205" t="s">
        <v>9</v>
      </c>
      <c r="D205">
        <v>1978</v>
      </c>
      <c r="E205">
        <v>75</v>
      </c>
    </row>
    <row r="206" spans="2:5" x14ac:dyDescent="0.3">
      <c r="B206" t="s">
        <v>9</v>
      </c>
      <c r="D206">
        <v>1979</v>
      </c>
      <c r="E206">
        <v>78</v>
      </c>
    </row>
    <row r="207" spans="2:5" x14ac:dyDescent="0.3">
      <c r="B207" t="s">
        <v>9</v>
      </c>
      <c r="D207">
        <v>1980</v>
      </c>
      <c r="E207">
        <v>79</v>
      </c>
    </row>
    <row r="208" spans="2:5" x14ac:dyDescent="0.3">
      <c r="B208" t="s">
        <v>9</v>
      </c>
      <c r="D208">
        <v>1981</v>
      </c>
      <c r="E208">
        <v>80</v>
      </c>
    </row>
    <row r="209" spans="2:5" x14ac:dyDescent="0.3">
      <c r="B209" t="s">
        <v>9</v>
      </c>
      <c r="D209">
        <v>1982</v>
      </c>
      <c r="E209">
        <v>85</v>
      </c>
    </row>
    <row r="210" spans="2:5" x14ac:dyDescent="0.3">
      <c r="B210" t="s">
        <v>9</v>
      </c>
      <c r="D210">
        <v>1983</v>
      </c>
      <c r="E210">
        <v>88</v>
      </c>
    </row>
    <row r="211" spans="2:5" x14ac:dyDescent="0.3">
      <c r="B211" t="s">
        <v>9</v>
      </c>
      <c r="D211">
        <v>1984</v>
      </c>
      <c r="E211">
        <v>89</v>
      </c>
    </row>
    <row r="212" spans="2:5" x14ac:dyDescent="0.3">
      <c r="B212" t="s">
        <v>9</v>
      </c>
      <c r="D212">
        <v>1985</v>
      </c>
      <c r="E212">
        <v>90</v>
      </c>
    </row>
    <row r="213" spans="2:5" x14ac:dyDescent="0.3">
      <c r="B213" t="s">
        <v>9</v>
      </c>
      <c r="D213">
        <v>1986</v>
      </c>
      <c r="E213">
        <v>90.5</v>
      </c>
    </row>
    <row r="214" spans="2:5" x14ac:dyDescent="0.3">
      <c r="B214" t="s">
        <v>9</v>
      </c>
      <c r="D214">
        <v>1987</v>
      </c>
      <c r="E214">
        <v>91</v>
      </c>
    </row>
    <row r="215" spans="2:5" x14ac:dyDescent="0.3">
      <c r="B215" t="s">
        <v>9</v>
      </c>
      <c r="D215">
        <v>1988</v>
      </c>
      <c r="E215">
        <v>93</v>
      </c>
    </row>
    <row r="216" spans="2:5" x14ac:dyDescent="0.3">
      <c r="B216" t="s">
        <v>9</v>
      </c>
      <c r="D216">
        <v>1989</v>
      </c>
      <c r="E216">
        <v>94</v>
      </c>
    </row>
    <row r="217" spans="2:5" x14ac:dyDescent="0.3">
      <c r="B217" t="s">
        <v>9</v>
      </c>
      <c r="D217">
        <v>1990</v>
      </c>
      <c r="E217">
        <v>96</v>
      </c>
    </row>
    <row r="218" spans="2:5" x14ac:dyDescent="0.3">
      <c r="B218" t="s">
        <v>9</v>
      </c>
      <c r="D218">
        <v>1991</v>
      </c>
      <c r="E218">
        <v>96</v>
      </c>
    </row>
    <row r="219" spans="2:5" x14ac:dyDescent="0.3">
      <c r="B219" t="s">
        <v>9</v>
      </c>
      <c r="D219">
        <v>1992</v>
      </c>
      <c r="E219">
        <v>95</v>
      </c>
    </row>
    <row r="220" spans="2:5" x14ac:dyDescent="0.3">
      <c r="B220" t="s">
        <v>9</v>
      </c>
      <c r="D220">
        <v>1993</v>
      </c>
      <c r="E220">
        <v>95</v>
      </c>
    </row>
    <row r="221" spans="2:5" x14ac:dyDescent="0.3">
      <c r="B221" t="s">
        <v>9</v>
      </c>
      <c r="D221">
        <v>1994</v>
      </c>
      <c r="E221">
        <v>96</v>
      </c>
    </row>
    <row r="222" spans="2:5" x14ac:dyDescent="0.3">
      <c r="B222" t="s">
        <v>9</v>
      </c>
      <c r="D222">
        <v>1995</v>
      </c>
      <c r="E222">
        <v>94</v>
      </c>
    </row>
    <row r="223" spans="2:5" x14ac:dyDescent="0.3">
      <c r="B223" t="s">
        <v>9</v>
      </c>
      <c r="D223">
        <v>1996</v>
      </c>
      <c r="E223">
        <v>96</v>
      </c>
    </row>
    <row r="224" spans="2:5" x14ac:dyDescent="0.3">
      <c r="B224" t="s">
        <v>9</v>
      </c>
      <c r="D224">
        <v>1997</v>
      </c>
      <c r="E224">
        <v>95</v>
      </c>
    </row>
    <row r="225" spans="2:5" x14ac:dyDescent="0.3">
      <c r="B225" t="s">
        <v>9</v>
      </c>
      <c r="D225">
        <v>1998</v>
      </c>
      <c r="E225">
        <v>94</v>
      </c>
    </row>
    <row r="226" spans="2:5" x14ac:dyDescent="0.3">
      <c r="B226" t="s">
        <v>9</v>
      </c>
      <c r="D226">
        <v>1999</v>
      </c>
      <c r="E226">
        <v>95</v>
      </c>
    </row>
    <row r="227" spans="2:5" x14ac:dyDescent="0.3">
      <c r="B227" t="s">
        <v>9</v>
      </c>
      <c r="D227">
        <v>2000</v>
      </c>
      <c r="E227">
        <v>94</v>
      </c>
    </row>
    <row r="228" spans="2:5" x14ac:dyDescent="0.3">
      <c r="B228" t="s">
        <v>9</v>
      </c>
      <c r="D228">
        <v>2001</v>
      </c>
      <c r="E228">
        <v>94</v>
      </c>
    </row>
    <row r="229" spans="2:5" x14ac:dyDescent="0.3">
      <c r="B229" t="s">
        <v>9</v>
      </c>
      <c r="D229">
        <v>2002</v>
      </c>
      <c r="E229">
        <v>96</v>
      </c>
    </row>
    <row r="230" spans="2:5" x14ac:dyDescent="0.3">
      <c r="B230" t="s">
        <v>9</v>
      </c>
      <c r="D230">
        <v>2003</v>
      </c>
      <c r="E230">
        <v>95</v>
      </c>
    </row>
    <row r="231" spans="2:5" x14ac:dyDescent="0.3">
      <c r="B231" t="s">
        <v>9</v>
      </c>
      <c r="D231">
        <v>2004</v>
      </c>
      <c r="E231">
        <v>97</v>
      </c>
    </row>
    <row r="232" spans="2:5" x14ac:dyDescent="0.3">
      <c r="B232" t="s">
        <v>9</v>
      </c>
      <c r="D232">
        <v>2005</v>
      </c>
      <c r="E232">
        <v>96</v>
      </c>
    </row>
    <row r="233" spans="2:5" x14ac:dyDescent="0.3">
      <c r="B233" t="s">
        <v>10</v>
      </c>
      <c r="D233">
        <v>1992</v>
      </c>
      <c r="E233">
        <v>20.7</v>
      </c>
    </row>
    <row r="234" spans="2:5" x14ac:dyDescent="0.3">
      <c r="B234" t="s">
        <v>10</v>
      </c>
      <c r="D234">
        <v>1998</v>
      </c>
      <c r="E234">
        <v>42</v>
      </c>
    </row>
    <row r="235" spans="2:5" x14ac:dyDescent="0.3">
      <c r="B235" t="s">
        <v>10</v>
      </c>
      <c r="D235">
        <v>2003</v>
      </c>
      <c r="E235">
        <v>63.1</v>
      </c>
    </row>
    <row r="236" spans="2:5" x14ac:dyDescent="0.3">
      <c r="B236" t="s">
        <v>10</v>
      </c>
      <c r="D236">
        <v>2005</v>
      </c>
      <c r="E236">
        <v>67.099999999999994</v>
      </c>
    </row>
    <row r="237" spans="2:5" x14ac:dyDescent="0.3">
      <c r="B237" t="s">
        <v>10</v>
      </c>
      <c r="D237">
        <v>2010</v>
      </c>
      <c r="E237">
        <v>75.2</v>
      </c>
    </row>
    <row r="238" spans="2:5" x14ac:dyDescent="0.3">
      <c r="B238" t="s">
        <v>10</v>
      </c>
      <c r="D238">
        <v>2011</v>
      </c>
      <c r="E238">
        <v>78</v>
      </c>
    </row>
    <row r="239" spans="2:5" x14ac:dyDescent="0.3">
      <c r="B239" t="s">
        <v>11</v>
      </c>
      <c r="D239">
        <v>1922</v>
      </c>
      <c r="E239">
        <v>1.1000000000000001</v>
      </c>
    </row>
    <row r="240" spans="2:5" x14ac:dyDescent="0.3">
      <c r="B240" t="s">
        <v>11</v>
      </c>
      <c r="D240">
        <v>1923</v>
      </c>
      <c r="E240">
        <v>1</v>
      </c>
    </row>
    <row r="241" spans="2:5" x14ac:dyDescent="0.3">
      <c r="B241" t="s">
        <v>11</v>
      </c>
      <c r="D241">
        <v>1924</v>
      </c>
      <c r="E241">
        <v>1.8</v>
      </c>
    </row>
    <row r="242" spans="2:5" x14ac:dyDescent="0.3">
      <c r="B242" t="s">
        <v>11</v>
      </c>
      <c r="D242">
        <v>1931</v>
      </c>
      <c r="E242">
        <v>0.6</v>
      </c>
    </row>
    <row r="243" spans="2:5" x14ac:dyDescent="0.3">
      <c r="B243" t="s">
        <v>11</v>
      </c>
      <c r="D243">
        <v>1948</v>
      </c>
      <c r="E243">
        <v>1.2</v>
      </c>
    </row>
    <row r="244" spans="2:5" x14ac:dyDescent="0.3">
      <c r="B244" t="s">
        <v>11</v>
      </c>
      <c r="D244">
        <v>1949</v>
      </c>
      <c r="E244">
        <v>1.5</v>
      </c>
    </row>
    <row r="245" spans="2:5" x14ac:dyDescent="0.3">
      <c r="B245" t="s">
        <v>11</v>
      </c>
      <c r="D245">
        <v>1950</v>
      </c>
      <c r="E245">
        <v>2</v>
      </c>
    </row>
    <row r="246" spans="2:5" x14ac:dyDescent="0.3">
      <c r="B246" t="s">
        <v>11</v>
      </c>
      <c r="D246">
        <v>1951</v>
      </c>
      <c r="E246">
        <v>2.6</v>
      </c>
    </row>
    <row r="247" spans="2:5" x14ac:dyDescent="0.3">
      <c r="B247" t="s">
        <v>11</v>
      </c>
      <c r="D247">
        <v>1952</v>
      </c>
      <c r="E247">
        <v>3</v>
      </c>
    </row>
    <row r="248" spans="2:5" x14ac:dyDescent="0.3">
      <c r="B248" t="s">
        <v>11</v>
      </c>
      <c r="D248">
        <v>1953</v>
      </c>
      <c r="E248">
        <v>3.2</v>
      </c>
    </row>
    <row r="249" spans="2:5" x14ac:dyDescent="0.3">
      <c r="B249" t="s">
        <v>11</v>
      </c>
      <c r="D249">
        <v>1954</v>
      </c>
      <c r="E249">
        <v>3.5</v>
      </c>
    </row>
    <row r="250" spans="2:5" x14ac:dyDescent="0.3">
      <c r="B250" t="s">
        <v>11</v>
      </c>
      <c r="D250">
        <v>1955</v>
      </c>
      <c r="E250">
        <v>4</v>
      </c>
    </row>
    <row r="251" spans="2:5" x14ac:dyDescent="0.3">
      <c r="B251" t="s">
        <v>11</v>
      </c>
      <c r="D251">
        <v>1956</v>
      </c>
      <c r="E251">
        <v>4.5999999999999996</v>
      </c>
    </row>
    <row r="252" spans="2:5" x14ac:dyDescent="0.3">
      <c r="B252" t="s">
        <v>11</v>
      </c>
      <c r="D252">
        <v>1957</v>
      </c>
      <c r="E252">
        <v>5.2</v>
      </c>
    </row>
    <row r="253" spans="2:5" x14ac:dyDescent="0.3">
      <c r="B253" t="s">
        <v>11</v>
      </c>
      <c r="D253">
        <v>1958</v>
      </c>
      <c r="E253">
        <v>5.8</v>
      </c>
    </row>
    <row r="254" spans="2:5" x14ac:dyDescent="0.3">
      <c r="B254" t="s">
        <v>11</v>
      </c>
      <c r="D254">
        <v>1959</v>
      </c>
      <c r="E254">
        <v>6.3</v>
      </c>
    </row>
    <row r="255" spans="2:5" x14ac:dyDescent="0.3">
      <c r="B255" t="s">
        <v>11</v>
      </c>
      <c r="D255">
        <v>1960</v>
      </c>
      <c r="E255">
        <v>7.1</v>
      </c>
    </row>
    <row r="256" spans="2:5" x14ac:dyDescent="0.3">
      <c r="B256" t="s">
        <v>11</v>
      </c>
      <c r="D256">
        <v>1961</v>
      </c>
      <c r="E256">
        <v>7.9</v>
      </c>
    </row>
    <row r="257" spans="2:5" x14ac:dyDescent="0.3">
      <c r="B257" t="s">
        <v>11</v>
      </c>
      <c r="D257">
        <v>1962</v>
      </c>
      <c r="E257">
        <v>8.9</v>
      </c>
    </row>
    <row r="258" spans="2:5" x14ac:dyDescent="0.3">
      <c r="B258" t="s">
        <v>11</v>
      </c>
      <c r="D258">
        <v>1963</v>
      </c>
      <c r="E258">
        <v>9</v>
      </c>
    </row>
    <row r="259" spans="2:5" x14ac:dyDescent="0.3">
      <c r="B259" t="s">
        <v>11</v>
      </c>
      <c r="D259">
        <v>1964</v>
      </c>
      <c r="E259">
        <v>11.8</v>
      </c>
    </row>
    <row r="260" spans="2:5" x14ac:dyDescent="0.3">
      <c r="B260" t="s">
        <v>11</v>
      </c>
      <c r="D260">
        <v>1965</v>
      </c>
      <c r="E260">
        <v>13.5</v>
      </c>
    </row>
    <row r="261" spans="2:5" x14ac:dyDescent="0.3">
      <c r="B261" t="s">
        <v>11</v>
      </c>
      <c r="D261">
        <v>1966</v>
      </c>
      <c r="E261">
        <v>15.7</v>
      </c>
    </row>
    <row r="262" spans="2:5" x14ac:dyDescent="0.3">
      <c r="B262" t="s">
        <v>11</v>
      </c>
      <c r="D262">
        <v>1967</v>
      </c>
      <c r="E262">
        <v>18.100000000000001</v>
      </c>
    </row>
    <row r="263" spans="2:5" x14ac:dyDescent="0.3">
      <c r="B263" t="s">
        <v>11</v>
      </c>
      <c r="D263">
        <v>1968</v>
      </c>
      <c r="E263">
        <v>20.8</v>
      </c>
    </row>
    <row r="264" spans="2:5" x14ac:dyDescent="0.3">
      <c r="B264" t="s">
        <v>11</v>
      </c>
      <c r="D264">
        <v>1969</v>
      </c>
      <c r="E264">
        <v>23.7</v>
      </c>
    </row>
    <row r="265" spans="2:5" x14ac:dyDescent="0.3">
      <c r="B265" t="s">
        <v>11</v>
      </c>
      <c r="D265">
        <v>1970</v>
      </c>
      <c r="E265">
        <v>26.5</v>
      </c>
    </row>
    <row r="266" spans="2:5" x14ac:dyDescent="0.3">
      <c r="B266" t="s">
        <v>11</v>
      </c>
      <c r="D266">
        <v>1971</v>
      </c>
      <c r="E266">
        <v>29.6</v>
      </c>
    </row>
    <row r="267" spans="2:5" x14ac:dyDescent="0.3">
      <c r="B267" t="s">
        <v>11</v>
      </c>
      <c r="D267">
        <v>1972</v>
      </c>
      <c r="E267">
        <v>32</v>
      </c>
    </row>
    <row r="268" spans="2:5" x14ac:dyDescent="0.3">
      <c r="B268" t="s">
        <v>11</v>
      </c>
      <c r="D268">
        <v>1973</v>
      </c>
      <c r="E268">
        <v>34.299999999999997</v>
      </c>
    </row>
    <row r="269" spans="2:5" x14ac:dyDescent="0.3">
      <c r="B269" t="s">
        <v>11</v>
      </c>
      <c r="D269">
        <v>1974</v>
      </c>
      <c r="E269">
        <v>36.6</v>
      </c>
    </row>
    <row r="270" spans="2:5" x14ac:dyDescent="0.3">
      <c r="B270" t="s">
        <v>11</v>
      </c>
      <c r="D270">
        <v>1975</v>
      </c>
      <c r="E270">
        <v>38.299999999999997</v>
      </c>
    </row>
    <row r="271" spans="2:5" x14ac:dyDescent="0.3">
      <c r="B271" t="s">
        <v>11</v>
      </c>
      <c r="D271">
        <v>1976</v>
      </c>
      <c r="E271">
        <v>39.6</v>
      </c>
    </row>
    <row r="272" spans="2:5" x14ac:dyDescent="0.3">
      <c r="B272" t="s">
        <v>11</v>
      </c>
      <c r="D272">
        <v>1978</v>
      </c>
      <c r="E272">
        <v>41.9</v>
      </c>
    </row>
    <row r="273" spans="2:5" x14ac:dyDescent="0.3">
      <c r="B273" t="s">
        <v>11</v>
      </c>
      <c r="D273">
        <v>1992</v>
      </c>
      <c r="E273">
        <v>49.3</v>
      </c>
    </row>
    <row r="274" spans="2:5" x14ac:dyDescent="0.3">
      <c r="B274" t="s">
        <v>11</v>
      </c>
      <c r="D274">
        <v>1998</v>
      </c>
      <c r="E274">
        <v>56</v>
      </c>
    </row>
    <row r="275" spans="2:5" x14ac:dyDescent="0.3">
      <c r="B275" t="s">
        <v>11</v>
      </c>
      <c r="D275">
        <v>2003</v>
      </c>
      <c r="E275">
        <v>62.3</v>
      </c>
    </row>
    <row r="276" spans="2:5" x14ac:dyDescent="0.3">
      <c r="B276" t="s">
        <v>11</v>
      </c>
      <c r="D276">
        <v>2005</v>
      </c>
      <c r="E276">
        <v>64</v>
      </c>
    </row>
    <row r="277" spans="2:5" x14ac:dyDescent="0.3">
      <c r="B277" t="s">
        <v>11</v>
      </c>
      <c r="D277">
        <v>2010</v>
      </c>
      <c r="E277">
        <v>69.400000000000006</v>
      </c>
    </row>
    <row r="278" spans="2:5" x14ac:dyDescent="0.3">
      <c r="B278" t="s">
        <v>11</v>
      </c>
      <c r="D278">
        <v>2011</v>
      </c>
      <c r="E278">
        <v>69.3</v>
      </c>
    </row>
    <row r="279" spans="2:5" x14ac:dyDescent="0.3">
      <c r="B279" t="s">
        <v>12</v>
      </c>
      <c r="D279">
        <v>1966</v>
      </c>
      <c r="E279">
        <v>1</v>
      </c>
    </row>
    <row r="280" spans="2:5" x14ac:dyDescent="0.3">
      <c r="B280" t="s">
        <v>12</v>
      </c>
      <c r="D280">
        <v>1967</v>
      </c>
      <c r="E280">
        <v>3.5</v>
      </c>
    </row>
    <row r="281" spans="2:5" x14ac:dyDescent="0.3">
      <c r="B281" t="s">
        <v>12</v>
      </c>
      <c r="D281">
        <v>1968</v>
      </c>
      <c r="E281">
        <v>7.3</v>
      </c>
    </row>
    <row r="282" spans="2:5" x14ac:dyDescent="0.3">
      <c r="B282" t="s">
        <v>12</v>
      </c>
      <c r="D282">
        <v>1969</v>
      </c>
      <c r="E282">
        <v>15.2</v>
      </c>
    </row>
    <row r="283" spans="2:5" x14ac:dyDescent="0.3">
      <c r="B283" t="s">
        <v>12</v>
      </c>
      <c r="D283">
        <v>1970</v>
      </c>
      <c r="E283">
        <v>26.5</v>
      </c>
    </row>
    <row r="284" spans="2:5" x14ac:dyDescent="0.3">
      <c r="B284" t="s">
        <v>12</v>
      </c>
      <c r="D284">
        <v>1971</v>
      </c>
      <c r="E284">
        <v>43.5</v>
      </c>
    </row>
    <row r="285" spans="2:5" x14ac:dyDescent="0.3">
      <c r="B285" t="s">
        <v>12</v>
      </c>
      <c r="D285">
        <v>1972</v>
      </c>
      <c r="E285">
        <v>58.5</v>
      </c>
    </row>
    <row r="286" spans="2:5" x14ac:dyDescent="0.3">
      <c r="B286" t="s">
        <v>12</v>
      </c>
      <c r="D286">
        <v>1973</v>
      </c>
      <c r="E286">
        <v>74</v>
      </c>
    </row>
    <row r="287" spans="2:5" x14ac:dyDescent="0.3">
      <c r="B287" t="s">
        <v>12</v>
      </c>
      <c r="D287">
        <v>1974</v>
      </c>
      <c r="E287">
        <v>81</v>
      </c>
    </row>
    <row r="288" spans="2:5" x14ac:dyDescent="0.3">
      <c r="B288" t="s">
        <v>12</v>
      </c>
      <c r="D288">
        <v>1975</v>
      </c>
      <c r="E288">
        <v>87.5</v>
      </c>
    </row>
    <row r="289" spans="2:5" x14ac:dyDescent="0.3">
      <c r="B289" t="s">
        <v>12</v>
      </c>
      <c r="D289">
        <v>1976</v>
      </c>
      <c r="E289">
        <v>92</v>
      </c>
    </row>
    <row r="290" spans="2:5" x14ac:dyDescent="0.3">
      <c r="B290" t="s">
        <v>12</v>
      </c>
      <c r="D290">
        <v>1977</v>
      </c>
      <c r="E290">
        <v>97</v>
      </c>
    </row>
    <row r="291" spans="2:5" x14ac:dyDescent="0.3">
      <c r="B291" t="s">
        <v>12</v>
      </c>
      <c r="D291">
        <v>1978</v>
      </c>
      <c r="E291">
        <v>99</v>
      </c>
    </row>
    <row r="292" spans="2:5" x14ac:dyDescent="0.3">
      <c r="B292" t="s">
        <v>12</v>
      </c>
      <c r="D292">
        <v>1979</v>
      </c>
      <c r="E292">
        <v>100</v>
      </c>
    </row>
    <row r="293" spans="2:5" x14ac:dyDescent="0.3">
      <c r="B293" t="s">
        <v>12</v>
      </c>
      <c r="D293">
        <v>1980</v>
      </c>
      <c r="E293">
        <v>100</v>
      </c>
    </row>
    <row r="294" spans="2:5" x14ac:dyDescent="0.3">
      <c r="B294" t="s">
        <v>12</v>
      </c>
      <c r="D294">
        <v>1981</v>
      </c>
      <c r="E294">
        <v>99</v>
      </c>
    </row>
    <row r="295" spans="2:5" x14ac:dyDescent="0.3">
      <c r="B295" t="s">
        <v>12</v>
      </c>
      <c r="D295">
        <v>1982</v>
      </c>
      <c r="E295">
        <v>97.5</v>
      </c>
    </row>
    <row r="296" spans="2:5" x14ac:dyDescent="0.3">
      <c r="B296" t="s">
        <v>12</v>
      </c>
      <c r="D296">
        <v>1983</v>
      </c>
      <c r="E296">
        <v>99</v>
      </c>
    </row>
    <row r="297" spans="2:5" x14ac:dyDescent="0.3">
      <c r="B297" t="s">
        <v>12</v>
      </c>
      <c r="D297">
        <v>1984</v>
      </c>
      <c r="E297">
        <v>100</v>
      </c>
    </row>
    <row r="298" spans="2:5" x14ac:dyDescent="0.3">
      <c r="B298" t="s">
        <v>13</v>
      </c>
      <c r="D298">
        <v>1950</v>
      </c>
      <c r="E298">
        <v>1</v>
      </c>
    </row>
    <row r="299" spans="2:5" x14ac:dyDescent="0.3">
      <c r="B299" t="s">
        <v>13</v>
      </c>
      <c r="D299">
        <v>1960</v>
      </c>
      <c r="E299">
        <v>11</v>
      </c>
    </row>
    <row r="300" spans="2:5" x14ac:dyDescent="0.3">
      <c r="B300" t="s">
        <v>13</v>
      </c>
      <c r="D300">
        <v>1970</v>
      </c>
      <c r="E300">
        <v>28</v>
      </c>
    </row>
    <row r="301" spans="2:5" x14ac:dyDescent="0.3">
      <c r="B301" t="s">
        <v>13</v>
      </c>
      <c r="D301">
        <v>1973</v>
      </c>
      <c r="E301">
        <v>40</v>
      </c>
    </row>
    <row r="302" spans="2:5" x14ac:dyDescent="0.3">
      <c r="B302" t="s">
        <v>13</v>
      </c>
      <c r="D302">
        <v>1978</v>
      </c>
      <c r="E302">
        <v>43</v>
      </c>
    </row>
    <row r="303" spans="2:5" x14ac:dyDescent="0.3">
      <c r="B303" t="s">
        <v>13</v>
      </c>
      <c r="D303">
        <v>1983</v>
      </c>
      <c r="E303">
        <v>49</v>
      </c>
    </row>
    <row r="304" spans="2:5" x14ac:dyDescent="0.3">
      <c r="B304" t="s">
        <v>13</v>
      </c>
      <c r="D304">
        <v>1986</v>
      </c>
      <c r="E304">
        <v>48</v>
      </c>
    </row>
    <row r="305" spans="2:5" x14ac:dyDescent="0.3">
      <c r="B305" t="s">
        <v>13</v>
      </c>
      <c r="D305">
        <v>1992</v>
      </c>
      <c r="E305">
        <v>77.900000000000006</v>
      </c>
    </row>
    <row r="306" spans="2:5" x14ac:dyDescent="0.3">
      <c r="B306" t="s">
        <v>13</v>
      </c>
      <c r="D306">
        <v>1998</v>
      </c>
      <c r="E306">
        <v>86.8</v>
      </c>
    </row>
    <row r="307" spans="2:5" x14ac:dyDescent="0.3">
      <c r="B307" t="s">
        <v>13</v>
      </c>
      <c r="D307">
        <v>2003</v>
      </c>
      <c r="E307">
        <v>89.1</v>
      </c>
    </row>
    <row r="308" spans="2:5" x14ac:dyDescent="0.3">
      <c r="B308" t="s">
        <v>13</v>
      </c>
      <c r="D308">
        <v>2005</v>
      </c>
      <c r="E308">
        <v>81.2</v>
      </c>
    </row>
    <row r="309" spans="2:5" x14ac:dyDescent="0.3">
      <c r="B309" t="s">
        <v>13</v>
      </c>
      <c r="D309">
        <v>2010</v>
      </c>
      <c r="E309">
        <v>83.2</v>
      </c>
    </row>
    <row r="310" spans="2:5" x14ac:dyDescent="0.3">
      <c r="B310" t="s">
        <v>13</v>
      </c>
      <c r="D310">
        <v>2011</v>
      </c>
      <c r="E310">
        <v>83.4</v>
      </c>
    </row>
    <row r="311" spans="2:5" x14ac:dyDescent="0.3">
      <c r="B311" t="s">
        <v>14</v>
      </c>
      <c r="D311">
        <v>2009</v>
      </c>
      <c r="E311">
        <v>2</v>
      </c>
    </row>
    <row r="312" spans="2:5" x14ac:dyDescent="0.3">
      <c r="B312" t="s">
        <v>14</v>
      </c>
      <c r="D312">
        <v>2010</v>
      </c>
      <c r="E312">
        <v>5</v>
      </c>
    </row>
    <row r="313" spans="2:5" x14ac:dyDescent="0.3">
      <c r="B313" t="s">
        <v>14</v>
      </c>
      <c r="D313">
        <v>2011</v>
      </c>
      <c r="E313">
        <v>10</v>
      </c>
    </row>
    <row r="314" spans="2:5" x14ac:dyDescent="0.3">
      <c r="B314" t="s">
        <v>14</v>
      </c>
      <c r="D314">
        <v>2012</v>
      </c>
      <c r="E314">
        <v>19</v>
      </c>
    </row>
    <row r="315" spans="2:5" x14ac:dyDescent="0.3">
      <c r="B315" t="s">
        <v>14</v>
      </c>
      <c r="D315">
        <v>2013</v>
      </c>
      <c r="E315">
        <v>24</v>
      </c>
    </row>
    <row r="316" spans="2:5" x14ac:dyDescent="0.3">
      <c r="B316" t="s">
        <v>14</v>
      </c>
      <c r="D316">
        <v>2015</v>
      </c>
      <c r="E316">
        <v>19</v>
      </c>
    </row>
    <row r="317" spans="2:5" x14ac:dyDescent="0.3">
      <c r="B317" t="s">
        <v>14</v>
      </c>
      <c r="D317">
        <v>2016</v>
      </c>
      <c r="E317">
        <v>22</v>
      </c>
    </row>
    <row r="318" spans="2:5" x14ac:dyDescent="0.3">
      <c r="B318" t="s">
        <v>15</v>
      </c>
      <c r="D318">
        <v>1933</v>
      </c>
      <c r="E318">
        <v>5</v>
      </c>
    </row>
    <row r="319" spans="2:5" x14ac:dyDescent="0.3">
      <c r="B319" t="s">
        <v>15</v>
      </c>
      <c r="D319">
        <v>1950</v>
      </c>
      <c r="E319">
        <v>14</v>
      </c>
    </row>
    <row r="320" spans="2:5" x14ac:dyDescent="0.3">
      <c r="B320" t="s">
        <v>15</v>
      </c>
      <c r="D320">
        <v>1960</v>
      </c>
      <c r="E320">
        <v>30</v>
      </c>
    </row>
    <row r="321" spans="2:5" x14ac:dyDescent="0.3">
      <c r="B321" t="s">
        <v>15</v>
      </c>
      <c r="D321">
        <v>1970</v>
      </c>
      <c r="E321">
        <v>40</v>
      </c>
    </row>
    <row r="322" spans="2:5" x14ac:dyDescent="0.3">
      <c r="B322" t="s">
        <v>15</v>
      </c>
      <c r="D322">
        <v>1975</v>
      </c>
      <c r="E322">
        <v>45</v>
      </c>
    </row>
    <row r="323" spans="2:5" x14ac:dyDescent="0.3">
      <c r="B323" t="s">
        <v>15</v>
      </c>
      <c r="D323">
        <v>1980</v>
      </c>
      <c r="E323">
        <v>50</v>
      </c>
    </row>
    <row r="324" spans="2:5" x14ac:dyDescent="0.3">
      <c r="B324" t="s">
        <v>15</v>
      </c>
      <c r="D324">
        <v>1985</v>
      </c>
      <c r="E324">
        <v>53</v>
      </c>
    </row>
    <row r="325" spans="2:5" x14ac:dyDescent="0.3">
      <c r="B325" t="s">
        <v>15</v>
      </c>
      <c r="D325">
        <v>1986</v>
      </c>
      <c r="E325">
        <v>57</v>
      </c>
    </row>
    <row r="326" spans="2:5" x14ac:dyDescent="0.3">
      <c r="B326" t="s">
        <v>16</v>
      </c>
      <c r="D326">
        <v>1908</v>
      </c>
      <c r="E326">
        <v>10</v>
      </c>
    </row>
    <row r="327" spans="2:5" x14ac:dyDescent="0.3">
      <c r="B327" t="s">
        <v>16</v>
      </c>
      <c r="D327">
        <v>1909</v>
      </c>
      <c r="E327">
        <v>10.67</v>
      </c>
    </row>
    <row r="328" spans="2:5" x14ac:dyDescent="0.3">
      <c r="B328" t="s">
        <v>16</v>
      </c>
      <c r="D328">
        <v>1910</v>
      </c>
      <c r="E328">
        <v>12.33</v>
      </c>
    </row>
    <row r="329" spans="2:5" x14ac:dyDescent="0.3">
      <c r="B329" t="s">
        <v>16</v>
      </c>
      <c r="D329">
        <v>1911</v>
      </c>
      <c r="E329">
        <v>14</v>
      </c>
    </row>
    <row r="330" spans="2:5" x14ac:dyDescent="0.3">
      <c r="B330" t="s">
        <v>16</v>
      </c>
      <c r="D330">
        <v>1912</v>
      </c>
      <c r="E330">
        <v>16</v>
      </c>
    </row>
    <row r="331" spans="2:5" x14ac:dyDescent="0.3">
      <c r="B331" t="s">
        <v>16</v>
      </c>
      <c r="D331">
        <v>1913</v>
      </c>
      <c r="E331">
        <v>18</v>
      </c>
    </row>
    <row r="332" spans="2:5" x14ac:dyDescent="0.3">
      <c r="B332" t="s">
        <v>16</v>
      </c>
      <c r="D332">
        <v>1914</v>
      </c>
      <c r="E332">
        <v>19</v>
      </c>
    </row>
    <row r="333" spans="2:5" x14ac:dyDescent="0.3">
      <c r="B333" t="s">
        <v>16</v>
      </c>
      <c r="D333">
        <v>1915</v>
      </c>
      <c r="E333">
        <v>20</v>
      </c>
    </row>
    <row r="334" spans="2:5" x14ac:dyDescent="0.3">
      <c r="B334" t="s">
        <v>16</v>
      </c>
      <c r="D334">
        <v>1916</v>
      </c>
      <c r="E334">
        <v>22</v>
      </c>
    </row>
    <row r="335" spans="2:5" x14ac:dyDescent="0.3">
      <c r="B335" t="s">
        <v>16</v>
      </c>
      <c r="D335">
        <v>1917</v>
      </c>
      <c r="E335">
        <v>24</v>
      </c>
    </row>
    <row r="336" spans="2:5" x14ac:dyDescent="0.3">
      <c r="B336" t="s">
        <v>16</v>
      </c>
      <c r="D336">
        <v>1918</v>
      </c>
      <c r="E336">
        <v>27</v>
      </c>
    </row>
    <row r="337" spans="2:5" x14ac:dyDescent="0.3">
      <c r="B337" t="s">
        <v>16</v>
      </c>
      <c r="D337">
        <v>1919</v>
      </c>
      <c r="E337">
        <v>30</v>
      </c>
    </row>
    <row r="338" spans="2:5" x14ac:dyDescent="0.3">
      <c r="B338" t="s">
        <v>16</v>
      </c>
      <c r="D338">
        <v>1920</v>
      </c>
      <c r="E338">
        <v>33.5</v>
      </c>
    </row>
    <row r="339" spans="2:5" x14ac:dyDescent="0.3">
      <c r="B339" t="s">
        <v>16</v>
      </c>
      <c r="D339">
        <v>1921</v>
      </c>
      <c r="E339">
        <v>37</v>
      </c>
    </row>
    <row r="340" spans="2:5" x14ac:dyDescent="0.3">
      <c r="B340" t="s">
        <v>16</v>
      </c>
      <c r="D340">
        <v>1922</v>
      </c>
      <c r="E340">
        <v>40</v>
      </c>
    </row>
    <row r="341" spans="2:5" x14ac:dyDescent="0.3">
      <c r="B341" t="s">
        <v>16</v>
      </c>
      <c r="D341">
        <v>1923</v>
      </c>
      <c r="E341">
        <v>43</v>
      </c>
    </row>
    <row r="342" spans="2:5" x14ac:dyDescent="0.3">
      <c r="B342" t="s">
        <v>16</v>
      </c>
      <c r="D342">
        <v>1924</v>
      </c>
      <c r="E342">
        <v>49</v>
      </c>
    </row>
    <row r="343" spans="2:5" x14ac:dyDescent="0.3">
      <c r="B343" t="s">
        <v>16</v>
      </c>
      <c r="D343">
        <v>1925</v>
      </c>
      <c r="E343">
        <v>52</v>
      </c>
    </row>
    <row r="344" spans="2:5" x14ac:dyDescent="0.3">
      <c r="B344" t="s">
        <v>16</v>
      </c>
      <c r="D344">
        <v>1926</v>
      </c>
      <c r="E344">
        <v>55</v>
      </c>
    </row>
    <row r="345" spans="2:5" x14ac:dyDescent="0.3">
      <c r="B345" t="s">
        <v>16</v>
      </c>
      <c r="D345">
        <v>1927</v>
      </c>
      <c r="E345">
        <v>60</v>
      </c>
    </row>
    <row r="346" spans="2:5" x14ac:dyDescent="0.3">
      <c r="B346" t="s">
        <v>16</v>
      </c>
      <c r="D346">
        <v>1928</v>
      </c>
      <c r="E346">
        <v>64</v>
      </c>
    </row>
    <row r="347" spans="2:5" x14ac:dyDescent="0.3">
      <c r="B347" t="s">
        <v>16</v>
      </c>
      <c r="D347">
        <v>1929</v>
      </c>
      <c r="E347">
        <v>68</v>
      </c>
    </row>
    <row r="348" spans="2:5" x14ac:dyDescent="0.3">
      <c r="B348" t="s">
        <v>16</v>
      </c>
      <c r="D348">
        <v>1930</v>
      </c>
      <c r="E348">
        <v>68</v>
      </c>
    </row>
    <row r="349" spans="2:5" x14ac:dyDescent="0.3">
      <c r="B349" t="s">
        <v>16</v>
      </c>
      <c r="D349">
        <v>1931</v>
      </c>
      <c r="E349">
        <v>68</v>
      </c>
    </row>
    <row r="350" spans="2:5" x14ac:dyDescent="0.3">
      <c r="B350" t="s">
        <v>16</v>
      </c>
      <c r="D350">
        <v>1932</v>
      </c>
      <c r="E350">
        <v>67</v>
      </c>
    </row>
    <row r="351" spans="2:5" x14ac:dyDescent="0.3">
      <c r="B351" t="s">
        <v>16</v>
      </c>
      <c r="D351">
        <v>1933</v>
      </c>
      <c r="E351">
        <v>67</v>
      </c>
    </row>
    <row r="352" spans="2:5" x14ac:dyDescent="0.3">
      <c r="B352" t="s">
        <v>16</v>
      </c>
      <c r="D352">
        <v>1934</v>
      </c>
      <c r="E352">
        <v>67</v>
      </c>
    </row>
    <row r="353" spans="2:5" x14ac:dyDescent="0.3">
      <c r="B353" t="s">
        <v>16</v>
      </c>
      <c r="D353">
        <v>1935</v>
      </c>
      <c r="E353">
        <v>68.5</v>
      </c>
    </row>
    <row r="354" spans="2:5" x14ac:dyDescent="0.3">
      <c r="B354" t="s">
        <v>16</v>
      </c>
      <c r="D354">
        <v>1936</v>
      </c>
      <c r="E354">
        <v>70</v>
      </c>
    </row>
    <row r="355" spans="2:5" x14ac:dyDescent="0.3">
      <c r="B355" t="s">
        <v>16</v>
      </c>
      <c r="D355">
        <v>1937</v>
      </c>
      <c r="E355">
        <v>73</v>
      </c>
    </row>
    <row r="356" spans="2:5" x14ac:dyDescent="0.3">
      <c r="B356" t="s">
        <v>16</v>
      </c>
      <c r="D356">
        <v>1938</v>
      </c>
      <c r="E356">
        <v>75</v>
      </c>
    </row>
    <row r="357" spans="2:5" x14ac:dyDescent="0.3">
      <c r="B357" t="s">
        <v>16</v>
      </c>
      <c r="D357">
        <v>1939</v>
      </c>
      <c r="E357">
        <v>76.5</v>
      </c>
    </row>
    <row r="358" spans="2:5" x14ac:dyDescent="0.3">
      <c r="B358" t="s">
        <v>16</v>
      </c>
      <c r="D358">
        <v>1940</v>
      </c>
      <c r="E358">
        <v>78</v>
      </c>
    </row>
    <row r="359" spans="2:5" x14ac:dyDescent="0.3">
      <c r="B359" t="s">
        <v>16</v>
      </c>
      <c r="D359">
        <v>1941</v>
      </c>
      <c r="E359">
        <v>79.5</v>
      </c>
    </row>
    <row r="360" spans="2:5" x14ac:dyDescent="0.3">
      <c r="B360" t="s">
        <v>16</v>
      </c>
      <c r="D360">
        <v>1942</v>
      </c>
      <c r="E360">
        <v>81</v>
      </c>
    </row>
    <row r="361" spans="2:5" x14ac:dyDescent="0.3">
      <c r="B361" t="s">
        <v>16</v>
      </c>
      <c r="D361">
        <v>1943</v>
      </c>
      <c r="E361">
        <v>81</v>
      </c>
    </row>
    <row r="362" spans="2:5" x14ac:dyDescent="0.3">
      <c r="B362" t="s">
        <v>16</v>
      </c>
      <c r="D362">
        <v>1944</v>
      </c>
      <c r="E362">
        <v>83</v>
      </c>
    </row>
    <row r="363" spans="2:5" x14ac:dyDescent="0.3">
      <c r="B363" t="s">
        <v>16</v>
      </c>
      <c r="D363">
        <v>1945</v>
      </c>
      <c r="E363">
        <v>85</v>
      </c>
    </row>
    <row r="364" spans="2:5" x14ac:dyDescent="0.3">
      <c r="B364" t="s">
        <v>16</v>
      </c>
      <c r="D364">
        <v>1946</v>
      </c>
      <c r="E364">
        <v>85.5</v>
      </c>
    </row>
    <row r="365" spans="2:5" x14ac:dyDescent="0.3">
      <c r="B365" t="s">
        <v>16</v>
      </c>
      <c r="D365">
        <v>1947</v>
      </c>
      <c r="E365">
        <v>86</v>
      </c>
    </row>
    <row r="366" spans="2:5" x14ac:dyDescent="0.3">
      <c r="B366" t="s">
        <v>16</v>
      </c>
      <c r="D366">
        <v>1948</v>
      </c>
      <c r="E366">
        <v>89</v>
      </c>
    </row>
    <row r="367" spans="2:5" x14ac:dyDescent="0.3">
      <c r="B367" t="s">
        <v>16</v>
      </c>
      <c r="D367">
        <v>1949</v>
      </c>
      <c r="E367">
        <v>93</v>
      </c>
    </row>
    <row r="368" spans="2:5" x14ac:dyDescent="0.3">
      <c r="B368" t="s">
        <v>16</v>
      </c>
      <c r="D368">
        <v>1950</v>
      </c>
      <c r="E368">
        <v>94</v>
      </c>
    </row>
    <row r="369" spans="2:5" x14ac:dyDescent="0.3">
      <c r="B369" t="s">
        <v>16</v>
      </c>
      <c r="D369">
        <v>1951</v>
      </c>
      <c r="E369">
        <v>95</v>
      </c>
    </row>
    <row r="370" spans="2:5" x14ac:dyDescent="0.3">
      <c r="B370" t="s">
        <v>16</v>
      </c>
      <c r="D370">
        <v>1952</v>
      </c>
      <c r="E370">
        <v>96</v>
      </c>
    </row>
    <row r="371" spans="2:5" x14ac:dyDescent="0.3">
      <c r="B371" t="s">
        <v>16</v>
      </c>
      <c r="D371">
        <v>1953</v>
      </c>
      <c r="E371">
        <v>97</v>
      </c>
    </row>
    <row r="372" spans="2:5" x14ac:dyDescent="0.3">
      <c r="B372" t="s">
        <v>16</v>
      </c>
      <c r="D372">
        <v>1954</v>
      </c>
      <c r="E372">
        <v>97.67</v>
      </c>
    </row>
    <row r="373" spans="2:5" x14ac:dyDescent="0.3">
      <c r="B373" t="s">
        <v>16</v>
      </c>
      <c r="D373">
        <v>1955</v>
      </c>
      <c r="E373">
        <v>98.33</v>
      </c>
    </row>
    <row r="374" spans="2:5" x14ac:dyDescent="0.3">
      <c r="B374" t="s">
        <v>16</v>
      </c>
      <c r="D374">
        <v>1956</v>
      </c>
      <c r="E374">
        <v>99</v>
      </c>
    </row>
    <row r="375" spans="2:5" x14ac:dyDescent="0.3">
      <c r="B375" t="s">
        <v>16</v>
      </c>
      <c r="D375">
        <v>1957</v>
      </c>
      <c r="E375">
        <v>99</v>
      </c>
    </row>
    <row r="376" spans="2:5" x14ac:dyDescent="0.3">
      <c r="B376" t="s">
        <v>16</v>
      </c>
      <c r="D376">
        <v>1958</v>
      </c>
      <c r="E376">
        <v>99</v>
      </c>
    </row>
    <row r="377" spans="2:5" x14ac:dyDescent="0.3">
      <c r="B377" t="s">
        <v>16</v>
      </c>
      <c r="D377">
        <v>1959</v>
      </c>
      <c r="E377">
        <v>99</v>
      </c>
    </row>
    <row r="378" spans="2:5" x14ac:dyDescent="0.3">
      <c r="B378" t="s">
        <v>16</v>
      </c>
      <c r="D378">
        <v>1960</v>
      </c>
      <c r="E378">
        <v>99</v>
      </c>
    </row>
    <row r="379" spans="2:5" x14ac:dyDescent="0.3">
      <c r="B379" t="s">
        <v>16</v>
      </c>
      <c r="D379">
        <v>1961</v>
      </c>
      <c r="E379">
        <v>99</v>
      </c>
    </row>
    <row r="380" spans="2:5" x14ac:dyDescent="0.3">
      <c r="B380" t="s">
        <v>16</v>
      </c>
      <c r="D380">
        <v>1962</v>
      </c>
      <c r="E380">
        <v>99</v>
      </c>
    </row>
    <row r="381" spans="2:5" x14ac:dyDescent="0.3">
      <c r="B381" t="s">
        <v>16</v>
      </c>
      <c r="D381">
        <v>1963</v>
      </c>
      <c r="E381">
        <v>99</v>
      </c>
    </row>
    <row r="382" spans="2:5" x14ac:dyDescent="0.3">
      <c r="B382" t="s">
        <v>16</v>
      </c>
      <c r="D382">
        <v>1964</v>
      </c>
      <c r="E382">
        <v>99</v>
      </c>
    </row>
    <row r="383" spans="2:5" x14ac:dyDescent="0.3">
      <c r="B383" t="s">
        <v>16</v>
      </c>
      <c r="D383">
        <v>1965</v>
      </c>
      <c r="E383">
        <v>99</v>
      </c>
    </row>
    <row r="384" spans="2:5" x14ac:dyDescent="0.3">
      <c r="B384" t="s">
        <v>16</v>
      </c>
      <c r="D384">
        <v>1966</v>
      </c>
      <c r="E384">
        <v>99</v>
      </c>
    </row>
    <row r="385" spans="2:5" x14ac:dyDescent="0.3">
      <c r="B385" t="s">
        <v>16</v>
      </c>
      <c r="D385">
        <v>1967</v>
      </c>
      <c r="E385">
        <v>99</v>
      </c>
    </row>
    <row r="386" spans="2:5" x14ac:dyDescent="0.3">
      <c r="B386" t="s">
        <v>16</v>
      </c>
      <c r="D386">
        <v>1968</v>
      </c>
      <c r="E386">
        <v>99</v>
      </c>
    </row>
    <row r="387" spans="2:5" x14ac:dyDescent="0.3">
      <c r="B387" t="s">
        <v>16</v>
      </c>
      <c r="D387">
        <v>1969</v>
      </c>
      <c r="E387">
        <v>99</v>
      </c>
    </row>
    <row r="388" spans="2:5" x14ac:dyDescent="0.3">
      <c r="B388" t="s">
        <v>16</v>
      </c>
      <c r="D388">
        <v>1970</v>
      </c>
      <c r="E388">
        <v>99</v>
      </c>
    </row>
    <row r="389" spans="2:5" x14ac:dyDescent="0.3">
      <c r="B389" t="s">
        <v>16</v>
      </c>
      <c r="D389">
        <v>1971</v>
      </c>
      <c r="E389">
        <v>99</v>
      </c>
    </row>
    <row r="390" spans="2:5" x14ac:dyDescent="0.3">
      <c r="B390" t="s">
        <v>16</v>
      </c>
      <c r="D390">
        <v>1972</v>
      </c>
      <c r="E390">
        <v>99</v>
      </c>
    </row>
    <row r="391" spans="2:5" x14ac:dyDescent="0.3">
      <c r="B391" t="s">
        <v>16</v>
      </c>
      <c r="D391">
        <v>1973</v>
      </c>
      <c r="E391">
        <v>99</v>
      </c>
    </row>
    <row r="392" spans="2:5" x14ac:dyDescent="0.3">
      <c r="B392" t="s">
        <v>16</v>
      </c>
      <c r="D392">
        <v>1974</v>
      </c>
      <c r="E392">
        <v>99</v>
      </c>
    </row>
    <row r="393" spans="2:5" x14ac:dyDescent="0.3">
      <c r="B393" t="s">
        <v>16</v>
      </c>
      <c r="D393">
        <v>1975</v>
      </c>
      <c r="E393">
        <v>99</v>
      </c>
    </row>
    <row r="394" spans="2:5" x14ac:dyDescent="0.3">
      <c r="B394" t="s">
        <v>16</v>
      </c>
      <c r="D394">
        <v>1976</v>
      </c>
      <c r="E394">
        <v>99</v>
      </c>
    </row>
    <row r="395" spans="2:5" x14ac:dyDescent="0.3">
      <c r="B395" t="s">
        <v>16</v>
      </c>
      <c r="D395">
        <v>1977</v>
      </c>
      <c r="E395">
        <v>99</v>
      </c>
    </row>
    <row r="396" spans="2:5" x14ac:dyDescent="0.3">
      <c r="B396" t="s">
        <v>16</v>
      </c>
      <c r="D396">
        <v>1978</v>
      </c>
      <c r="E396">
        <v>99</v>
      </c>
    </row>
    <row r="397" spans="2:5" x14ac:dyDescent="0.3">
      <c r="B397" t="s">
        <v>16</v>
      </c>
      <c r="D397">
        <v>1979</v>
      </c>
      <c r="E397">
        <v>99</v>
      </c>
    </row>
    <row r="398" spans="2:5" x14ac:dyDescent="0.3">
      <c r="B398" t="s">
        <v>16</v>
      </c>
      <c r="D398">
        <v>1980</v>
      </c>
      <c r="E398">
        <v>99</v>
      </c>
    </row>
    <row r="399" spans="2:5" x14ac:dyDescent="0.3">
      <c r="B399" t="s">
        <v>16</v>
      </c>
      <c r="D399">
        <v>1981</v>
      </c>
      <c r="E399">
        <v>99</v>
      </c>
    </row>
    <row r="400" spans="2:5" x14ac:dyDescent="0.3">
      <c r="B400" t="s">
        <v>16</v>
      </c>
      <c r="D400">
        <v>1982</v>
      </c>
      <c r="E400">
        <v>99</v>
      </c>
    </row>
    <row r="401" spans="2:5" x14ac:dyDescent="0.3">
      <c r="B401" t="s">
        <v>16</v>
      </c>
      <c r="D401">
        <v>1983</v>
      </c>
      <c r="E401">
        <v>99</v>
      </c>
    </row>
    <row r="402" spans="2:5" x14ac:dyDescent="0.3">
      <c r="B402" t="s">
        <v>16</v>
      </c>
      <c r="D402">
        <v>1984</v>
      </c>
      <c r="E402">
        <v>99</v>
      </c>
    </row>
    <row r="403" spans="2:5" x14ac:dyDescent="0.3">
      <c r="B403" t="s">
        <v>16</v>
      </c>
      <c r="D403">
        <v>1985</v>
      </c>
      <c r="E403">
        <v>99</v>
      </c>
    </row>
    <row r="404" spans="2:5" x14ac:dyDescent="0.3">
      <c r="B404" t="s">
        <v>16</v>
      </c>
      <c r="D404">
        <v>1986</v>
      </c>
      <c r="E404">
        <v>99</v>
      </c>
    </row>
    <row r="405" spans="2:5" x14ac:dyDescent="0.3">
      <c r="B405" t="s">
        <v>16</v>
      </c>
      <c r="D405">
        <v>1987</v>
      </c>
      <c r="E405">
        <v>99</v>
      </c>
    </row>
    <row r="406" spans="2:5" x14ac:dyDescent="0.3">
      <c r="B406" t="s">
        <v>16</v>
      </c>
      <c r="D406">
        <v>1988</v>
      </c>
      <c r="E406">
        <v>99</v>
      </c>
    </row>
    <row r="407" spans="2:5" x14ac:dyDescent="0.3">
      <c r="B407" t="s">
        <v>16</v>
      </c>
      <c r="D407">
        <v>1989</v>
      </c>
      <c r="E407">
        <v>99</v>
      </c>
    </row>
    <row r="408" spans="2:5" x14ac:dyDescent="0.3">
      <c r="B408" t="s">
        <v>16</v>
      </c>
      <c r="D408">
        <v>1990</v>
      </c>
      <c r="E408">
        <v>99</v>
      </c>
    </row>
    <row r="409" spans="2:5" x14ac:dyDescent="0.3">
      <c r="B409" t="s">
        <v>16</v>
      </c>
      <c r="D409">
        <v>1991</v>
      </c>
      <c r="E409">
        <v>99</v>
      </c>
    </row>
    <row r="410" spans="2:5" x14ac:dyDescent="0.3">
      <c r="B410" t="s">
        <v>16</v>
      </c>
      <c r="D410">
        <v>1992</v>
      </c>
      <c r="E410">
        <v>99</v>
      </c>
    </row>
    <row r="411" spans="2:5" x14ac:dyDescent="0.3">
      <c r="B411" t="s">
        <v>16</v>
      </c>
      <c r="D411">
        <v>1993</v>
      </c>
      <c r="E411">
        <v>99</v>
      </c>
    </row>
    <row r="412" spans="2:5" x14ac:dyDescent="0.3">
      <c r="B412" t="s">
        <v>16</v>
      </c>
      <c r="D412">
        <v>1994</v>
      </c>
      <c r="E412">
        <v>99</v>
      </c>
    </row>
    <row r="413" spans="2:5" x14ac:dyDescent="0.3">
      <c r="B413" t="s">
        <v>16</v>
      </c>
      <c r="D413">
        <v>1995</v>
      </c>
      <c r="E413">
        <v>99</v>
      </c>
    </row>
    <row r="414" spans="2:5" x14ac:dyDescent="0.3">
      <c r="B414" t="s">
        <v>16</v>
      </c>
      <c r="D414">
        <v>1996</v>
      </c>
      <c r="E414">
        <v>99</v>
      </c>
    </row>
    <row r="415" spans="2:5" x14ac:dyDescent="0.3">
      <c r="B415" t="s">
        <v>16</v>
      </c>
      <c r="D415">
        <v>1997</v>
      </c>
      <c r="E415">
        <v>99</v>
      </c>
    </row>
    <row r="416" spans="2:5" x14ac:dyDescent="0.3">
      <c r="B416" t="s">
        <v>16</v>
      </c>
      <c r="D416">
        <v>1998</v>
      </c>
      <c r="E416">
        <v>99</v>
      </c>
    </row>
    <row r="417" spans="2:5" x14ac:dyDescent="0.3">
      <c r="B417" t="s">
        <v>16</v>
      </c>
      <c r="D417">
        <v>1999</v>
      </c>
      <c r="E417">
        <v>99</v>
      </c>
    </row>
    <row r="418" spans="2:5" x14ac:dyDescent="0.3">
      <c r="B418" t="s">
        <v>16</v>
      </c>
      <c r="D418">
        <v>2000</v>
      </c>
      <c r="E418">
        <v>99</v>
      </c>
    </row>
    <row r="419" spans="2:5" x14ac:dyDescent="0.3">
      <c r="B419" t="s">
        <v>16</v>
      </c>
      <c r="D419">
        <v>2001</v>
      </c>
      <c r="E419">
        <v>99</v>
      </c>
    </row>
    <row r="420" spans="2:5" x14ac:dyDescent="0.3">
      <c r="B420" t="s">
        <v>16</v>
      </c>
      <c r="D420">
        <v>2002</v>
      </c>
      <c r="E420">
        <v>99</v>
      </c>
    </row>
    <row r="421" spans="2:5" x14ac:dyDescent="0.3">
      <c r="B421" t="s">
        <v>16</v>
      </c>
      <c r="D421">
        <v>2003</v>
      </c>
      <c r="E421">
        <v>99</v>
      </c>
    </row>
    <row r="422" spans="2:5" x14ac:dyDescent="0.3">
      <c r="B422" t="s">
        <v>16</v>
      </c>
      <c r="D422">
        <v>2004</v>
      </c>
      <c r="E422">
        <v>99</v>
      </c>
    </row>
    <row r="423" spans="2:5" x14ac:dyDescent="0.3">
      <c r="B423" t="s">
        <v>16</v>
      </c>
      <c r="D423">
        <v>2005</v>
      </c>
      <c r="E423">
        <v>99</v>
      </c>
    </row>
    <row r="424" spans="2:5" x14ac:dyDescent="0.3">
      <c r="B424" t="s">
        <v>17</v>
      </c>
      <c r="D424">
        <v>1962</v>
      </c>
      <c r="E424">
        <v>0</v>
      </c>
    </row>
    <row r="425" spans="2:5" x14ac:dyDescent="0.3">
      <c r="B425" t="s">
        <v>17</v>
      </c>
      <c r="D425">
        <v>1977</v>
      </c>
      <c r="E425">
        <v>2</v>
      </c>
    </row>
    <row r="426" spans="2:5" x14ac:dyDescent="0.3">
      <c r="B426" t="s">
        <v>17</v>
      </c>
      <c r="D426">
        <v>1978</v>
      </c>
      <c r="E426">
        <v>5</v>
      </c>
    </row>
    <row r="427" spans="2:5" x14ac:dyDescent="0.3">
      <c r="B427" t="s">
        <v>17</v>
      </c>
      <c r="D427">
        <v>1979</v>
      </c>
      <c r="E427">
        <v>11</v>
      </c>
    </row>
    <row r="428" spans="2:5" x14ac:dyDescent="0.3">
      <c r="B428" t="s">
        <v>17</v>
      </c>
      <c r="D428">
        <v>1980</v>
      </c>
      <c r="E428">
        <v>11</v>
      </c>
    </row>
    <row r="429" spans="2:5" x14ac:dyDescent="0.3">
      <c r="B429" t="s">
        <v>17</v>
      </c>
      <c r="D429">
        <v>1981</v>
      </c>
      <c r="E429">
        <v>45</v>
      </c>
    </row>
    <row r="430" spans="2:5" x14ac:dyDescent="0.3">
      <c r="B430" t="s">
        <v>17</v>
      </c>
      <c r="D430">
        <v>1982</v>
      </c>
      <c r="E430">
        <v>70</v>
      </c>
    </row>
    <row r="431" spans="2:5" x14ac:dyDescent="0.3">
      <c r="B431" t="s">
        <v>17</v>
      </c>
      <c r="D431">
        <v>1983</v>
      </c>
      <c r="E431">
        <v>98</v>
      </c>
    </row>
    <row r="432" spans="2:5" x14ac:dyDescent="0.3">
      <c r="B432" t="s">
        <v>17</v>
      </c>
      <c r="D432">
        <v>1984</v>
      </c>
      <c r="E432">
        <v>100</v>
      </c>
    </row>
    <row r="433" spans="2:5" x14ac:dyDescent="0.3">
      <c r="B433" t="s">
        <v>18</v>
      </c>
      <c r="D433">
        <v>1860</v>
      </c>
      <c r="E433">
        <v>1</v>
      </c>
    </row>
    <row r="434" spans="2:5" x14ac:dyDescent="0.3">
      <c r="B434" t="s">
        <v>18</v>
      </c>
      <c r="D434">
        <v>1880</v>
      </c>
      <c r="E434">
        <v>7</v>
      </c>
    </row>
    <row r="435" spans="2:5" x14ac:dyDescent="0.3">
      <c r="B435" t="s">
        <v>18</v>
      </c>
      <c r="D435">
        <v>1890</v>
      </c>
      <c r="E435">
        <v>13</v>
      </c>
    </row>
    <row r="436" spans="2:5" x14ac:dyDescent="0.3">
      <c r="B436" t="s">
        <v>18</v>
      </c>
      <c r="D436">
        <v>1900</v>
      </c>
      <c r="E436">
        <v>15</v>
      </c>
    </row>
    <row r="437" spans="2:5" x14ac:dyDescent="0.3">
      <c r="B437" t="s">
        <v>18</v>
      </c>
      <c r="D437">
        <v>1920</v>
      </c>
      <c r="E437">
        <v>20</v>
      </c>
    </row>
    <row r="438" spans="2:5" x14ac:dyDescent="0.3">
      <c r="B438" t="s">
        <v>18</v>
      </c>
      <c r="D438">
        <v>1931</v>
      </c>
      <c r="E438">
        <v>51</v>
      </c>
    </row>
    <row r="439" spans="2:5" x14ac:dyDescent="0.3">
      <c r="B439" t="s">
        <v>18</v>
      </c>
      <c r="D439">
        <v>1940</v>
      </c>
      <c r="E439">
        <v>60</v>
      </c>
    </row>
    <row r="440" spans="2:5" x14ac:dyDescent="0.3">
      <c r="B440" t="s">
        <v>18</v>
      </c>
      <c r="D440">
        <v>1950</v>
      </c>
      <c r="E440">
        <v>71</v>
      </c>
    </row>
    <row r="441" spans="2:5" x14ac:dyDescent="0.3">
      <c r="B441" t="s">
        <v>18</v>
      </c>
      <c r="D441">
        <v>1960</v>
      </c>
      <c r="E441">
        <v>87</v>
      </c>
    </row>
    <row r="442" spans="2:5" x14ac:dyDescent="0.3">
      <c r="B442" t="s">
        <v>18</v>
      </c>
      <c r="D442">
        <v>1970</v>
      </c>
      <c r="E442">
        <v>96</v>
      </c>
    </row>
    <row r="443" spans="2:5" x14ac:dyDescent="0.3">
      <c r="B443" t="s">
        <v>18</v>
      </c>
      <c r="D443">
        <v>1980</v>
      </c>
      <c r="E443">
        <v>98</v>
      </c>
    </row>
    <row r="444" spans="2:5" x14ac:dyDescent="0.3">
      <c r="B444" t="s">
        <v>18</v>
      </c>
      <c r="D444">
        <v>1989</v>
      </c>
      <c r="E444">
        <v>100</v>
      </c>
    </row>
    <row r="445" spans="2:5" x14ac:dyDescent="0.3">
      <c r="B445" t="s">
        <v>19</v>
      </c>
      <c r="D445">
        <v>1950</v>
      </c>
      <c r="E445">
        <v>6</v>
      </c>
    </row>
    <row r="446" spans="2:5" x14ac:dyDescent="0.3">
      <c r="B446" t="s">
        <v>19</v>
      </c>
      <c r="D446">
        <v>1960</v>
      </c>
      <c r="E446">
        <v>22</v>
      </c>
    </row>
    <row r="447" spans="2:5" x14ac:dyDescent="0.3">
      <c r="B447" t="s">
        <v>19</v>
      </c>
      <c r="D447">
        <v>1965</v>
      </c>
      <c r="E447">
        <v>26</v>
      </c>
    </row>
    <row r="448" spans="2:5" x14ac:dyDescent="0.3">
      <c r="B448" t="s">
        <v>19</v>
      </c>
      <c r="D448">
        <v>1970</v>
      </c>
      <c r="E448">
        <v>30</v>
      </c>
    </row>
    <row r="449" spans="2:5" x14ac:dyDescent="0.3">
      <c r="B449" t="s">
        <v>19</v>
      </c>
      <c r="D449">
        <v>1978</v>
      </c>
      <c r="E449">
        <v>38</v>
      </c>
    </row>
    <row r="450" spans="2:5" x14ac:dyDescent="0.3">
      <c r="B450" t="s">
        <v>19</v>
      </c>
      <c r="D450">
        <v>1982</v>
      </c>
      <c r="E450">
        <v>42</v>
      </c>
    </row>
    <row r="451" spans="2:5" x14ac:dyDescent="0.3">
      <c r="B451" t="s">
        <v>19</v>
      </c>
      <c r="D451">
        <v>1992</v>
      </c>
      <c r="E451">
        <v>37.1</v>
      </c>
    </row>
    <row r="452" spans="2:5" x14ac:dyDescent="0.3">
      <c r="B452" t="s">
        <v>19</v>
      </c>
      <c r="D452">
        <v>1998</v>
      </c>
      <c r="E452">
        <v>34.9</v>
      </c>
    </row>
    <row r="453" spans="2:5" x14ac:dyDescent="0.3">
      <c r="B453" t="s">
        <v>19</v>
      </c>
      <c r="D453">
        <v>2003</v>
      </c>
      <c r="E453">
        <v>36.9</v>
      </c>
    </row>
    <row r="454" spans="2:5" x14ac:dyDescent="0.3">
      <c r="B454" t="s">
        <v>19</v>
      </c>
      <c r="D454">
        <v>2005</v>
      </c>
      <c r="E454">
        <v>36.6</v>
      </c>
    </row>
    <row r="455" spans="2:5" x14ac:dyDescent="0.3">
      <c r="B455" t="s">
        <v>19</v>
      </c>
      <c r="D455">
        <v>2010</v>
      </c>
      <c r="E455">
        <v>37.9</v>
      </c>
    </row>
    <row r="456" spans="2:5" x14ac:dyDescent="0.3">
      <c r="B456" t="s">
        <v>19</v>
      </c>
      <c r="D456">
        <v>2011</v>
      </c>
      <c r="E456">
        <v>35.799999999999997</v>
      </c>
    </row>
    <row r="457" spans="2:5" x14ac:dyDescent="0.3">
      <c r="B457" t="s">
        <v>20</v>
      </c>
      <c r="D457">
        <v>1957</v>
      </c>
      <c r="E457">
        <v>10</v>
      </c>
    </row>
    <row r="458" spans="2:5" x14ac:dyDescent="0.3">
      <c r="B458" t="s">
        <v>20</v>
      </c>
      <c r="D458">
        <v>1958</v>
      </c>
      <c r="E458">
        <v>12</v>
      </c>
    </row>
    <row r="459" spans="2:5" x14ac:dyDescent="0.3">
      <c r="B459" t="s">
        <v>20</v>
      </c>
      <c r="D459">
        <v>1959</v>
      </c>
      <c r="E459">
        <v>12</v>
      </c>
    </row>
    <row r="460" spans="2:5" x14ac:dyDescent="0.3">
      <c r="B460" t="s">
        <v>20</v>
      </c>
      <c r="D460">
        <v>1960</v>
      </c>
      <c r="E460">
        <v>12</v>
      </c>
    </row>
    <row r="461" spans="2:5" x14ac:dyDescent="0.3">
      <c r="B461" t="s">
        <v>20</v>
      </c>
      <c r="D461">
        <v>1961</v>
      </c>
      <c r="E461">
        <v>13</v>
      </c>
    </row>
    <row r="462" spans="2:5" x14ac:dyDescent="0.3">
      <c r="B462" t="s">
        <v>20</v>
      </c>
      <c r="D462">
        <v>1962</v>
      </c>
      <c r="E462">
        <v>14</v>
      </c>
    </row>
    <row r="463" spans="2:5" x14ac:dyDescent="0.3">
      <c r="B463" t="s">
        <v>20</v>
      </c>
      <c r="D463">
        <v>1963</v>
      </c>
      <c r="E463">
        <v>14</v>
      </c>
    </row>
    <row r="464" spans="2:5" x14ac:dyDescent="0.3">
      <c r="B464" t="s">
        <v>20</v>
      </c>
      <c r="D464">
        <v>1964</v>
      </c>
      <c r="E464">
        <v>16</v>
      </c>
    </row>
    <row r="465" spans="2:5" x14ac:dyDescent="0.3">
      <c r="B465" t="s">
        <v>20</v>
      </c>
      <c r="D465">
        <v>1965</v>
      </c>
      <c r="E465">
        <v>17</v>
      </c>
    </row>
    <row r="466" spans="2:5" x14ac:dyDescent="0.3">
      <c r="B466" t="s">
        <v>20</v>
      </c>
      <c r="D466">
        <v>1966</v>
      </c>
      <c r="E466">
        <v>19</v>
      </c>
    </row>
    <row r="467" spans="2:5" x14ac:dyDescent="0.3">
      <c r="B467" t="s">
        <v>20</v>
      </c>
      <c r="D467">
        <v>1967</v>
      </c>
      <c r="E467">
        <v>21</v>
      </c>
    </row>
    <row r="468" spans="2:5" x14ac:dyDescent="0.3">
      <c r="B468" t="s">
        <v>20</v>
      </c>
      <c r="D468">
        <v>1968</v>
      </c>
      <c r="E468">
        <v>25</v>
      </c>
    </row>
    <row r="469" spans="2:5" x14ac:dyDescent="0.3">
      <c r="B469" t="s">
        <v>20</v>
      </c>
      <c r="D469">
        <v>1969</v>
      </c>
      <c r="E469">
        <v>31</v>
      </c>
    </row>
    <row r="470" spans="2:5" x14ac:dyDescent="0.3">
      <c r="B470" t="s">
        <v>20</v>
      </c>
      <c r="D470">
        <v>1970</v>
      </c>
      <c r="E470">
        <v>37</v>
      </c>
    </row>
    <row r="471" spans="2:5" x14ac:dyDescent="0.3">
      <c r="B471" t="s">
        <v>20</v>
      </c>
      <c r="D471">
        <v>1971</v>
      </c>
      <c r="E471">
        <v>44</v>
      </c>
    </row>
    <row r="472" spans="2:5" x14ac:dyDescent="0.3">
      <c r="B472" t="s">
        <v>20</v>
      </c>
      <c r="D472">
        <v>1972</v>
      </c>
      <c r="E472">
        <v>47</v>
      </c>
    </row>
    <row r="473" spans="2:5" x14ac:dyDescent="0.3">
      <c r="B473" t="s">
        <v>20</v>
      </c>
      <c r="D473">
        <v>1973</v>
      </c>
      <c r="E473">
        <v>49</v>
      </c>
    </row>
    <row r="474" spans="2:5" x14ac:dyDescent="0.3">
      <c r="B474" t="s">
        <v>20</v>
      </c>
      <c r="D474">
        <v>1974</v>
      </c>
      <c r="E474">
        <v>50</v>
      </c>
    </row>
    <row r="475" spans="2:5" x14ac:dyDescent="0.3">
      <c r="B475" t="s">
        <v>20</v>
      </c>
      <c r="D475">
        <v>1975</v>
      </c>
      <c r="E475">
        <v>51</v>
      </c>
    </row>
    <row r="476" spans="2:5" x14ac:dyDescent="0.3">
      <c r="B476" t="s">
        <v>20</v>
      </c>
      <c r="D476">
        <v>1976</v>
      </c>
      <c r="E476">
        <v>52</v>
      </c>
    </row>
    <row r="477" spans="2:5" x14ac:dyDescent="0.3">
      <c r="B477" t="s">
        <v>20</v>
      </c>
      <c r="D477">
        <v>1977</v>
      </c>
      <c r="E477">
        <v>53</v>
      </c>
    </row>
    <row r="478" spans="2:5" x14ac:dyDescent="0.3">
      <c r="B478" t="s">
        <v>20</v>
      </c>
      <c r="D478">
        <v>1978</v>
      </c>
      <c r="E478">
        <v>55</v>
      </c>
    </row>
    <row r="479" spans="2:5" x14ac:dyDescent="0.3">
      <c r="B479" t="s">
        <v>20</v>
      </c>
      <c r="D479">
        <v>1979</v>
      </c>
      <c r="E479">
        <v>55</v>
      </c>
    </row>
    <row r="480" spans="2:5" x14ac:dyDescent="0.3">
      <c r="B480" t="s">
        <v>20</v>
      </c>
      <c r="D480">
        <v>1980</v>
      </c>
      <c r="E480">
        <v>56.5</v>
      </c>
    </row>
    <row r="481" spans="2:5" x14ac:dyDescent="0.3">
      <c r="B481" t="s">
        <v>20</v>
      </c>
      <c r="D481">
        <v>1981</v>
      </c>
      <c r="E481">
        <v>58</v>
      </c>
    </row>
    <row r="482" spans="2:5" x14ac:dyDescent="0.3">
      <c r="B482" t="s">
        <v>20</v>
      </c>
      <c r="D482">
        <v>1982</v>
      </c>
      <c r="E482">
        <v>58</v>
      </c>
    </row>
    <row r="483" spans="2:5" x14ac:dyDescent="0.3">
      <c r="B483" t="s">
        <v>20</v>
      </c>
      <c r="D483">
        <v>1983</v>
      </c>
      <c r="E483">
        <v>58</v>
      </c>
    </row>
    <row r="484" spans="2:5" x14ac:dyDescent="0.3">
      <c r="B484" t="s">
        <v>20</v>
      </c>
      <c r="D484">
        <v>1984</v>
      </c>
      <c r="E484">
        <v>60</v>
      </c>
    </row>
    <row r="485" spans="2:5" x14ac:dyDescent="0.3">
      <c r="B485" t="s">
        <v>20</v>
      </c>
      <c r="D485">
        <v>1985</v>
      </c>
      <c r="E485">
        <v>61</v>
      </c>
    </row>
    <row r="486" spans="2:5" x14ac:dyDescent="0.3">
      <c r="B486" t="s">
        <v>20</v>
      </c>
      <c r="D486">
        <v>1986</v>
      </c>
      <c r="E486">
        <v>62</v>
      </c>
    </row>
    <row r="487" spans="2:5" x14ac:dyDescent="0.3">
      <c r="B487" t="s">
        <v>20</v>
      </c>
      <c r="D487">
        <v>1987</v>
      </c>
      <c r="E487">
        <v>63</v>
      </c>
    </row>
    <row r="488" spans="2:5" x14ac:dyDescent="0.3">
      <c r="B488" t="s">
        <v>20</v>
      </c>
      <c r="D488">
        <v>1988</v>
      </c>
      <c r="E488">
        <v>65</v>
      </c>
    </row>
    <row r="489" spans="2:5" x14ac:dyDescent="0.3">
      <c r="B489" t="s">
        <v>20</v>
      </c>
      <c r="D489">
        <v>1989</v>
      </c>
      <c r="E489">
        <v>68</v>
      </c>
    </row>
    <row r="490" spans="2:5" x14ac:dyDescent="0.3">
      <c r="B490" t="s">
        <v>20</v>
      </c>
      <c r="D490">
        <v>1990</v>
      </c>
      <c r="E490">
        <v>69</v>
      </c>
    </row>
    <row r="491" spans="2:5" x14ac:dyDescent="0.3">
      <c r="B491" t="s">
        <v>20</v>
      </c>
      <c r="D491">
        <v>1991</v>
      </c>
      <c r="E491">
        <v>70</v>
      </c>
    </row>
    <row r="492" spans="2:5" x14ac:dyDescent="0.3">
      <c r="B492" t="s">
        <v>20</v>
      </c>
      <c r="D492">
        <v>1992</v>
      </c>
      <c r="E492">
        <v>69</v>
      </c>
    </row>
    <row r="493" spans="2:5" x14ac:dyDescent="0.3">
      <c r="B493" t="s">
        <v>20</v>
      </c>
      <c r="D493">
        <v>1993</v>
      </c>
      <c r="E493">
        <v>68</v>
      </c>
    </row>
    <row r="494" spans="2:5" x14ac:dyDescent="0.3">
      <c r="B494" t="s">
        <v>20</v>
      </c>
      <c r="D494">
        <v>1994</v>
      </c>
      <c r="E494">
        <v>69</v>
      </c>
    </row>
    <row r="495" spans="2:5" x14ac:dyDescent="0.3">
      <c r="B495" t="s">
        <v>20</v>
      </c>
      <c r="D495">
        <v>1995</v>
      </c>
      <c r="E495">
        <v>71</v>
      </c>
    </row>
    <row r="496" spans="2:5" x14ac:dyDescent="0.3">
      <c r="B496" t="s">
        <v>20</v>
      </c>
      <c r="D496">
        <v>1996</v>
      </c>
      <c r="E496">
        <v>72</v>
      </c>
    </row>
    <row r="497" spans="2:5" x14ac:dyDescent="0.3">
      <c r="B497" t="s">
        <v>20</v>
      </c>
      <c r="D497">
        <v>1997</v>
      </c>
      <c r="E497">
        <v>73</v>
      </c>
    </row>
    <row r="498" spans="2:5" x14ac:dyDescent="0.3">
      <c r="B498" t="s">
        <v>20</v>
      </c>
      <c r="D498">
        <v>1998</v>
      </c>
      <c r="E498">
        <v>74</v>
      </c>
    </row>
    <row r="499" spans="2:5" x14ac:dyDescent="0.3">
      <c r="B499" t="s">
        <v>20</v>
      </c>
      <c r="D499">
        <v>1999</v>
      </c>
      <c r="E499">
        <v>75</v>
      </c>
    </row>
    <row r="500" spans="2:5" x14ac:dyDescent="0.3">
      <c r="B500" t="s">
        <v>20</v>
      </c>
      <c r="D500">
        <v>2000</v>
      </c>
      <c r="E500">
        <v>76</v>
      </c>
    </row>
    <row r="501" spans="2:5" x14ac:dyDescent="0.3">
      <c r="B501" t="s">
        <v>20</v>
      </c>
      <c r="D501">
        <v>2001</v>
      </c>
      <c r="E501">
        <v>78</v>
      </c>
    </row>
    <row r="502" spans="2:5" x14ac:dyDescent="0.3">
      <c r="B502" t="s">
        <v>20</v>
      </c>
      <c r="D502">
        <v>2002</v>
      </c>
      <c r="E502">
        <v>83</v>
      </c>
    </row>
    <row r="503" spans="2:5" x14ac:dyDescent="0.3">
      <c r="B503" t="s">
        <v>20</v>
      </c>
      <c r="D503">
        <v>2003</v>
      </c>
      <c r="E503">
        <v>87</v>
      </c>
    </row>
    <row r="504" spans="2:5" x14ac:dyDescent="0.3">
      <c r="B504" t="s">
        <v>20</v>
      </c>
      <c r="D504">
        <v>2004</v>
      </c>
      <c r="E504">
        <v>89</v>
      </c>
    </row>
    <row r="505" spans="2:5" x14ac:dyDescent="0.3">
      <c r="B505" t="s">
        <v>20</v>
      </c>
      <c r="D505">
        <v>2005</v>
      </c>
      <c r="E505">
        <v>89</v>
      </c>
    </row>
    <row r="506" spans="2:5" x14ac:dyDescent="0.3">
      <c r="B506" t="s">
        <v>20</v>
      </c>
      <c r="D506">
        <v>2006</v>
      </c>
      <c r="E506">
        <v>89</v>
      </c>
    </row>
    <row r="507" spans="2:5" x14ac:dyDescent="0.3">
      <c r="B507" t="s">
        <v>20</v>
      </c>
      <c r="D507">
        <v>2007</v>
      </c>
      <c r="E507">
        <v>89</v>
      </c>
    </row>
    <row r="508" spans="2:5" x14ac:dyDescent="0.3">
      <c r="B508" t="s">
        <v>20</v>
      </c>
      <c r="D508">
        <v>2008</v>
      </c>
      <c r="E508">
        <v>88</v>
      </c>
    </row>
    <row r="509" spans="2:5" x14ac:dyDescent="0.3">
      <c r="B509" t="s">
        <v>20</v>
      </c>
      <c r="D509">
        <v>2009</v>
      </c>
      <c r="E509">
        <v>87</v>
      </c>
    </row>
    <row r="510" spans="2:5" x14ac:dyDescent="0.3">
      <c r="B510" t="s">
        <v>20</v>
      </c>
      <c r="D510">
        <v>2010</v>
      </c>
      <c r="E510">
        <v>88.5</v>
      </c>
    </row>
    <row r="511" spans="2:5" x14ac:dyDescent="0.3">
      <c r="B511" t="s">
        <v>20</v>
      </c>
      <c r="D511">
        <v>2011</v>
      </c>
      <c r="E511">
        <v>88.7</v>
      </c>
    </row>
    <row r="512" spans="2:5" x14ac:dyDescent="0.3">
      <c r="B512" t="s">
        <v>21</v>
      </c>
      <c r="D512">
        <v>1931</v>
      </c>
      <c r="E512">
        <v>10</v>
      </c>
    </row>
    <row r="513" spans="2:5" x14ac:dyDescent="0.3">
      <c r="B513" t="s">
        <v>21</v>
      </c>
      <c r="D513">
        <v>1932</v>
      </c>
      <c r="E513">
        <v>14</v>
      </c>
    </row>
    <row r="514" spans="2:5" x14ac:dyDescent="0.3">
      <c r="B514" t="s">
        <v>21</v>
      </c>
      <c r="D514">
        <v>1933</v>
      </c>
      <c r="E514">
        <v>17</v>
      </c>
    </row>
    <row r="515" spans="2:5" x14ac:dyDescent="0.3">
      <c r="B515" t="s">
        <v>21</v>
      </c>
      <c r="D515">
        <v>1934</v>
      </c>
      <c r="E515">
        <v>20</v>
      </c>
    </row>
    <row r="516" spans="2:5" x14ac:dyDescent="0.3">
      <c r="B516" t="s">
        <v>21</v>
      </c>
      <c r="D516">
        <v>1935</v>
      </c>
      <c r="E516">
        <v>24</v>
      </c>
    </row>
    <row r="517" spans="2:5" x14ac:dyDescent="0.3">
      <c r="B517" t="s">
        <v>21</v>
      </c>
      <c r="D517">
        <v>1936</v>
      </c>
      <c r="E517">
        <v>27</v>
      </c>
    </row>
    <row r="518" spans="2:5" x14ac:dyDescent="0.3">
      <c r="B518" t="s">
        <v>21</v>
      </c>
      <c r="D518">
        <v>1937</v>
      </c>
      <c r="E518">
        <v>33</v>
      </c>
    </row>
    <row r="519" spans="2:5" x14ac:dyDescent="0.3">
      <c r="B519" t="s">
        <v>21</v>
      </c>
      <c r="D519">
        <v>1938</v>
      </c>
      <c r="E519">
        <v>38</v>
      </c>
    </row>
    <row r="520" spans="2:5" x14ac:dyDescent="0.3">
      <c r="B520" t="s">
        <v>21</v>
      </c>
      <c r="D520">
        <v>1939</v>
      </c>
      <c r="E520">
        <v>43</v>
      </c>
    </row>
    <row r="521" spans="2:5" x14ac:dyDescent="0.3">
      <c r="B521" t="s">
        <v>21</v>
      </c>
      <c r="D521">
        <v>1940</v>
      </c>
      <c r="E521">
        <v>44</v>
      </c>
    </row>
    <row r="522" spans="2:5" x14ac:dyDescent="0.3">
      <c r="B522" t="s">
        <v>21</v>
      </c>
      <c r="D522">
        <v>1941</v>
      </c>
      <c r="E522">
        <v>47</v>
      </c>
    </row>
    <row r="523" spans="2:5" x14ac:dyDescent="0.3">
      <c r="B523" t="s">
        <v>21</v>
      </c>
      <c r="D523">
        <v>1942</v>
      </c>
      <c r="E523">
        <v>50</v>
      </c>
    </row>
    <row r="524" spans="2:5" x14ac:dyDescent="0.3">
      <c r="B524" t="s">
        <v>21</v>
      </c>
      <c r="D524">
        <v>1943</v>
      </c>
      <c r="E524">
        <v>52</v>
      </c>
    </row>
    <row r="525" spans="2:5" x14ac:dyDescent="0.3">
      <c r="B525" t="s">
        <v>21</v>
      </c>
      <c r="D525">
        <v>1944</v>
      </c>
      <c r="E525">
        <v>55</v>
      </c>
    </row>
    <row r="526" spans="2:5" x14ac:dyDescent="0.3">
      <c r="B526" t="s">
        <v>21</v>
      </c>
      <c r="D526">
        <v>1945</v>
      </c>
      <c r="E526">
        <v>56</v>
      </c>
    </row>
    <row r="527" spans="2:5" x14ac:dyDescent="0.3">
      <c r="B527" t="s">
        <v>21</v>
      </c>
      <c r="D527">
        <v>1946</v>
      </c>
      <c r="E527">
        <v>62</v>
      </c>
    </row>
    <row r="528" spans="2:5" x14ac:dyDescent="0.3">
      <c r="B528" t="s">
        <v>21</v>
      </c>
      <c r="D528">
        <v>1947</v>
      </c>
      <c r="E528">
        <v>67</v>
      </c>
    </row>
    <row r="529" spans="2:5" x14ac:dyDescent="0.3">
      <c r="B529" t="s">
        <v>21</v>
      </c>
      <c r="D529">
        <v>1948</v>
      </c>
      <c r="E529">
        <v>71</v>
      </c>
    </row>
    <row r="530" spans="2:5" x14ac:dyDescent="0.3">
      <c r="B530" t="s">
        <v>21</v>
      </c>
      <c r="D530">
        <v>1949</v>
      </c>
      <c r="E530">
        <v>76</v>
      </c>
    </row>
    <row r="531" spans="2:5" x14ac:dyDescent="0.3">
      <c r="B531" t="s">
        <v>21</v>
      </c>
      <c r="D531">
        <v>1950</v>
      </c>
      <c r="E531">
        <v>80</v>
      </c>
    </row>
    <row r="532" spans="2:5" x14ac:dyDescent="0.3">
      <c r="B532" t="s">
        <v>21</v>
      </c>
      <c r="D532">
        <v>1951</v>
      </c>
      <c r="E532">
        <v>83</v>
      </c>
    </row>
    <row r="533" spans="2:5" x14ac:dyDescent="0.3">
      <c r="B533" t="s">
        <v>21</v>
      </c>
      <c r="D533">
        <v>1952</v>
      </c>
      <c r="E533">
        <v>86</v>
      </c>
    </row>
    <row r="534" spans="2:5" x14ac:dyDescent="0.3">
      <c r="B534" t="s">
        <v>21</v>
      </c>
      <c r="D534">
        <v>1953</v>
      </c>
      <c r="E534">
        <v>88</v>
      </c>
    </row>
    <row r="535" spans="2:5" x14ac:dyDescent="0.3">
      <c r="B535" t="s">
        <v>21</v>
      </c>
      <c r="D535">
        <v>1954</v>
      </c>
      <c r="E535">
        <v>91</v>
      </c>
    </row>
    <row r="536" spans="2:5" x14ac:dyDescent="0.3">
      <c r="B536" t="s">
        <v>21</v>
      </c>
      <c r="D536">
        <v>1955</v>
      </c>
      <c r="E536">
        <v>93</v>
      </c>
    </row>
    <row r="537" spans="2:5" x14ac:dyDescent="0.3">
      <c r="B537" t="s">
        <v>21</v>
      </c>
      <c r="D537">
        <v>1956</v>
      </c>
      <c r="E537">
        <v>95</v>
      </c>
    </row>
    <row r="538" spans="2:5" x14ac:dyDescent="0.3">
      <c r="B538" t="s">
        <v>21</v>
      </c>
      <c r="D538">
        <v>1957</v>
      </c>
      <c r="E538">
        <v>96</v>
      </c>
    </row>
    <row r="539" spans="2:5" x14ac:dyDescent="0.3">
      <c r="B539" t="s">
        <v>21</v>
      </c>
      <c r="D539">
        <v>1958</v>
      </c>
      <c r="E539">
        <v>97</v>
      </c>
    </row>
    <row r="540" spans="2:5" x14ac:dyDescent="0.3">
      <c r="B540" t="s">
        <v>21</v>
      </c>
      <c r="D540">
        <v>1959</v>
      </c>
      <c r="E540">
        <v>97.4</v>
      </c>
    </row>
    <row r="541" spans="2:5" x14ac:dyDescent="0.3">
      <c r="B541" t="s">
        <v>21</v>
      </c>
      <c r="D541">
        <v>1960</v>
      </c>
      <c r="E541">
        <v>97.8</v>
      </c>
    </row>
    <row r="542" spans="2:5" x14ac:dyDescent="0.3">
      <c r="B542" t="s">
        <v>21</v>
      </c>
      <c r="D542">
        <v>1961</v>
      </c>
      <c r="E542">
        <v>98.2</v>
      </c>
    </row>
    <row r="543" spans="2:5" x14ac:dyDescent="0.3">
      <c r="B543" t="s">
        <v>21</v>
      </c>
      <c r="D543">
        <v>1962</v>
      </c>
      <c r="E543">
        <v>98.6</v>
      </c>
    </row>
    <row r="544" spans="2:5" x14ac:dyDescent="0.3">
      <c r="B544" t="s">
        <v>21</v>
      </c>
      <c r="D544">
        <v>1963</v>
      </c>
      <c r="E544">
        <v>99</v>
      </c>
    </row>
    <row r="545" spans="2:5" x14ac:dyDescent="0.3">
      <c r="B545" t="s">
        <v>21</v>
      </c>
      <c r="D545">
        <v>1964</v>
      </c>
      <c r="E545">
        <v>99</v>
      </c>
    </row>
    <row r="546" spans="2:5" x14ac:dyDescent="0.3">
      <c r="B546" t="s">
        <v>21</v>
      </c>
      <c r="D546">
        <v>1965</v>
      </c>
      <c r="E546">
        <v>99</v>
      </c>
    </row>
    <row r="547" spans="2:5" x14ac:dyDescent="0.3">
      <c r="B547" t="s">
        <v>21</v>
      </c>
      <c r="D547">
        <v>1966</v>
      </c>
      <c r="E547">
        <v>99</v>
      </c>
    </row>
    <row r="548" spans="2:5" x14ac:dyDescent="0.3">
      <c r="B548" t="s">
        <v>21</v>
      </c>
      <c r="D548">
        <v>1967</v>
      </c>
      <c r="E548">
        <v>99</v>
      </c>
    </row>
    <row r="549" spans="2:5" x14ac:dyDescent="0.3">
      <c r="B549" t="s">
        <v>21</v>
      </c>
      <c r="D549">
        <v>1968</v>
      </c>
      <c r="E549">
        <v>99</v>
      </c>
    </row>
    <row r="550" spans="2:5" x14ac:dyDescent="0.3">
      <c r="B550" t="s">
        <v>21</v>
      </c>
      <c r="D550">
        <v>1969</v>
      </c>
      <c r="E550">
        <v>99</v>
      </c>
    </row>
    <row r="551" spans="2:5" x14ac:dyDescent="0.3">
      <c r="B551" t="s">
        <v>21</v>
      </c>
      <c r="D551">
        <v>1970</v>
      </c>
      <c r="E551">
        <v>99</v>
      </c>
    </row>
    <row r="552" spans="2:5" x14ac:dyDescent="0.3">
      <c r="B552" t="s">
        <v>21</v>
      </c>
      <c r="D552">
        <v>1971</v>
      </c>
      <c r="E552">
        <v>99</v>
      </c>
    </row>
    <row r="553" spans="2:5" x14ac:dyDescent="0.3">
      <c r="B553" t="s">
        <v>21</v>
      </c>
      <c r="D553">
        <v>1972</v>
      </c>
      <c r="E553">
        <v>99</v>
      </c>
    </row>
    <row r="554" spans="2:5" x14ac:dyDescent="0.3">
      <c r="B554" t="s">
        <v>21</v>
      </c>
      <c r="D554">
        <v>1973</v>
      </c>
      <c r="E554">
        <v>99</v>
      </c>
    </row>
    <row r="555" spans="2:5" x14ac:dyDescent="0.3">
      <c r="B555" t="s">
        <v>21</v>
      </c>
      <c r="D555">
        <v>1974</v>
      </c>
      <c r="E555">
        <v>99</v>
      </c>
    </row>
    <row r="556" spans="2:5" x14ac:dyDescent="0.3">
      <c r="B556" t="s">
        <v>21</v>
      </c>
      <c r="D556">
        <v>1975</v>
      </c>
      <c r="E556">
        <v>99</v>
      </c>
    </row>
    <row r="557" spans="2:5" x14ac:dyDescent="0.3">
      <c r="B557" t="s">
        <v>21</v>
      </c>
      <c r="D557">
        <v>1976</v>
      </c>
      <c r="E557">
        <v>99</v>
      </c>
    </row>
    <row r="558" spans="2:5" x14ac:dyDescent="0.3">
      <c r="B558" t="s">
        <v>21</v>
      </c>
      <c r="D558">
        <v>1977</v>
      </c>
      <c r="E558">
        <v>99</v>
      </c>
    </row>
    <row r="559" spans="2:5" x14ac:dyDescent="0.3">
      <c r="B559" t="s">
        <v>21</v>
      </c>
      <c r="D559">
        <v>1978</v>
      </c>
      <c r="E559">
        <v>99</v>
      </c>
    </row>
    <row r="560" spans="2:5" x14ac:dyDescent="0.3">
      <c r="B560" t="s">
        <v>21</v>
      </c>
      <c r="D560">
        <v>1979</v>
      </c>
      <c r="E560">
        <v>99</v>
      </c>
    </row>
    <row r="561" spans="2:5" x14ac:dyDescent="0.3">
      <c r="B561" t="s">
        <v>21</v>
      </c>
      <c r="D561">
        <v>1980</v>
      </c>
      <c r="E561">
        <v>99</v>
      </c>
    </row>
    <row r="562" spans="2:5" x14ac:dyDescent="0.3">
      <c r="B562" t="s">
        <v>21</v>
      </c>
      <c r="D562">
        <v>1981</v>
      </c>
      <c r="E562">
        <v>99</v>
      </c>
    </row>
    <row r="563" spans="2:5" x14ac:dyDescent="0.3">
      <c r="B563" t="s">
        <v>21</v>
      </c>
      <c r="D563">
        <v>1982</v>
      </c>
      <c r="E563">
        <v>99</v>
      </c>
    </row>
    <row r="564" spans="2:5" x14ac:dyDescent="0.3">
      <c r="B564" t="s">
        <v>21</v>
      </c>
      <c r="D564">
        <v>1983</v>
      </c>
      <c r="E564">
        <v>99</v>
      </c>
    </row>
    <row r="565" spans="2:5" x14ac:dyDescent="0.3">
      <c r="B565" t="s">
        <v>21</v>
      </c>
      <c r="D565">
        <v>1984</v>
      </c>
      <c r="E565">
        <v>99</v>
      </c>
    </row>
    <row r="566" spans="2:5" x14ac:dyDescent="0.3">
      <c r="B566" t="s">
        <v>21</v>
      </c>
      <c r="D566">
        <v>1985</v>
      </c>
      <c r="E566">
        <v>99</v>
      </c>
    </row>
    <row r="567" spans="2:5" x14ac:dyDescent="0.3">
      <c r="B567" t="s">
        <v>21</v>
      </c>
      <c r="D567">
        <v>1986</v>
      </c>
      <c r="E567">
        <v>99</v>
      </c>
    </row>
    <row r="568" spans="2:5" x14ac:dyDescent="0.3">
      <c r="B568" t="s">
        <v>21</v>
      </c>
      <c r="D568">
        <v>1987</v>
      </c>
      <c r="E568">
        <v>99</v>
      </c>
    </row>
    <row r="569" spans="2:5" x14ac:dyDescent="0.3">
      <c r="B569" t="s">
        <v>21</v>
      </c>
      <c r="D569">
        <v>1988</v>
      </c>
      <c r="E569">
        <v>99</v>
      </c>
    </row>
    <row r="570" spans="2:5" x14ac:dyDescent="0.3">
      <c r="B570" t="s">
        <v>21</v>
      </c>
      <c r="D570">
        <v>1989</v>
      </c>
      <c r="E570">
        <v>99</v>
      </c>
    </row>
    <row r="571" spans="2:5" x14ac:dyDescent="0.3">
      <c r="B571" t="s">
        <v>21</v>
      </c>
      <c r="D571">
        <v>1990</v>
      </c>
      <c r="E571">
        <v>99</v>
      </c>
    </row>
    <row r="572" spans="2:5" x14ac:dyDescent="0.3">
      <c r="B572" t="s">
        <v>21</v>
      </c>
      <c r="D572">
        <v>1991</v>
      </c>
      <c r="E572">
        <v>99</v>
      </c>
    </row>
    <row r="573" spans="2:5" x14ac:dyDescent="0.3">
      <c r="B573" t="s">
        <v>21</v>
      </c>
      <c r="D573">
        <v>1992</v>
      </c>
      <c r="E573">
        <v>99</v>
      </c>
    </row>
    <row r="574" spans="2:5" x14ac:dyDescent="0.3">
      <c r="B574" t="s">
        <v>21</v>
      </c>
      <c r="D574">
        <v>1993</v>
      </c>
      <c r="E574">
        <v>99</v>
      </c>
    </row>
    <row r="575" spans="2:5" x14ac:dyDescent="0.3">
      <c r="B575" t="s">
        <v>21</v>
      </c>
      <c r="D575">
        <v>1994</v>
      </c>
      <c r="E575">
        <v>99</v>
      </c>
    </row>
    <row r="576" spans="2:5" x14ac:dyDescent="0.3">
      <c r="B576" t="s">
        <v>21</v>
      </c>
      <c r="D576">
        <v>1995</v>
      </c>
      <c r="E576">
        <v>99</v>
      </c>
    </row>
    <row r="577" spans="2:5" x14ac:dyDescent="0.3">
      <c r="B577" t="s">
        <v>21</v>
      </c>
      <c r="D577">
        <v>1996</v>
      </c>
      <c r="E577">
        <v>99</v>
      </c>
    </row>
    <row r="578" spans="2:5" x14ac:dyDescent="0.3">
      <c r="B578" t="s">
        <v>21</v>
      </c>
      <c r="D578">
        <v>1997</v>
      </c>
      <c r="E578">
        <v>99</v>
      </c>
    </row>
    <row r="579" spans="2:5" x14ac:dyDescent="0.3">
      <c r="B579" t="s">
        <v>21</v>
      </c>
      <c r="D579">
        <v>1998</v>
      </c>
      <c r="E579">
        <v>99</v>
      </c>
    </row>
    <row r="580" spans="2:5" x14ac:dyDescent="0.3">
      <c r="B580" t="s">
        <v>21</v>
      </c>
      <c r="D580">
        <v>1999</v>
      </c>
      <c r="E580">
        <v>99</v>
      </c>
    </row>
    <row r="581" spans="2:5" x14ac:dyDescent="0.3">
      <c r="B581" t="s">
        <v>21</v>
      </c>
      <c r="D581">
        <v>2000</v>
      </c>
      <c r="E581">
        <v>99</v>
      </c>
    </row>
    <row r="582" spans="2:5" x14ac:dyDescent="0.3">
      <c r="B582" t="s">
        <v>21</v>
      </c>
      <c r="D582">
        <v>2001</v>
      </c>
      <c r="E582">
        <v>99</v>
      </c>
    </row>
    <row r="583" spans="2:5" x14ac:dyDescent="0.3">
      <c r="B583" t="s">
        <v>21</v>
      </c>
      <c r="D583">
        <v>2002</v>
      </c>
      <c r="E583">
        <v>99</v>
      </c>
    </row>
    <row r="584" spans="2:5" x14ac:dyDescent="0.3">
      <c r="B584" t="s">
        <v>21</v>
      </c>
      <c r="D584">
        <v>2003</v>
      </c>
      <c r="E584">
        <v>99</v>
      </c>
    </row>
    <row r="585" spans="2:5" x14ac:dyDescent="0.3">
      <c r="B585" t="s">
        <v>21</v>
      </c>
      <c r="D585">
        <v>2004</v>
      </c>
      <c r="E585">
        <v>99</v>
      </c>
    </row>
    <row r="586" spans="2:5" x14ac:dyDescent="0.3">
      <c r="B586" t="s">
        <v>21</v>
      </c>
      <c r="D586">
        <v>2005</v>
      </c>
      <c r="E586">
        <v>99</v>
      </c>
    </row>
    <row r="587" spans="2:5" x14ac:dyDescent="0.3">
      <c r="B587" t="s">
        <v>21</v>
      </c>
      <c r="D587">
        <v>2010</v>
      </c>
      <c r="E587">
        <v>99.3</v>
      </c>
    </row>
    <row r="588" spans="2:5" x14ac:dyDescent="0.3">
      <c r="B588" t="s">
        <v>21</v>
      </c>
      <c r="D588">
        <v>2011</v>
      </c>
      <c r="E588">
        <v>99.2</v>
      </c>
    </row>
    <row r="589" spans="2:5" x14ac:dyDescent="0.3">
      <c r="B589" t="s">
        <v>22</v>
      </c>
      <c r="D589">
        <v>1993</v>
      </c>
      <c r="E589">
        <v>10</v>
      </c>
    </row>
    <row r="590" spans="2:5" x14ac:dyDescent="0.3">
      <c r="B590" t="s">
        <v>22</v>
      </c>
      <c r="D590">
        <v>1994</v>
      </c>
      <c r="E590">
        <v>11</v>
      </c>
    </row>
    <row r="591" spans="2:5" x14ac:dyDescent="0.3">
      <c r="B591" t="s">
        <v>22</v>
      </c>
      <c r="D591">
        <v>1995</v>
      </c>
      <c r="E591">
        <v>13</v>
      </c>
    </row>
    <row r="592" spans="2:5" x14ac:dyDescent="0.3">
      <c r="B592" t="s">
        <v>22</v>
      </c>
      <c r="D592">
        <v>1996</v>
      </c>
      <c r="E592">
        <v>16</v>
      </c>
    </row>
    <row r="593" spans="2:5" x14ac:dyDescent="0.3">
      <c r="B593" t="s">
        <v>22</v>
      </c>
      <c r="D593">
        <v>1997</v>
      </c>
      <c r="E593">
        <v>19</v>
      </c>
    </row>
    <row r="594" spans="2:5" x14ac:dyDescent="0.3">
      <c r="B594" t="s">
        <v>22</v>
      </c>
      <c r="D594">
        <v>1998</v>
      </c>
      <c r="E594">
        <v>25</v>
      </c>
    </row>
    <row r="595" spans="2:5" x14ac:dyDescent="0.3">
      <c r="B595" t="s">
        <v>22</v>
      </c>
      <c r="D595">
        <v>1999</v>
      </c>
      <c r="E595">
        <v>34</v>
      </c>
    </row>
    <row r="596" spans="2:5" x14ac:dyDescent="0.3">
      <c r="B596" t="s">
        <v>22</v>
      </c>
      <c r="D596">
        <v>2000</v>
      </c>
      <c r="E596">
        <v>42</v>
      </c>
    </row>
    <row r="597" spans="2:5" x14ac:dyDescent="0.3">
      <c r="B597" t="s">
        <v>22</v>
      </c>
      <c r="D597">
        <v>2001</v>
      </c>
      <c r="E597">
        <v>49</v>
      </c>
    </row>
    <row r="598" spans="2:5" x14ac:dyDescent="0.3">
      <c r="B598" t="s">
        <v>22</v>
      </c>
      <c r="D598">
        <v>2002</v>
      </c>
      <c r="E598">
        <v>52</v>
      </c>
    </row>
    <row r="599" spans="2:5" x14ac:dyDescent="0.3">
      <c r="B599" t="s">
        <v>22</v>
      </c>
      <c r="D599">
        <v>2003</v>
      </c>
      <c r="E599">
        <v>54</v>
      </c>
    </row>
    <row r="600" spans="2:5" x14ac:dyDescent="0.3">
      <c r="B600" t="s">
        <v>22</v>
      </c>
      <c r="D600">
        <v>2004</v>
      </c>
      <c r="E600">
        <v>57</v>
      </c>
    </row>
    <row r="601" spans="2:5" x14ac:dyDescent="0.3">
      <c r="B601" t="s">
        <v>22</v>
      </c>
      <c r="D601">
        <v>2005</v>
      </c>
      <c r="E601">
        <v>61</v>
      </c>
    </row>
    <row r="602" spans="2:5" x14ac:dyDescent="0.3">
      <c r="B602" t="s">
        <v>22</v>
      </c>
      <c r="D602">
        <v>2006</v>
      </c>
      <c r="E602">
        <v>62</v>
      </c>
    </row>
    <row r="603" spans="2:5" x14ac:dyDescent="0.3">
      <c r="B603" t="s">
        <v>22</v>
      </c>
      <c r="D603">
        <v>2007</v>
      </c>
      <c r="E603">
        <v>65</v>
      </c>
    </row>
    <row r="604" spans="2:5" x14ac:dyDescent="0.3">
      <c r="B604" t="s">
        <v>22</v>
      </c>
      <c r="D604">
        <v>2008</v>
      </c>
      <c r="E604">
        <v>68</v>
      </c>
    </row>
    <row r="605" spans="2:5" x14ac:dyDescent="0.3">
      <c r="B605" t="s">
        <v>22</v>
      </c>
      <c r="D605">
        <v>2009</v>
      </c>
      <c r="E605">
        <v>70</v>
      </c>
    </row>
    <row r="606" spans="2:5" x14ac:dyDescent="0.3">
      <c r="B606" t="s">
        <v>22</v>
      </c>
      <c r="D606">
        <v>2010</v>
      </c>
      <c r="E606">
        <v>74</v>
      </c>
    </row>
    <row r="607" spans="2:5" x14ac:dyDescent="0.3">
      <c r="B607" t="s">
        <v>22</v>
      </c>
      <c r="D607">
        <v>2011</v>
      </c>
      <c r="E607">
        <v>76</v>
      </c>
    </row>
    <row r="608" spans="2:5" x14ac:dyDescent="0.3">
      <c r="B608" t="s">
        <v>22</v>
      </c>
      <c r="D608">
        <v>2012</v>
      </c>
      <c r="E608">
        <v>81</v>
      </c>
    </row>
    <row r="609" spans="2:5" x14ac:dyDescent="0.3">
      <c r="B609" t="s">
        <v>22</v>
      </c>
      <c r="D609">
        <v>2013</v>
      </c>
      <c r="E609">
        <v>82</v>
      </c>
    </row>
    <row r="610" spans="2:5" x14ac:dyDescent="0.3">
      <c r="B610" t="s">
        <v>22</v>
      </c>
      <c r="D610">
        <v>2014</v>
      </c>
      <c r="E610">
        <v>83</v>
      </c>
    </row>
    <row r="611" spans="2:5" x14ac:dyDescent="0.3">
      <c r="B611" t="s">
        <v>22</v>
      </c>
      <c r="D611">
        <v>2015</v>
      </c>
      <c r="E611">
        <v>85</v>
      </c>
    </row>
    <row r="612" spans="2:5" x14ac:dyDescent="0.3">
      <c r="B612" t="s">
        <v>22</v>
      </c>
      <c r="D612">
        <v>2016</v>
      </c>
      <c r="E612">
        <v>88</v>
      </c>
    </row>
    <row r="613" spans="2:5" x14ac:dyDescent="0.3">
      <c r="B613" t="s">
        <v>23</v>
      </c>
      <c r="D613">
        <v>1933</v>
      </c>
      <c r="E613">
        <v>96</v>
      </c>
    </row>
    <row r="614" spans="2:5" x14ac:dyDescent="0.3">
      <c r="B614" t="s">
        <v>23</v>
      </c>
      <c r="D614">
        <v>1965</v>
      </c>
      <c r="E614">
        <v>99</v>
      </c>
    </row>
    <row r="615" spans="2:5" x14ac:dyDescent="0.3">
      <c r="B615" t="s">
        <v>23</v>
      </c>
      <c r="D615">
        <v>1970</v>
      </c>
      <c r="E615">
        <v>100</v>
      </c>
    </row>
    <row r="616" spans="2:5" x14ac:dyDescent="0.3">
      <c r="B616" t="s">
        <v>24</v>
      </c>
      <c r="D616">
        <v>1903</v>
      </c>
      <c r="E616">
        <v>10</v>
      </c>
    </row>
    <row r="617" spans="2:5" x14ac:dyDescent="0.3">
      <c r="B617" t="s">
        <v>24</v>
      </c>
      <c r="D617">
        <v>1904</v>
      </c>
      <c r="E617">
        <v>12</v>
      </c>
    </row>
    <row r="618" spans="2:5" x14ac:dyDescent="0.3">
      <c r="B618" t="s">
        <v>24</v>
      </c>
      <c r="D618">
        <v>1905</v>
      </c>
      <c r="E618">
        <v>14</v>
      </c>
    </row>
    <row r="619" spans="2:5" x14ac:dyDescent="0.3">
      <c r="B619" t="s">
        <v>24</v>
      </c>
      <c r="D619">
        <v>1906</v>
      </c>
      <c r="E619">
        <v>18</v>
      </c>
    </row>
    <row r="620" spans="2:5" x14ac:dyDescent="0.3">
      <c r="B620" t="s">
        <v>24</v>
      </c>
      <c r="D620">
        <v>1907</v>
      </c>
      <c r="E620">
        <v>19.5</v>
      </c>
    </row>
    <row r="621" spans="2:5" x14ac:dyDescent="0.3">
      <c r="B621" t="s">
        <v>24</v>
      </c>
      <c r="D621">
        <v>1908</v>
      </c>
      <c r="E621">
        <v>21</v>
      </c>
    </row>
    <row r="622" spans="2:5" x14ac:dyDescent="0.3">
      <c r="B622" t="s">
        <v>24</v>
      </c>
      <c r="D622">
        <v>1909</v>
      </c>
      <c r="E622">
        <v>23</v>
      </c>
    </row>
    <row r="623" spans="2:5" x14ac:dyDescent="0.3">
      <c r="B623" t="s">
        <v>24</v>
      </c>
      <c r="D623">
        <v>1910</v>
      </c>
      <c r="E623">
        <v>24.5</v>
      </c>
    </row>
    <row r="624" spans="2:5" x14ac:dyDescent="0.3">
      <c r="B624" t="s">
        <v>24</v>
      </c>
      <c r="D624">
        <v>1911</v>
      </c>
      <c r="E624">
        <v>26</v>
      </c>
    </row>
    <row r="625" spans="2:5" x14ac:dyDescent="0.3">
      <c r="B625" t="s">
        <v>24</v>
      </c>
      <c r="D625">
        <v>1912</v>
      </c>
      <c r="E625">
        <v>27</v>
      </c>
    </row>
    <row r="626" spans="2:5" x14ac:dyDescent="0.3">
      <c r="B626" t="s">
        <v>24</v>
      </c>
      <c r="D626">
        <v>1913</v>
      </c>
      <c r="E626">
        <v>28</v>
      </c>
    </row>
    <row r="627" spans="2:5" x14ac:dyDescent="0.3">
      <c r="B627" t="s">
        <v>24</v>
      </c>
      <c r="D627">
        <v>1914</v>
      </c>
      <c r="E627">
        <v>29</v>
      </c>
    </row>
    <row r="628" spans="2:5" x14ac:dyDescent="0.3">
      <c r="B628" t="s">
        <v>24</v>
      </c>
      <c r="D628">
        <v>1915</v>
      </c>
      <c r="E628">
        <v>30</v>
      </c>
    </row>
    <row r="629" spans="2:5" x14ac:dyDescent="0.3">
      <c r="B629" t="s">
        <v>24</v>
      </c>
      <c r="D629">
        <v>1916</v>
      </c>
      <c r="E629">
        <v>31</v>
      </c>
    </row>
    <row r="630" spans="2:5" x14ac:dyDescent="0.3">
      <c r="B630" t="s">
        <v>24</v>
      </c>
      <c r="D630">
        <v>1917</v>
      </c>
      <c r="E630">
        <v>32</v>
      </c>
    </row>
    <row r="631" spans="2:5" x14ac:dyDescent="0.3">
      <c r="B631" t="s">
        <v>24</v>
      </c>
      <c r="D631">
        <v>1918</v>
      </c>
      <c r="E631">
        <v>33</v>
      </c>
    </row>
    <row r="632" spans="2:5" x14ac:dyDescent="0.3">
      <c r="B632" t="s">
        <v>24</v>
      </c>
      <c r="D632">
        <v>1919</v>
      </c>
      <c r="E632">
        <v>34</v>
      </c>
    </row>
    <row r="633" spans="2:5" x14ac:dyDescent="0.3">
      <c r="B633" t="s">
        <v>24</v>
      </c>
      <c r="D633">
        <v>1920</v>
      </c>
      <c r="E633">
        <v>34</v>
      </c>
    </row>
    <row r="634" spans="2:5" x14ac:dyDescent="0.3">
      <c r="B634" t="s">
        <v>24</v>
      </c>
      <c r="D634">
        <v>1921</v>
      </c>
      <c r="E634">
        <v>35</v>
      </c>
    </row>
    <row r="635" spans="2:5" x14ac:dyDescent="0.3">
      <c r="B635" t="s">
        <v>24</v>
      </c>
      <c r="D635">
        <v>1922</v>
      </c>
      <c r="E635">
        <v>35</v>
      </c>
    </row>
    <row r="636" spans="2:5" x14ac:dyDescent="0.3">
      <c r="B636" t="s">
        <v>24</v>
      </c>
      <c r="D636">
        <v>1923</v>
      </c>
      <c r="E636">
        <v>37</v>
      </c>
    </row>
    <row r="637" spans="2:5" x14ac:dyDescent="0.3">
      <c r="B637" t="s">
        <v>24</v>
      </c>
      <c r="D637">
        <v>1924</v>
      </c>
      <c r="E637">
        <v>37</v>
      </c>
    </row>
    <row r="638" spans="2:5" x14ac:dyDescent="0.3">
      <c r="B638" t="s">
        <v>24</v>
      </c>
      <c r="D638">
        <v>1925</v>
      </c>
      <c r="E638">
        <v>38</v>
      </c>
    </row>
    <row r="639" spans="2:5" x14ac:dyDescent="0.3">
      <c r="B639" t="s">
        <v>24</v>
      </c>
      <c r="D639">
        <v>1926</v>
      </c>
      <c r="E639">
        <v>39</v>
      </c>
    </row>
    <row r="640" spans="2:5" x14ac:dyDescent="0.3">
      <c r="B640" t="s">
        <v>24</v>
      </c>
      <c r="D640">
        <v>1927</v>
      </c>
      <c r="E640">
        <v>39</v>
      </c>
    </row>
    <row r="641" spans="2:5" x14ac:dyDescent="0.3">
      <c r="B641" t="s">
        <v>24</v>
      </c>
      <c r="D641">
        <v>1928</v>
      </c>
      <c r="E641">
        <v>41</v>
      </c>
    </row>
    <row r="642" spans="2:5" x14ac:dyDescent="0.3">
      <c r="B642" t="s">
        <v>24</v>
      </c>
      <c r="D642">
        <v>1929</v>
      </c>
      <c r="E642">
        <v>41</v>
      </c>
    </row>
    <row r="643" spans="2:5" x14ac:dyDescent="0.3">
      <c r="B643" t="s">
        <v>24</v>
      </c>
      <c r="D643">
        <v>1930</v>
      </c>
      <c r="E643">
        <v>39.5</v>
      </c>
    </row>
    <row r="644" spans="2:5" x14ac:dyDescent="0.3">
      <c r="B644" t="s">
        <v>24</v>
      </c>
      <c r="D644">
        <v>1931</v>
      </c>
      <c r="E644">
        <v>38</v>
      </c>
    </row>
    <row r="645" spans="2:5" x14ac:dyDescent="0.3">
      <c r="B645" t="s">
        <v>24</v>
      </c>
      <c r="D645">
        <v>1932</v>
      </c>
      <c r="E645">
        <v>35</v>
      </c>
    </row>
    <row r="646" spans="2:5" x14ac:dyDescent="0.3">
      <c r="B646" t="s">
        <v>24</v>
      </c>
      <c r="D646">
        <v>1933</v>
      </c>
      <c r="E646">
        <v>32</v>
      </c>
    </row>
    <row r="647" spans="2:5" x14ac:dyDescent="0.3">
      <c r="B647" t="s">
        <v>24</v>
      </c>
      <c r="D647">
        <v>1934</v>
      </c>
      <c r="E647">
        <v>31</v>
      </c>
    </row>
    <row r="648" spans="2:5" x14ac:dyDescent="0.3">
      <c r="B648" t="s">
        <v>24</v>
      </c>
      <c r="D648">
        <v>1935</v>
      </c>
      <c r="E648">
        <v>32</v>
      </c>
    </row>
    <row r="649" spans="2:5" x14ac:dyDescent="0.3">
      <c r="B649" t="s">
        <v>24</v>
      </c>
      <c r="D649">
        <v>1936</v>
      </c>
      <c r="E649">
        <v>33</v>
      </c>
    </row>
    <row r="650" spans="2:5" x14ac:dyDescent="0.3">
      <c r="B650" t="s">
        <v>24</v>
      </c>
      <c r="D650">
        <v>1937</v>
      </c>
      <c r="E650">
        <v>34</v>
      </c>
    </row>
    <row r="651" spans="2:5" x14ac:dyDescent="0.3">
      <c r="B651" t="s">
        <v>24</v>
      </c>
      <c r="D651">
        <v>1938</v>
      </c>
      <c r="E651">
        <v>34.5</v>
      </c>
    </row>
    <row r="652" spans="2:5" x14ac:dyDescent="0.3">
      <c r="B652" t="s">
        <v>24</v>
      </c>
      <c r="D652">
        <v>1939</v>
      </c>
      <c r="E652">
        <v>35</v>
      </c>
    </row>
    <row r="653" spans="2:5" x14ac:dyDescent="0.3">
      <c r="B653" t="s">
        <v>24</v>
      </c>
      <c r="D653">
        <v>1940</v>
      </c>
      <c r="E653">
        <v>37</v>
      </c>
    </row>
    <row r="654" spans="2:5" x14ac:dyDescent="0.3">
      <c r="B654" t="s">
        <v>24</v>
      </c>
      <c r="D654">
        <v>1941</v>
      </c>
      <c r="E654">
        <v>39</v>
      </c>
    </row>
    <row r="655" spans="2:5" x14ac:dyDescent="0.3">
      <c r="B655" t="s">
        <v>24</v>
      </c>
      <c r="D655">
        <v>1942</v>
      </c>
      <c r="E655">
        <v>41.5</v>
      </c>
    </row>
    <row r="656" spans="2:5" x14ac:dyDescent="0.3">
      <c r="B656" t="s">
        <v>24</v>
      </c>
      <c r="D656">
        <v>1943</v>
      </c>
      <c r="E656">
        <v>44</v>
      </c>
    </row>
    <row r="657" spans="2:5" x14ac:dyDescent="0.3">
      <c r="B657" t="s">
        <v>24</v>
      </c>
      <c r="D657">
        <v>1944</v>
      </c>
      <c r="E657">
        <v>45</v>
      </c>
    </row>
    <row r="658" spans="2:5" x14ac:dyDescent="0.3">
      <c r="B658" t="s">
        <v>24</v>
      </c>
      <c r="D658">
        <v>1945</v>
      </c>
      <c r="E658">
        <v>46</v>
      </c>
    </row>
    <row r="659" spans="2:5" x14ac:dyDescent="0.3">
      <c r="B659" t="s">
        <v>24</v>
      </c>
      <c r="D659">
        <v>1946</v>
      </c>
      <c r="E659">
        <v>50</v>
      </c>
    </row>
    <row r="660" spans="2:5" x14ac:dyDescent="0.3">
      <c r="B660" t="s">
        <v>24</v>
      </c>
      <c r="D660">
        <v>1947</v>
      </c>
      <c r="E660">
        <v>54</v>
      </c>
    </row>
    <row r="661" spans="2:5" x14ac:dyDescent="0.3">
      <c r="B661" t="s">
        <v>24</v>
      </c>
      <c r="D661">
        <v>1948</v>
      </c>
      <c r="E661">
        <v>58</v>
      </c>
    </row>
    <row r="662" spans="2:5" x14ac:dyDescent="0.3">
      <c r="B662" t="s">
        <v>24</v>
      </c>
      <c r="D662">
        <v>1949</v>
      </c>
      <c r="E662">
        <v>60</v>
      </c>
    </row>
    <row r="663" spans="2:5" x14ac:dyDescent="0.3">
      <c r="B663" t="s">
        <v>24</v>
      </c>
      <c r="D663">
        <v>1950</v>
      </c>
      <c r="E663">
        <v>62</v>
      </c>
    </row>
    <row r="664" spans="2:5" x14ac:dyDescent="0.3">
      <c r="B664" t="s">
        <v>24</v>
      </c>
      <c r="D664">
        <v>1951</v>
      </c>
      <c r="E664">
        <v>63.5</v>
      </c>
    </row>
    <row r="665" spans="2:5" x14ac:dyDescent="0.3">
      <c r="B665" t="s">
        <v>24</v>
      </c>
      <c r="D665">
        <v>1952</v>
      </c>
      <c r="E665">
        <v>65</v>
      </c>
    </row>
    <row r="666" spans="2:5" x14ac:dyDescent="0.3">
      <c r="B666" t="s">
        <v>24</v>
      </c>
      <c r="D666">
        <v>1953</v>
      </c>
      <c r="E666">
        <v>67.5</v>
      </c>
    </row>
    <row r="667" spans="2:5" x14ac:dyDescent="0.3">
      <c r="B667" t="s">
        <v>24</v>
      </c>
      <c r="D667">
        <v>1954</v>
      </c>
      <c r="E667">
        <v>70</v>
      </c>
    </row>
    <row r="668" spans="2:5" x14ac:dyDescent="0.3">
      <c r="B668" t="s">
        <v>24</v>
      </c>
      <c r="D668">
        <v>1955</v>
      </c>
      <c r="E668">
        <v>71.67</v>
      </c>
    </row>
    <row r="669" spans="2:5" x14ac:dyDescent="0.3">
      <c r="B669" t="s">
        <v>24</v>
      </c>
      <c r="D669">
        <v>1956</v>
      </c>
      <c r="E669">
        <v>73.33</v>
      </c>
    </row>
    <row r="670" spans="2:5" x14ac:dyDescent="0.3">
      <c r="B670" t="s">
        <v>24</v>
      </c>
      <c r="D670">
        <v>1957</v>
      </c>
      <c r="E670">
        <v>75</v>
      </c>
    </row>
    <row r="671" spans="2:5" x14ac:dyDescent="0.3">
      <c r="B671" t="s">
        <v>24</v>
      </c>
      <c r="D671">
        <v>1958</v>
      </c>
      <c r="E671">
        <v>76.5</v>
      </c>
    </row>
    <row r="672" spans="2:5" x14ac:dyDescent="0.3">
      <c r="B672" t="s">
        <v>24</v>
      </c>
      <c r="D672">
        <v>1959</v>
      </c>
      <c r="E672">
        <v>78</v>
      </c>
    </row>
    <row r="673" spans="2:5" x14ac:dyDescent="0.3">
      <c r="B673" t="s">
        <v>24</v>
      </c>
      <c r="D673">
        <v>1960</v>
      </c>
      <c r="E673">
        <v>78.5</v>
      </c>
    </row>
    <row r="674" spans="2:5" x14ac:dyDescent="0.3">
      <c r="B674" t="s">
        <v>24</v>
      </c>
      <c r="D674">
        <v>1961</v>
      </c>
      <c r="E674">
        <v>79</v>
      </c>
    </row>
    <row r="675" spans="2:5" x14ac:dyDescent="0.3">
      <c r="B675" t="s">
        <v>24</v>
      </c>
      <c r="D675">
        <v>1962</v>
      </c>
      <c r="E675">
        <v>80</v>
      </c>
    </row>
    <row r="676" spans="2:5" x14ac:dyDescent="0.3">
      <c r="B676" t="s">
        <v>24</v>
      </c>
      <c r="D676">
        <v>1963</v>
      </c>
      <c r="E676">
        <v>81</v>
      </c>
    </row>
    <row r="677" spans="2:5" x14ac:dyDescent="0.3">
      <c r="B677" t="s">
        <v>24</v>
      </c>
      <c r="D677">
        <v>1964</v>
      </c>
      <c r="E677">
        <v>82</v>
      </c>
    </row>
    <row r="678" spans="2:5" x14ac:dyDescent="0.3">
      <c r="B678" t="s">
        <v>24</v>
      </c>
      <c r="D678">
        <v>1965</v>
      </c>
      <c r="E678">
        <v>85</v>
      </c>
    </row>
    <row r="679" spans="2:5" x14ac:dyDescent="0.3">
      <c r="B679" t="s">
        <v>24</v>
      </c>
      <c r="D679">
        <v>1966</v>
      </c>
      <c r="E679">
        <v>86</v>
      </c>
    </row>
    <row r="680" spans="2:5" x14ac:dyDescent="0.3">
      <c r="B680" t="s">
        <v>24</v>
      </c>
      <c r="D680">
        <v>1967</v>
      </c>
      <c r="E680">
        <v>87</v>
      </c>
    </row>
    <row r="681" spans="2:5" x14ac:dyDescent="0.3">
      <c r="B681" t="s">
        <v>24</v>
      </c>
      <c r="D681">
        <v>1968</v>
      </c>
      <c r="E681">
        <v>88.5</v>
      </c>
    </row>
    <row r="682" spans="2:5" x14ac:dyDescent="0.3">
      <c r="B682" t="s">
        <v>24</v>
      </c>
      <c r="D682">
        <v>1969</v>
      </c>
      <c r="E682">
        <v>90</v>
      </c>
    </row>
    <row r="683" spans="2:5" x14ac:dyDescent="0.3">
      <c r="B683" t="s">
        <v>24</v>
      </c>
      <c r="D683">
        <v>1970</v>
      </c>
      <c r="E683">
        <v>87</v>
      </c>
    </row>
    <row r="684" spans="2:5" x14ac:dyDescent="0.3">
      <c r="B684" t="s">
        <v>24</v>
      </c>
      <c r="D684">
        <v>1971</v>
      </c>
      <c r="E684">
        <v>87.5</v>
      </c>
    </row>
    <row r="685" spans="2:5" x14ac:dyDescent="0.3">
      <c r="B685" t="s">
        <v>24</v>
      </c>
      <c r="D685">
        <v>1972</v>
      </c>
      <c r="E685">
        <v>88</v>
      </c>
    </row>
    <row r="686" spans="2:5" x14ac:dyDescent="0.3">
      <c r="B686" t="s">
        <v>24</v>
      </c>
      <c r="D686">
        <v>1973</v>
      </c>
      <c r="E686">
        <v>88.67</v>
      </c>
    </row>
    <row r="687" spans="2:5" x14ac:dyDescent="0.3">
      <c r="B687" t="s">
        <v>24</v>
      </c>
      <c r="D687">
        <v>1974</v>
      </c>
      <c r="E687">
        <v>89.33</v>
      </c>
    </row>
    <row r="688" spans="2:5" x14ac:dyDescent="0.3">
      <c r="B688" t="s">
        <v>24</v>
      </c>
      <c r="D688">
        <v>1975</v>
      </c>
      <c r="E688">
        <v>90</v>
      </c>
    </row>
    <row r="689" spans="2:5" x14ac:dyDescent="0.3">
      <c r="B689" t="s">
        <v>24</v>
      </c>
      <c r="D689">
        <v>1976</v>
      </c>
      <c r="E689">
        <v>90.5</v>
      </c>
    </row>
    <row r="690" spans="2:5" x14ac:dyDescent="0.3">
      <c r="B690" t="s">
        <v>24</v>
      </c>
      <c r="D690">
        <v>1977</v>
      </c>
      <c r="E690">
        <v>91</v>
      </c>
    </row>
    <row r="691" spans="2:5" x14ac:dyDescent="0.3">
      <c r="B691" t="s">
        <v>24</v>
      </c>
      <c r="D691">
        <v>1978</v>
      </c>
      <c r="E691">
        <v>91.5</v>
      </c>
    </row>
    <row r="692" spans="2:5" x14ac:dyDescent="0.3">
      <c r="B692" t="s">
        <v>24</v>
      </c>
      <c r="D692">
        <v>1979</v>
      </c>
      <c r="E692">
        <v>92</v>
      </c>
    </row>
    <row r="693" spans="2:5" x14ac:dyDescent="0.3">
      <c r="B693" t="s">
        <v>24</v>
      </c>
      <c r="D693">
        <v>1980</v>
      </c>
      <c r="E693">
        <v>92.5</v>
      </c>
    </row>
    <row r="694" spans="2:5" x14ac:dyDescent="0.3">
      <c r="B694" t="s">
        <v>24</v>
      </c>
      <c r="D694">
        <v>1981</v>
      </c>
      <c r="E694">
        <v>93</v>
      </c>
    </row>
    <row r="695" spans="2:5" x14ac:dyDescent="0.3">
      <c r="B695" t="s">
        <v>24</v>
      </c>
      <c r="D695">
        <v>1982</v>
      </c>
      <c r="E695">
        <v>92.5</v>
      </c>
    </row>
    <row r="696" spans="2:5" x14ac:dyDescent="0.3">
      <c r="B696" t="s">
        <v>24</v>
      </c>
      <c r="D696">
        <v>1983</v>
      </c>
      <c r="E696">
        <v>92</v>
      </c>
    </row>
    <row r="697" spans="2:5" x14ac:dyDescent="0.3">
      <c r="B697" t="s">
        <v>24</v>
      </c>
      <c r="D697">
        <v>1984</v>
      </c>
      <c r="E697">
        <v>92</v>
      </c>
    </row>
    <row r="698" spans="2:5" x14ac:dyDescent="0.3">
      <c r="B698" t="s">
        <v>24</v>
      </c>
      <c r="D698">
        <v>1985</v>
      </c>
      <c r="E698">
        <v>92</v>
      </c>
    </row>
    <row r="699" spans="2:5" x14ac:dyDescent="0.3">
      <c r="B699" t="s">
        <v>24</v>
      </c>
      <c r="D699">
        <v>1986</v>
      </c>
      <c r="E699">
        <v>92.25</v>
      </c>
    </row>
    <row r="700" spans="2:5" x14ac:dyDescent="0.3">
      <c r="B700" t="s">
        <v>24</v>
      </c>
      <c r="D700">
        <v>1987</v>
      </c>
      <c r="E700">
        <v>92.5</v>
      </c>
    </row>
    <row r="701" spans="2:5" x14ac:dyDescent="0.3">
      <c r="B701" t="s">
        <v>24</v>
      </c>
      <c r="D701">
        <v>1988</v>
      </c>
      <c r="E701">
        <v>92.75</v>
      </c>
    </row>
    <row r="702" spans="2:5" x14ac:dyDescent="0.3">
      <c r="B702" t="s">
        <v>24</v>
      </c>
      <c r="D702">
        <v>1989</v>
      </c>
      <c r="E702">
        <v>93</v>
      </c>
    </row>
    <row r="703" spans="2:5" x14ac:dyDescent="0.3">
      <c r="B703" t="s">
        <v>24</v>
      </c>
      <c r="D703">
        <v>1990</v>
      </c>
      <c r="E703">
        <v>93.5</v>
      </c>
    </row>
    <row r="704" spans="2:5" x14ac:dyDescent="0.3">
      <c r="B704" t="s">
        <v>24</v>
      </c>
      <c r="D704">
        <v>1991</v>
      </c>
      <c r="E704">
        <v>94</v>
      </c>
    </row>
    <row r="705" spans="2:5" x14ac:dyDescent="0.3">
      <c r="B705" t="s">
        <v>24</v>
      </c>
      <c r="D705">
        <v>1992</v>
      </c>
      <c r="E705">
        <v>94</v>
      </c>
    </row>
    <row r="706" spans="2:5" x14ac:dyDescent="0.3">
      <c r="B706" t="s">
        <v>24</v>
      </c>
      <c r="D706">
        <v>1993</v>
      </c>
      <c r="E706">
        <v>94</v>
      </c>
    </row>
    <row r="707" spans="2:5" x14ac:dyDescent="0.3">
      <c r="B707" t="s">
        <v>24</v>
      </c>
      <c r="D707">
        <v>1994</v>
      </c>
      <c r="E707">
        <v>94</v>
      </c>
    </row>
    <row r="708" spans="2:5" x14ac:dyDescent="0.3">
      <c r="B708" t="s">
        <v>24</v>
      </c>
      <c r="D708">
        <v>1995</v>
      </c>
      <c r="E708">
        <v>94</v>
      </c>
    </row>
    <row r="709" spans="2:5" x14ac:dyDescent="0.3">
      <c r="B709" t="s">
        <v>24</v>
      </c>
      <c r="D709">
        <v>1996</v>
      </c>
      <c r="E709">
        <v>94</v>
      </c>
    </row>
    <row r="710" spans="2:5" x14ac:dyDescent="0.3">
      <c r="B710" t="s">
        <v>24</v>
      </c>
      <c r="D710">
        <v>1997</v>
      </c>
      <c r="E710">
        <v>94</v>
      </c>
    </row>
    <row r="711" spans="2:5" x14ac:dyDescent="0.3">
      <c r="B711" t="s">
        <v>24</v>
      </c>
      <c r="D711">
        <v>1998</v>
      </c>
      <c r="E711">
        <v>94</v>
      </c>
    </row>
    <row r="712" spans="2:5" x14ac:dyDescent="0.3">
      <c r="B712" t="s">
        <v>24</v>
      </c>
      <c r="D712">
        <v>1999</v>
      </c>
      <c r="E712">
        <v>94</v>
      </c>
    </row>
    <row r="713" spans="2:5" x14ac:dyDescent="0.3">
      <c r="B713" t="s">
        <v>24</v>
      </c>
      <c r="D713">
        <v>2000</v>
      </c>
      <c r="E713">
        <v>94</v>
      </c>
    </row>
    <row r="714" spans="2:5" x14ac:dyDescent="0.3">
      <c r="B714" t="s">
        <v>24</v>
      </c>
      <c r="D714">
        <v>2001</v>
      </c>
      <c r="E714">
        <v>94.5</v>
      </c>
    </row>
    <row r="715" spans="2:5" x14ac:dyDescent="0.3">
      <c r="B715" t="s">
        <v>24</v>
      </c>
      <c r="D715">
        <v>2002</v>
      </c>
      <c r="E715">
        <v>95</v>
      </c>
    </row>
    <row r="716" spans="2:5" x14ac:dyDescent="0.3">
      <c r="B716" t="s">
        <v>24</v>
      </c>
      <c r="D716">
        <v>2003</v>
      </c>
      <c r="E716">
        <v>94</v>
      </c>
    </row>
    <row r="717" spans="2:5" x14ac:dyDescent="0.3">
      <c r="B717" t="s">
        <v>24</v>
      </c>
      <c r="D717">
        <v>2004</v>
      </c>
      <c r="E717">
        <v>93</v>
      </c>
    </row>
    <row r="718" spans="2:5" x14ac:dyDescent="0.3">
      <c r="B718" t="s">
        <v>24</v>
      </c>
      <c r="D718">
        <v>2005</v>
      </c>
      <c r="E718">
        <v>92</v>
      </c>
    </row>
    <row r="719" spans="2:5" x14ac:dyDescent="0.3">
      <c r="B719" t="s">
        <v>24</v>
      </c>
      <c r="D719">
        <v>2009</v>
      </c>
      <c r="E719">
        <v>83</v>
      </c>
    </row>
    <row r="720" spans="2:5" x14ac:dyDescent="0.3">
      <c r="B720" t="s">
        <v>24</v>
      </c>
      <c r="D720">
        <v>2010</v>
      </c>
      <c r="E720">
        <v>75</v>
      </c>
    </row>
    <row r="721" spans="2:5" x14ac:dyDescent="0.3">
      <c r="B721" t="s">
        <v>24</v>
      </c>
      <c r="D721">
        <v>2011</v>
      </c>
      <c r="E721">
        <v>70.5</v>
      </c>
    </row>
    <row r="722" spans="2:5" x14ac:dyDescent="0.3">
      <c r="B722" t="s">
        <v>24</v>
      </c>
      <c r="D722">
        <v>2012</v>
      </c>
      <c r="E722">
        <v>75</v>
      </c>
    </row>
    <row r="723" spans="2:5" x14ac:dyDescent="0.3">
      <c r="B723" t="s">
        <v>24</v>
      </c>
      <c r="D723">
        <v>2013</v>
      </c>
      <c r="E723">
        <v>66</v>
      </c>
    </row>
    <row r="724" spans="2:5" x14ac:dyDescent="0.3">
      <c r="B724" t="s">
        <v>24</v>
      </c>
      <c r="D724">
        <v>2014</v>
      </c>
      <c r="E724">
        <v>65</v>
      </c>
    </row>
    <row r="725" spans="2:5" x14ac:dyDescent="0.3">
      <c r="B725" t="s">
        <v>25</v>
      </c>
      <c r="D725">
        <v>1984</v>
      </c>
      <c r="E725">
        <v>8.1999999999999993</v>
      </c>
    </row>
    <row r="726" spans="2:5" x14ac:dyDescent="0.3">
      <c r="B726" t="s">
        <v>25</v>
      </c>
      <c r="D726">
        <v>1985</v>
      </c>
      <c r="E726">
        <v>10</v>
      </c>
    </row>
    <row r="727" spans="2:5" x14ac:dyDescent="0.3">
      <c r="B727" t="s">
        <v>25</v>
      </c>
      <c r="D727">
        <v>1986</v>
      </c>
      <c r="E727">
        <v>12</v>
      </c>
    </row>
    <row r="728" spans="2:5" x14ac:dyDescent="0.3">
      <c r="B728" t="s">
        <v>25</v>
      </c>
      <c r="D728">
        <v>1987</v>
      </c>
      <c r="E728">
        <v>13</v>
      </c>
    </row>
    <row r="729" spans="2:5" x14ac:dyDescent="0.3">
      <c r="B729" t="s">
        <v>25</v>
      </c>
      <c r="D729">
        <v>1988</v>
      </c>
      <c r="E729">
        <v>14</v>
      </c>
    </row>
    <row r="730" spans="2:5" x14ac:dyDescent="0.3">
      <c r="B730" t="s">
        <v>25</v>
      </c>
      <c r="D730">
        <v>1989</v>
      </c>
      <c r="E730">
        <v>15</v>
      </c>
    </row>
    <row r="731" spans="2:5" x14ac:dyDescent="0.3">
      <c r="B731" t="s">
        <v>25</v>
      </c>
      <c r="D731">
        <v>1990</v>
      </c>
      <c r="E731">
        <v>17</v>
      </c>
    </row>
    <row r="732" spans="2:5" x14ac:dyDescent="0.3">
      <c r="B732" t="s">
        <v>25</v>
      </c>
      <c r="D732">
        <v>1991</v>
      </c>
      <c r="E732">
        <v>20</v>
      </c>
    </row>
    <row r="733" spans="2:5" x14ac:dyDescent="0.3">
      <c r="B733" t="s">
        <v>25</v>
      </c>
      <c r="D733">
        <v>1992</v>
      </c>
      <c r="E733">
        <v>22</v>
      </c>
    </row>
    <row r="734" spans="2:5" x14ac:dyDescent="0.3">
      <c r="B734" t="s">
        <v>25</v>
      </c>
      <c r="D734">
        <v>1993</v>
      </c>
      <c r="E734">
        <v>22.9</v>
      </c>
    </row>
    <row r="735" spans="2:5" x14ac:dyDescent="0.3">
      <c r="B735" t="s">
        <v>25</v>
      </c>
      <c r="D735">
        <v>1994</v>
      </c>
      <c r="E735">
        <v>25</v>
      </c>
    </row>
    <row r="736" spans="2:5" x14ac:dyDescent="0.3">
      <c r="B736" t="s">
        <v>25</v>
      </c>
      <c r="D736">
        <v>1995</v>
      </c>
      <c r="E736">
        <v>30</v>
      </c>
    </row>
    <row r="737" spans="2:5" x14ac:dyDescent="0.3">
      <c r="B737" t="s">
        <v>25</v>
      </c>
      <c r="D737">
        <v>1996</v>
      </c>
      <c r="E737">
        <v>33</v>
      </c>
    </row>
    <row r="738" spans="2:5" x14ac:dyDescent="0.3">
      <c r="B738" t="s">
        <v>25</v>
      </c>
      <c r="D738">
        <v>1997</v>
      </c>
      <c r="E738">
        <v>36.6</v>
      </c>
    </row>
    <row r="739" spans="2:5" x14ac:dyDescent="0.3">
      <c r="B739" t="s">
        <v>25</v>
      </c>
      <c r="D739">
        <v>1998</v>
      </c>
      <c r="E739">
        <v>40</v>
      </c>
    </row>
    <row r="740" spans="2:5" x14ac:dyDescent="0.3">
      <c r="B740" t="s">
        <v>25</v>
      </c>
      <c r="D740">
        <v>1999</v>
      </c>
      <c r="E740">
        <v>45</v>
      </c>
    </row>
    <row r="741" spans="2:5" x14ac:dyDescent="0.3">
      <c r="B741" t="s">
        <v>25</v>
      </c>
      <c r="D741">
        <v>2000</v>
      </c>
      <c r="E741">
        <v>51</v>
      </c>
    </row>
    <row r="742" spans="2:5" x14ac:dyDescent="0.3">
      <c r="B742" t="s">
        <v>25</v>
      </c>
      <c r="D742">
        <v>2001</v>
      </c>
      <c r="E742">
        <v>56.3</v>
      </c>
    </row>
    <row r="743" spans="2:5" x14ac:dyDescent="0.3">
      <c r="B743" t="s">
        <v>25</v>
      </c>
      <c r="D743">
        <v>2002</v>
      </c>
      <c r="E743">
        <v>58</v>
      </c>
    </row>
    <row r="744" spans="2:5" x14ac:dyDescent="0.3">
      <c r="B744" t="s">
        <v>25</v>
      </c>
      <c r="D744">
        <v>2003</v>
      </c>
      <c r="E744">
        <v>61.8</v>
      </c>
    </row>
    <row r="745" spans="2:5" x14ac:dyDescent="0.3">
      <c r="B745" t="s">
        <v>25</v>
      </c>
      <c r="D745">
        <v>2004</v>
      </c>
      <c r="E745">
        <v>63</v>
      </c>
    </row>
    <row r="746" spans="2:5" x14ac:dyDescent="0.3">
      <c r="B746" t="s">
        <v>25</v>
      </c>
      <c r="D746">
        <v>2005</v>
      </c>
      <c r="E746">
        <v>65</v>
      </c>
    </row>
    <row r="747" spans="2:5" x14ac:dyDescent="0.3">
      <c r="B747" t="s">
        <v>25</v>
      </c>
      <c r="D747">
        <v>2006</v>
      </c>
      <c r="E747">
        <v>67</v>
      </c>
    </row>
    <row r="748" spans="2:5" x14ac:dyDescent="0.3">
      <c r="B748" t="s">
        <v>25</v>
      </c>
      <c r="D748">
        <v>2007</v>
      </c>
      <c r="E748">
        <v>69.7</v>
      </c>
    </row>
    <row r="749" spans="2:5" x14ac:dyDescent="0.3">
      <c r="B749" t="s">
        <v>25</v>
      </c>
      <c r="D749">
        <v>2008</v>
      </c>
      <c r="E749">
        <v>72</v>
      </c>
    </row>
    <row r="750" spans="2:5" x14ac:dyDescent="0.3">
      <c r="B750" t="s">
        <v>25</v>
      </c>
      <c r="D750">
        <v>2009</v>
      </c>
      <c r="E750">
        <v>74.099999999999994</v>
      </c>
    </row>
    <row r="751" spans="2:5" x14ac:dyDescent="0.3">
      <c r="B751" t="s">
        <v>25</v>
      </c>
      <c r="D751">
        <v>2010</v>
      </c>
      <c r="E751">
        <v>76.7</v>
      </c>
    </row>
    <row r="752" spans="2:5" x14ac:dyDescent="0.3">
      <c r="B752" t="s">
        <v>25</v>
      </c>
      <c r="D752">
        <v>2011</v>
      </c>
      <c r="E752">
        <v>75.599999999999994</v>
      </c>
    </row>
    <row r="753" spans="2:5" x14ac:dyDescent="0.3">
      <c r="B753" t="s">
        <v>25</v>
      </c>
      <c r="D753">
        <v>2012</v>
      </c>
      <c r="E753">
        <v>75</v>
      </c>
    </row>
    <row r="754" spans="2:5" x14ac:dyDescent="0.3">
      <c r="B754" t="s">
        <v>25</v>
      </c>
      <c r="D754">
        <v>2013</v>
      </c>
      <c r="E754">
        <v>77</v>
      </c>
    </row>
    <row r="755" spans="2:5" x14ac:dyDescent="0.3">
      <c r="B755" t="s">
        <v>25</v>
      </c>
      <c r="D755">
        <v>2014</v>
      </c>
      <c r="E755">
        <v>75</v>
      </c>
    </row>
    <row r="756" spans="2:5" x14ac:dyDescent="0.3">
      <c r="B756" t="s">
        <v>25</v>
      </c>
      <c r="D756">
        <v>2015</v>
      </c>
      <c r="E756">
        <v>73</v>
      </c>
    </row>
    <row r="757" spans="2:5" x14ac:dyDescent="0.3">
      <c r="B757" t="s">
        <v>25</v>
      </c>
      <c r="D757">
        <v>2016</v>
      </c>
      <c r="E757">
        <v>78</v>
      </c>
    </row>
    <row r="758" spans="2:5" x14ac:dyDescent="0.3">
      <c r="B758" t="s">
        <v>26</v>
      </c>
      <c r="D758">
        <v>1975</v>
      </c>
      <c r="E758">
        <v>3</v>
      </c>
    </row>
    <row r="759" spans="2:5" x14ac:dyDescent="0.3">
      <c r="B759" t="s">
        <v>26</v>
      </c>
      <c r="D759">
        <v>1980</v>
      </c>
      <c r="E759">
        <v>7</v>
      </c>
    </row>
    <row r="760" spans="2:5" x14ac:dyDescent="0.3">
      <c r="B760" t="s">
        <v>26</v>
      </c>
      <c r="D760">
        <v>1982</v>
      </c>
      <c r="E760">
        <v>20</v>
      </c>
    </row>
    <row r="761" spans="2:5" x14ac:dyDescent="0.3">
      <c r="B761" t="s">
        <v>26</v>
      </c>
      <c r="D761">
        <v>1983</v>
      </c>
      <c r="E761">
        <v>34</v>
      </c>
    </row>
    <row r="762" spans="2:5" x14ac:dyDescent="0.3">
      <c r="B762" t="s">
        <v>26</v>
      </c>
      <c r="D762">
        <v>1986</v>
      </c>
      <c r="E762">
        <v>60</v>
      </c>
    </row>
    <row r="763" spans="2:5" x14ac:dyDescent="0.3">
      <c r="B763" t="s">
        <v>26</v>
      </c>
      <c r="D763">
        <v>1992</v>
      </c>
      <c r="E763">
        <v>82.2</v>
      </c>
    </row>
    <row r="764" spans="2:5" x14ac:dyDescent="0.3">
      <c r="B764" t="s">
        <v>26</v>
      </c>
      <c r="D764">
        <v>1998</v>
      </c>
      <c r="E764">
        <v>90.7</v>
      </c>
    </row>
    <row r="765" spans="2:5" x14ac:dyDescent="0.3">
      <c r="B765" t="s">
        <v>26</v>
      </c>
      <c r="D765">
        <v>2003</v>
      </c>
      <c r="E765">
        <v>95.9</v>
      </c>
    </row>
    <row r="766" spans="2:5" x14ac:dyDescent="0.3">
      <c r="B766" t="s">
        <v>26</v>
      </c>
      <c r="D766">
        <v>2005</v>
      </c>
      <c r="E766">
        <v>96.4</v>
      </c>
    </row>
    <row r="767" spans="2:5" x14ac:dyDescent="0.3">
      <c r="B767" t="s">
        <v>26</v>
      </c>
      <c r="D767">
        <v>2010</v>
      </c>
      <c r="E767">
        <v>97.1</v>
      </c>
    </row>
    <row r="768" spans="2:5" x14ac:dyDescent="0.3">
      <c r="B768" t="s">
        <v>26</v>
      </c>
      <c r="D768">
        <v>2011</v>
      </c>
      <c r="E768">
        <v>96.8</v>
      </c>
    </row>
    <row r="769" spans="2:5" x14ac:dyDescent="0.3">
      <c r="B769" t="s">
        <v>27</v>
      </c>
      <c r="D769">
        <v>1990</v>
      </c>
      <c r="E769">
        <v>16</v>
      </c>
    </row>
    <row r="770" spans="2:5" x14ac:dyDescent="0.3">
      <c r="B770" t="s">
        <v>27</v>
      </c>
      <c r="D770">
        <v>1991</v>
      </c>
      <c r="E770">
        <v>20</v>
      </c>
    </row>
    <row r="771" spans="2:5" x14ac:dyDescent="0.3">
      <c r="B771" t="s">
        <v>27</v>
      </c>
      <c r="D771">
        <v>1992</v>
      </c>
      <c r="E771">
        <v>22</v>
      </c>
    </row>
    <row r="772" spans="2:5" x14ac:dyDescent="0.3">
      <c r="B772" t="s">
        <v>27</v>
      </c>
      <c r="D772">
        <v>1993</v>
      </c>
      <c r="E772">
        <v>26</v>
      </c>
    </row>
    <row r="773" spans="2:5" x14ac:dyDescent="0.3">
      <c r="B773" t="s">
        <v>27</v>
      </c>
      <c r="D773">
        <v>1994</v>
      </c>
      <c r="E773">
        <v>37</v>
      </c>
    </row>
    <row r="774" spans="2:5" x14ac:dyDescent="0.3">
      <c r="B774" t="s">
        <v>27</v>
      </c>
      <c r="D774">
        <v>1995</v>
      </c>
      <c r="E774">
        <v>43</v>
      </c>
    </row>
    <row r="775" spans="2:5" x14ac:dyDescent="0.3">
      <c r="B775" t="s">
        <v>27</v>
      </c>
      <c r="D775">
        <v>1996</v>
      </c>
      <c r="E775">
        <v>47</v>
      </c>
    </row>
    <row r="776" spans="2:5" x14ac:dyDescent="0.3">
      <c r="B776" t="s">
        <v>27</v>
      </c>
      <c r="D776">
        <v>1997</v>
      </c>
      <c r="E776">
        <v>50</v>
      </c>
    </row>
    <row r="777" spans="2:5" x14ac:dyDescent="0.3">
      <c r="B777" t="s">
        <v>27</v>
      </c>
      <c r="D777">
        <v>1998</v>
      </c>
      <c r="E777">
        <v>56</v>
      </c>
    </row>
    <row r="778" spans="2:5" x14ac:dyDescent="0.3">
      <c r="B778" t="s">
        <v>27</v>
      </c>
      <c r="D778">
        <v>1999</v>
      </c>
      <c r="E778">
        <v>61</v>
      </c>
    </row>
    <row r="779" spans="2:5" x14ac:dyDescent="0.3">
      <c r="B779" t="s">
        <v>27</v>
      </c>
      <c r="D779">
        <v>2000</v>
      </c>
      <c r="E779">
        <v>64</v>
      </c>
    </row>
    <row r="780" spans="2:5" x14ac:dyDescent="0.3">
      <c r="B780" t="s">
        <v>27</v>
      </c>
      <c r="D780">
        <v>2001</v>
      </c>
      <c r="E780">
        <v>72</v>
      </c>
    </row>
    <row r="781" spans="2:5" x14ac:dyDescent="0.3">
      <c r="B781" t="s">
        <v>27</v>
      </c>
      <c r="D781">
        <v>2002</v>
      </c>
      <c r="E781">
        <v>77</v>
      </c>
    </row>
    <row r="782" spans="2:5" x14ac:dyDescent="0.3">
      <c r="B782" t="s">
        <v>27</v>
      </c>
      <c r="D782">
        <v>2003</v>
      </c>
      <c r="E782">
        <v>82</v>
      </c>
    </row>
    <row r="783" spans="2:5" x14ac:dyDescent="0.3">
      <c r="B783" t="s">
        <v>27</v>
      </c>
      <c r="D783">
        <v>2004</v>
      </c>
      <c r="E783">
        <v>88</v>
      </c>
    </row>
    <row r="784" spans="2:5" x14ac:dyDescent="0.3">
      <c r="B784" t="s">
        <v>27</v>
      </c>
      <c r="D784">
        <v>2005</v>
      </c>
      <c r="E784">
        <v>92</v>
      </c>
    </row>
    <row r="785" spans="2:5" x14ac:dyDescent="0.3">
      <c r="B785" t="s">
        <v>28</v>
      </c>
      <c r="D785">
        <v>2006</v>
      </c>
      <c r="E785">
        <v>11</v>
      </c>
    </row>
    <row r="786" spans="2:5" x14ac:dyDescent="0.3">
      <c r="B786" t="s">
        <v>28</v>
      </c>
      <c r="D786">
        <v>2007</v>
      </c>
      <c r="E786">
        <v>13</v>
      </c>
    </row>
    <row r="787" spans="2:5" x14ac:dyDescent="0.3">
      <c r="B787" t="s">
        <v>28</v>
      </c>
      <c r="D787">
        <v>2008</v>
      </c>
      <c r="E787">
        <v>18</v>
      </c>
    </row>
    <row r="788" spans="2:5" x14ac:dyDescent="0.3">
      <c r="B788" t="s">
        <v>28</v>
      </c>
      <c r="D788">
        <v>2009</v>
      </c>
      <c r="E788">
        <v>22</v>
      </c>
    </row>
    <row r="789" spans="2:5" x14ac:dyDescent="0.3">
      <c r="B789" t="s">
        <v>28</v>
      </c>
      <c r="D789">
        <v>2010</v>
      </c>
      <c r="E789">
        <v>23</v>
      </c>
    </row>
    <row r="790" spans="2:5" x14ac:dyDescent="0.3">
      <c r="B790" t="s">
        <v>28</v>
      </c>
      <c r="D790">
        <v>2011</v>
      </c>
      <c r="E790">
        <v>25</v>
      </c>
    </row>
    <row r="791" spans="2:5" x14ac:dyDescent="0.3">
      <c r="B791" t="s">
        <v>28</v>
      </c>
      <c r="D791">
        <v>2012</v>
      </c>
      <c r="E791">
        <v>29</v>
      </c>
    </row>
    <row r="792" spans="2:5" x14ac:dyDescent="0.3">
      <c r="B792" t="s">
        <v>28</v>
      </c>
      <c r="D792">
        <v>2013</v>
      </c>
      <c r="E792">
        <v>27</v>
      </c>
    </row>
    <row r="793" spans="2:5" x14ac:dyDescent="0.3">
      <c r="B793" t="s">
        <v>28</v>
      </c>
      <c r="D793">
        <v>2014</v>
      </c>
      <c r="E793">
        <v>30</v>
      </c>
    </row>
    <row r="794" spans="2:5" x14ac:dyDescent="0.3">
      <c r="B794" t="s">
        <v>28</v>
      </c>
      <c r="D794">
        <v>2015</v>
      </c>
      <c r="E794">
        <v>33</v>
      </c>
    </row>
    <row r="795" spans="2:5" x14ac:dyDescent="0.3">
      <c r="B795" t="s">
        <v>29</v>
      </c>
      <c r="D795">
        <v>1951</v>
      </c>
      <c r="E795">
        <v>0</v>
      </c>
    </row>
    <row r="796" spans="2:5" x14ac:dyDescent="0.3">
      <c r="B796" t="s">
        <v>29</v>
      </c>
      <c r="D796">
        <v>1952</v>
      </c>
      <c r="E796">
        <v>2</v>
      </c>
    </row>
    <row r="797" spans="2:5" x14ac:dyDescent="0.3">
      <c r="B797" t="s">
        <v>29</v>
      </c>
      <c r="D797">
        <v>1953</v>
      </c>
      <c r="E797">
        <v>6</v>
      </c>
    </row>
    <row r="798" spans="2:5" x14ac:dyDescent="0.3">
      <c r="B798" t="s">
        <v>29</v>
      </c>
      <c r="D798">
        <v>1954</v>
      </c>
      <c r="E798">
        <v>12</v>
      </c>
    </row>
    <row r="799" spans="2:5" x14ac:dyDescent="0.3">
      <c r="B799" t="s">
        <v>29</v>
      </c>
      <c r="D799">
        <v>1955</v>
      </c>
      <c r="E799">
        <v>19</v>
      </c>
    </row>
    <row r="800" spans="2:5" x14ac:dyDescent="0.3">
      <c r="B800" t="s">
        <v>29</v>
      </c>
      <c r="D800">
        <v>1956</v>
      </c>
      <c r="E800">
        <v>25</v>
      </c>
    </row>
    <row r="801" spans="2:5" x14ac:dyDescent="0.3">
      <c r="B801" t="s">
        <v>29</v>
      </c>
      <c r="D801">
        <v>1957</v>
      </c>
      <c r="E801">
        <v>32</v>
      </c>
    </row>
    <row r="802" spans="2:5" x14ac:dyDescent="0.3">
      <c r="B802" t="s">
        <v>29</v>
      </c>
      <c r="D802">
        <v>1958</v>
      </c>
      <c r="E802">
        <v>39</v>
      </c>
    </row>
    <row r="803" spans="2:5" x14ac:dyDescent="0.3">
      <c r="B803" t="s">
        <v>29</v>
      </c>
      <c r="D803">
        <v>1959</v>
      </c>
      <c r="E803">
        <v>43</v>
      </c>
    </row>
    <row r="804" spans="2:5" x14ac:dyDescent="0.3">
      <c r="B804" t="s">
        <v>29</v>
      </c>
      <c r="D804">
        <v>1960</v>
      </c>
      <c r="E804">
        <v>43</v>
      </c>
    </row>
    <row r="805" spans="2:5" x14ac:dyDescent="0.3">
      <c r="B805" t="s">
        <v>29</v>
      </c>
      <c r="D805">
        <v>1961</v>
      </c>
      <c r="E805">
        <v>42</v>
      </c>
    </row>
    <row r="806" spans="2:5" x14ac:dyDescent="0.3">
      <c r="B806" t="s">
        <v>29</v>
      </c>
      <c r="D806">
        <v>1962</v>
      </c>
      <c r="E806">
        <v>43</v>
      </c>
    </row>
    <row r="807" spans="2:5" x14ac:dyDescent="0.3">
      <c r="B807" t="s">
        <v>29</v>
      </c>
      <c r="D807">
        <v>1963</v>
      </c>
      <c r="E807">
        <v>48</v>
      </c>
    </row>
    <row r="808" spans="2:5" x14ac:dyDescent="0.3">
      <c r="B808" t="s">
        <v>29</v>
      </c>
      <c r="D808">
        <v>1964</v>
      </c>
      <c r="E808">
        <v>53</v>
      </c>
    </row>
    <row r="809" spans="2:5" x14ac:dyDescent="0.3">
      <c r="B809" t="s">
        <v>29</v>
      </c>
      <c r="D809">
        <v>1965</v>
      </c>
      <c r="E809">
        <v>59</v>
      </c>
    </row>
    <row r="810" spans="2:5" x14ac:dyDescent="0.3">
      <c r="B810" t="s">
        <v>29</v>
      </c>
      <c r="D810">
        <v>1966</v>
      </c>
      <c r="E810">
        <v>65</v>
      </c>
    </row>
    <row r="811" spans="2:5" x14ac:dyDescent="0.3">
      <c r="B811" t="s">
        <v>29</v>
      </c>
      <c r="D811">
        <v>1967</v>
      </c>
      <c r="E811">
        <v>73</v>
      </c>
    </row>
    <row r="812" spans="2:5" x14ac:dyDescent="0.3">
      <c r="B812" t="s">
        <v>29</v>
      </c>
      <c r="D812">
        <v>1968</v>
      </c>
      <c r="E812">
        <v>80</v>
      </c>
    </row>
    <row r="813" spans="2:5" x14ac:dyDescent="0.3">
      <c r="B813" t="s">
        <v>29</v>
      </c>
      <c r="D813">
        <v>1969</v>
      </c>
      <c r="E813">
        <v>87</v>
      </c>
    </row>
    <row r="814" spans="2:5" x14ac:dyDescent="0.3">
      <c r="B814" t="s">
        <v>29</v>
      </c>
      <c r="D814">
        <v>1970</v>
      </c>
      <c r="E814">
        <v>91</v>
      </c>
    </row>
    <row r="815" spans="2:5" x14ac:dyDescent="0.3">
      <c r="B815" t="s">
        <v>29</v>
      </c>
      <c r="D815">
        <v>1971</v>
      </c>
      <c r="E815">
        <v>91.5</v>
      </c>
    </row>
    <row r="816" spans="2:5" x14ac:dyDescent="0.3">
      <c r="B816" t="s">
        <v>29</v>
      </c>
      <c r="D816">
        <v>1972</v>
      </c>
      <c r="E816">
        <v>92</v>
      </c>
    </row>
    <row r="817" spans="2:5" x14ac:dyDescent="0.3">
      <c r="B817" t="s">
        <v>29</v>
      </c>
      <c r="D817">
        <v>1973</v>
      </c>
      <c r="E817">
        <v>93</v>
      </c>
    </row>
    <row r="818" spans="2:5" x14ac:dyDescent="0.3">
      <c r="B818" t="s">
        <v>29</v>
      </c>
      <c r="D818">
        <v>1974</v>
      </c>
      <c r="E818">
        <v>93.5</v>
      </c>
    </row>
    <row r="819" spans="2:5" x14ac:dyDescent="0.3">
      <c r="B819" t="s">
        <v>29</v>
      </c>
      <c r="D819">
        <v>1975</v>
      </c>
      <c r="E819">
        <v>95</v>
      </c>
    </row>
    <row r="820" spans="2:5" x14ac:dyDescent="0.3">
      <c r="B820" t="s">
        <v>29</v>
      </c>
      <c r="D820">
        <v>1976</v>
      </c>
      <c r="E820">
        <v>96</v>
      </c>
    </row>
    <row r="821" spans="2:5" x14ac:dyDescent="0.3">
      <c r="B821" t="s">
        <v>29</v>
      </c>
      <c r="D821">
        <v>1977</v>
      </c>
      <c r="E821">
        <v>99</v>
      </c>
    </row>
    <row r="822" spans="2:5" x14ac:dyDescent="0.3">
      <c r="B822" t="s">
        <v>29</v>
      </c>
      <c r="D822">
        <v>1978</v>
      </c>
      <c r="E822">
        <v>100</v>
      </c>
    </row>
    <row r="823" spans="2:5" x14ac:dyDescent="0.3">
      <c r="B823" t="s">
        <v>29</v>
      </c>
      <c r="D823">
        <v>1979</v>
      </c>
      <c r="E823">
        <v>100</v>
      </c>
    </row>
    <row r="824" spans="2:5" x14ac:dyDescent="0.3">
      <c r="B824" t="s">
        <v>29</v>
      </c>
      <c r="D824">
        <v>1980</v>
      </c>
      <c r="E824">
        <v>99</v>
      </c>
    </row>
    <row r="825" spans="2:5" x14ac:dyDescent="0.3">
      <c r="B825" t="s">
        <v>29</v>
      </c>
      <c r="D825">
        <v>1981</v>
      </c>
      <c r="E825">
        <v>96</v>
      </c>
    </row>
    <row r="826" spans="2:5" x14ac:dyDescent="0.3">
      <c r="B826" t="s">
        <v>29</v>
      </c>
      <c r="D826">
        <v>1982</v>
      </c>
      <c r="E826">
        <v>95</v>
      </c>
    </row>
    <row r="827" spans="2:5" x14ac:dyDescent="0.3">
      <c r="B827" t="s">
        <v>29</v>
      </c>
      <c r="D827">
        <v>1983</v>
      </c>
      <c r="E827">
        <v>97</v>
      </c>
    </row>
    <row r="828" spans="2:5" x14ac:dyDescent="0.3">
      <c r="B828" t="s">
        <v>29</v>
      </c>
      <c r="D828">
        <v>1984</v>
      </c>
      <c r="E828">
        <v>100</v>
      </c>
    </row>
    <row r="829" spans="2:5" x14ac:dyDescent="0.3">
      <c r="B829" t="s">
        <v>30</v>
      </c>
      <c r="D829">
        <v>1970</v>
      </c>
      <c r="E829">
        <v>0</v>
      </c>
    </row>
    <row r="830" spans="2:5" x14ac:dyDescent="0.3">
      <c r="B830" t="s">
        <v>30</v>
      </c>
      <c r="D830">
        <v>1971</v>
      </c>
      <c r="E830">
        <v>0.56999999999999995</v>
      </c>
    </row>
    <row r="831" spans="2:5" x14ac:dyDescent="0.3">
      <c r="B831" t="s">
        <v>30</v>
      </c>
      <c r="D831">
        <v>1972</v>
      </c>
      <c r="E831">
        <v>0.56999999999999995</v>
      </c>
    </row>
    <row r="832" spans="2:5" x14ac:dyDescent="0.3">
      <c r="B832" t="s">
        <v>30</v>
      </c>
      <c r="D832">
        <v>1973</v>
      </c>
      <c r="E832">
        <v>0.56999999999999995</v>
      </c>
    </row>
    <row r="833" spans="2:5" x14ac:dyDescent="0.3">
      <c r="B833" t="s">
        <v>30</v>
      </c>
      <c r="D833">
        <v>1974</v>
      </c>
      <c r="E833">
        <v>0.56999999999999995</v>
      </c>
    </row>
    <row r="834" spans="2:5" x14ac:dyDescent="0.3">
      <c r="B834" t="s">
        <v>30</v>
      </c>
      <c r="D834">
        <v>1975</v>
      </c>
      <c r="E834">
        <v>0.56999999999999995</v>
      </c>
    </row>
    <row r="835" spans="2:5" x14ac:dyDescent="0.3">
      <c r="B835" t="s">
        <v>30</v>
      </c>
      <c r="D835">
        <v>1976</v>
      </c>
      <c r="E835">
        <v>0.56999999999999995</v>
      </c>
    </row>
    <row r="836" spans="2:5" x14ac:dyDescent="0.3">
      <c r="B836" t="s">
        <v>30</v>
      </c>
      <c r="D836">
        <v>1977</v>
      </c>
      <c r="E836">
        <v>0.56999999999999995</v>
      </c>
    </row>
    <row r="837" spans="2:5" x14ac:dyDescent="0.3">
      <c r="B837" t="s">
        <v>30</v>
      </c>
      <c r="D837">
        <v>1978</v>
      </c>
      <c r="E837">
        <v>0.56999999999999995</v>
      </c>
    </row>
    <row r="838" spans="2:5" x14ac:dyDescent="0.3">
      <c r="B838" t="s">
        <v>30</v>
      </c>
      <c r="D838">
        <v>1979</v>
      </c>
      <c r="E838">
        <v>0.56999999999999995</v>
      </c>
    </row>
    <row r="839" spans="2:5" x14ac:dyDescent="0.3">
      <c r="B839" t="s">
        <v>30</v>
      </c>
      <c r="D839">
        <v>1980</v>
      </c>
      <c r="E839">
        <v>0.56999999999999995</v>
      </c>
    </row>
    <row r="840" spans="2:5" x14ac:dyDescent="0.3">
      <c r="B840" t="s">
        <v>30</v>
      </c>
      <c r="D840">
        <v>1981</v>
      </c>
      <c r="E840">
        <v>1.1399999999999999</v>
      </c>
    </row>
    <row r="841" spans="2:5" x14ac:dyDescent="0.3">
      <c r="B841" t="s">
        <v>30</v>
      </c>
      <c r="D841">
        <v>1982</v>
      </c>
      <c r="E841">
        <v>1.1399999999999999</v>
      </c>
    </row>
    <row r="842" spans="2:5" x14ac:dyDescent="0.3">
      <c r="B842" t="s">
        <v>30</v>
      </c>
      <c r="D842">
        <v>1983</v>
      </c>
      <c r="E842">
        <v>1.1399999999999999</v>
      </c>
    </row>
    <row r="843" spans="2:5" x14ac:dyDescent="0.3">
      <c r="B843" t="s">
        <v>30</v>
      </c>
      <c r="D843">
        <v>1984</v>
      </c>
      <c r="E843">
        <v>1.1399999999999999</v>
      </c>
    </row>
    <row r="844" spans="2:5" x14ac:dyDescent="0.3">
      <c r="B844" t="s">
        <v>30</v>
      </c>
      <c r="D844">
        <v>1985</v>
      </c>
      <c r="E844">
        <v>1.71</v>
      </c>
    </row>
    <row r="845" spans="2:5" x14ac:dyDescent="0.3">
      <c r="B845" t="s">
        <v>30</v>
      </c>
      <c r="D845">
        <v>1986</v>
      </c>
      <c r="E845">
        <v>2.29</v>
      </c>
    </row>
    <row r="846" spans="2:5" x14ac:dyDescent="0.3">
      <c r="B846" t="s">
        <v>30</v>
      </c>
      <c r="D846">
        <v>1987</v>
      </c>
      <c r="E846">
        <v>3.43</v>
      </c>
    </row>
    <row r="847" spans="2:5" x14ac:dyDescent="0.3">
      <c r="B847" t="s">
        <v>30</v>
      </c>
      <c r="D847">
        <v>1988</v>
      </c>
      <c r="E847">
        <v>4</v>
      </c>
    </row>
    <row r="848" spans="2:5" x14ac:dyDescent="0.3">
      <c r="B848" t="s">
        <v>30</v>
      </c>
      <c r="D848">
        <v>1989</v>
      </c>
      <c r="E848">
        <v>4.57</v>
      </c>
    </row>
    <row r="849" spans="2:5" x14ac:dyDescent="0.3">
      <c r="B849" t="s">
        <v>30</v>
      </c>
      <c r="D849">
        <v>1990</v>
      </c>
      <c r="E849">
        <v>4.57</v>
      </c>
    </row>
    <row r="850" spans="2:5" x14ac:dyDescent="0.3">
      <c r="B850" t="s">
        <v>30</v>
      </c>
      <c r="D850">
        <v>1991</v>
      </c>
      <c r="E850">
        <v>5.14</v>
      </c>
    </row>
    <row r="851" spans="2:5" x14ac:dyDescent="0.3">
      <c r="B851" t="s">
        <v>30</v>
      </c>
      <c r="D851">
        <v>1992</v>
      </c>
      <c r="E851">
        <v>6.29</v>
      </c>
    </row>
    <row r="852" spans="2:5" x14ac:dyDescent="0.3">
      <c r="B852" t="s">
        <v>30</v>
      </c>
      <c r="D852">
        <v>1993</v>
      </c>
      <c r="E852">
        <v>6.86</v>
      </c>
    </row>
    <row r="853" spans="2:5" x14ac:dyDescent="0.3">
      <c r="B853" t="s">
        <v>30</v>
      </c>
      <c r="D853">
        <v>1994</v>
      </c>
      <c r="E853">
        <v>7.43</v>
      </c>
    </row>
    <row r="854" spans="2:5" x14ac:dyDescent="0.3">
      <c r="B854" t="s">
        <v>30</v>
      </c>
      <c r="D854">
        <v>1995</v>
      </c>
      <c r="E854">
        <v>9.14</v>
      </c>
    </row>
    <row r="855" spans="2:5" x14ac:dyDescent="0.3">
      <c r="B855" t="s">
        <v>30</v>
      </c>
      <c r="D855">
        <v>1996</v>
      </c>
      <c r="E855">
        <v>12</v>
      </c>
    </row>
    <row r="856" spans="2:5" x14ac:dyDescent="0.3">
      <c r="B856" t="s">
        <v>30</v>
      </c>
      <c r="D856">
        <v>1997</v>
      </c>
      <c r="E856">
        <v>16</v>
      </c>
    </row>
    <row r="857" spans="2:5" x14ac:dyDescent="0.3">
      <c r="B857" t="s">
        <v>30</v>
      </c>
      <c r="D857">
        <v>1998</v>
      </c>
      <c r="E857">
        <v>20</v>
      </c>
    </row>
    <row r="858" spans="2:5" x14ac:dyDescent="0.3">
      <c r="B858" t="s">
        <v>30</v>
      </c>
      <c r="D858">
        <v>1999</v>
      </c>
      <c r="E858">
        <v>22.86</v>
      </c>
    </row>
    <row r="859" spans="2:5" x14ac:dyDescent="0.3">
      <c r="B859" t="s">
        <v>30</v>
      </c>
      <c r="D859">
        <v>2000</v>
      </c>
      <c r="E859">
        <v>26.86</v>
      </c>
    </row>
    <row r="860" spans="2:5" x14ac:dyDescent="0.3">
      <c r="B860" t="s">
        <v>30</v>
      </c>
      <c r="D860">
        <v>2001</v>
      </c>
      <c r="E860">
        <v>30.29</v>
      </c>
    </row>
    <row r="861" spans="2:5" x14ac:dyDescent="0.3">
      <c r="B861" t="s">
        <v>30</v>
      </c>
      <c r="D861">
        <v>2002</v>
      </c>
      <c r="E861">
        <v>38.86</v>
      </c>
    </row>
    <row r="862" spans="2:5" x14ac:dyDescent="0.3">
      <c r="B862" t="s">
        <v>30</v>
      </c>
      <c r="D862">
        <v>2003</v>
      </c>
      <c r="E862">
        <v>42.29</v>
      </c>
    </row>
    <row r="863" spans="2:5" x14ac:dyDescent="0.3">
      <c r="B863" t="s">
        <v>30</v>
      </c>
      <c r="D863">
        <v>2004</v>
      </c>
      <c r="E863">
        <v>47.43</v>
      </c>
    </row>
    <row r="864" spans="2:5" x14ac:dyDescent="0.3">
      <c r="B864" t="s">
        <v>30</v>
      </c>
      <c r="D864">
        <v>2005</v>
      </c>
      <c r="E864">
        <v>52</v>
      </c>
    </row>
    <row r="865" spans="2:5" x14ac:dyDescent="0.3">
      <c r="B865" t="s">
        <v>31</v>
      </c>
      <c r="D865">
        <v>1972</v>
      </c>
      <c r="E865">
        <v>0.5</v>
      </c>
    </row>
    <row r="866" spans="2:5" x14ac:dyDescent="0.3">
      <c r="B866" t="s">
        <v>31</v>
      </c>
      <c r="D866">
        <v>1973</v>
      </c>
      <c r="E866">
        <v>4.5</v>
      </c>
    </row>
    <row r="867" spans="2:5" x14ac:dyDescent="0.3">
      <c r="B867" t="s">
        <v>31</v>
      </c>
      <c r="D867">
        <v>1974</v>
      </c>
      <c r="E867">
        <v>16</v>
      </c>
    </row>
    <row r="868" spans="2:5" x14ac:dyDescent="0.3">
      <c r="B868" t="s">
        <v>31</v>
      </c>
      <c r="D868">
        <v>1975</v>
      </c>
      <c r="E868">
        <v>42.5</v>
      </c>
    </row>
    <row r="869" spans="2:5" x14ac:dyDescent="0.3">
      <c r="B869" t="s">
        <v>31</v>
      </c>
      <c r="D869">
        <v>1976</v>
      </c>
      <c r="E869">
        <v>64</v>
      </c>
    </row>
    <row r="870" spans="2:5" x14ac:dyDescent="0.3">
      <c r="B870" t="s">
        <v>31</v>
      </c>
      <c r="D870">
        <v>1977</v>
      </c>
      <c r="E870">
        <v>81</v>
      </c>
    </row>
    <row r="871" spans="2:5" x14ac:dyDescent="0.3">
      <c r="B871" t="s">
        <v>31</v>
      </c>
      <c r="D871">
        <v>1978</v>
      </c>
      <c r="E871">
        <v>82</v>
      </c>
    </row>
    <row r="872" spans="2:5" x14ac:dyDescent="0.3">
      <c r="B872" t="s">
        <v>31</v>
      </c>
      <c r="D872">
        <v>1979</v>
      </c>
      <c r="E872">
        <v>87</v>
      </c>
    </row>
    <row r="873" spans="2:5" x14ac:dyDescent="0.3">
      <c r="B873" t="s">
        <v>31</v>
      </c>
      <c r="D873">
        <v>1980</v>
      </c>
      <c r="E873">
        <v>91</v>
      </c>
    </row>
    <row r="874" spans="2:5" x14ac:dyDescent="0.3">
      <c r="B874" t="s">
        <v>31</v>
      </c>
      <c r="D874">
        <v>1981</v>
      </c>
      <c r="E874">
        <v>95.5</v>
      </c>
    </row>
    <row r="875" spans="2:5" x14ac:dyDescent="0.3">
      <c r="B875" t="s">
        <v>31</v>
      </c>
      <c r="D875">
        <v>1982</v>
      </c>
      <c r="E875">
        <v>98.5</v>
      </c>
    </row>
    <row r="876" spans="2:5" x14ac:dyDescent="0.3">
      <c r="B876" t="s">
        <v>31</v>
      </c>
      <c r="D876">
        <v>1983</v>
      </c>
      <c r="E876">
        <v>100</v>
      </c>
    </row>
    <row r="877" spans="2:5" x14ac:dyDescent="0.3">
      <c r="B877" t="s">
        <v>31</v>
      </c>
      <c r="D877">
        <v>1984</v>
      </c>
      <c r="E877">
        <v>100</v>
      </c>
    </row>
    <row r="878" spans="2:5" x14ac:dyDescent="0.3">
      <c r="B878" t="s">
        <v>32</v>
      </c>
      <c r="D878">
        <v>1925</v>
      </c>
      <c r="E878">
        <v>10</v>
      </c>
    </row>
    <row r="879" spans="2:5" x14ac:dyDescent="0.3">
      <c r="B879" t="s">
        <v>32</v>
      </c>
      <c r="D879">
        <v>1926</v>
      </c>
      <c r="E879">
        <v>17</v>
      </c>
    </row>
    <row r="880" spans="2:5" x14ac:dyDescent="0.3">
      <c r="B880" t="s">
        <v>32</v>
      </c>
      <c r="D880">
        <v>1927</v>
      </c>
      <c r="E880">
        <v>19</v>
      </c>
    </row>
    <row r="881" spans="2:5" x14ac:dyDescent="0.3">
      <c r="B881" t="s">
        <v>32</v>
      </c>
      <c r="D881">
        <v>1928</v>
      </c>
      <c r="E881">
        <v>28</v>
      </c>
    </row>
    <row r="882" spans="2:5" x14ac:dyDescent="0.3">
      <c r="B882" t="s">
        <v>32</v>
      </c>
      <c r="D882">
        <v>1929</v>
      </c>
      <c r="E882">
        <v>36</v>
      </c>
    </row>
    <row r="883" spans="2:5" x14ac:dyDescent="0.3">
      <c r="B883" t="s">
        <v>32</v>
      </c>
      <c r="D883">
        <v>1930</v>
      </c>
      <c r="E883">
        <v>45</v>
      </c>
    </row>
    <row r="884" spans="2:5" x14ac:dyDescent="0.3">
      <c r="B884" t="s">
        <v>32</v>
      </c>
      <c r="D884">
        <v>1931</v>
      </c>
      <c r="E884">
        <v>52</v>
      </c>
    </row>
    <row r="885" spans="2:5" x14ac:dyDescent="0.3">
      <c r="B885" t="s">
        <v>32</v>
      </c>
      <c r="D885">
        <v>1932</v>
      </c>
      <c r="E885">
        <v>60</v>
      </c>
    </row>
    <row r="886" spans="2:5" x14ac:dyDescent="0.3">
      <c r="B886" t="s">
        <v>32</v>
      </c>
      <c r="D886">
        <v>1933</v>
      </c>
      <c r="E886">
        <v>63</v>
      </c>
    </row>
    <row r="887" spans="2:5" x14ac:dyDescent="0.3">
      <c r="B887" t="s">
        <v>32</v>
      </c>
      <c r="D887">
        <v>1934</v>
      </c>
      <c r="E887">
        <v>65</v>
      </c>
    </row>
    <row r="888" spans="2:5" x14ac:dyDescent="0.3">
      <c r="B888" t="s">
        <v>32</v>
      </c>
      <c r="D888">
        <v>1935</v>
      </c>
      <c r="E888">
        <v>68</v>
      </c>
    </row>
    <row r="889" spans="2:5" x14ac:dyDescent="0.3">
      <c r="B889" t="s">
        <v>32</v>
      </c>
      <c r="D889">
        <v>1936</v>
      </c>
      <c r="E889">
        <v>72</v>
      </c>
    </row>
    <row r="890" spans="2:5" x14ac:dyDescent="0.3">
      <c r="B890" t="s">
        <v>32</v>
      </c>
      <c r="D890">
        <v>1937</v>
      </c>
      <c r="E890">
        <v>74</v>
      </c>
    </row>
    <row r="891" spans="2:5" x14ac:dyDescent="0.3">
      <c r="B891" t="s">
        <v>32</v>
      </c>
      <c r="D891">
        <v>1938</v>
      </c>
      <c r="E891">
        <v>78</v>
      </c>
    </row>
    <row r="892" spans="2:5" x14ac:dyDescent="0.3">
      <c r="B892" t="s">
        <v>32</v>
      </c>
      <c r="D892">
        <v>1939</v>
      </c>
      <c r="E892">
        <v>80</v>
      </c>
    </row>
    <row r="893" spans="2:5" x14ac:dyDescent="0.3">
      <c r="B893" t="s">
        <v>32</v>
      </c>
      <c r="D893">
        <v>1940</v>
      </c>
      <c r="E893">
        <v>81</v>
      </c>
    </row>
    <row r="894" spans="2:5" x14ac:dyDescent="0.3">
      <c r="B894" t="s">
        <v>32</v>
      </c>
      <c r="D894">
        <v>1941</v>
      </c>
      <c r="E894">
        <v>82</v>
      </c>
    </row>
    <row r="895" spans="2:5" x14ac:dyDescent="0.3">
      <c r="B895" t="s">
        <v>32</v>
      </c>
      <c r="D895">
        <v>1942</v>
      </c>
      <c r="E895">
        <v>84</v>
      </c>
    </row>
    <row r="896" spans="2:5" x14ac:dyDescent="0.3">
      <c r="B896" t="s">
        <v>32</v>
      </c>
      <c r="D896">
        <v>1943</v>
      </c>
      <c r="E896">
        <v>84</v>
      </c>
    </row>
    <row r="897" spans="2:5" x14ac:dyDescent="0.3">
      <c r="B897" t="s">
        <v>32</v>
      </c>
      <c r="D897">
        <v>1944</v>
      </c>
      <c r="E897">
        <v>87</v>
      </c>
    </row>
    <row r="898" spans="2:5" x14ac:dyDescent="0.3">
      <c r="B898" t="s">
        <v>32</v>
      </c>
      <c r="D898">
        <v>1945</v>
      </c>
      <c r="E898">
        <v>88</v>
      </c>
    </row>
    <row r="899" spans="2:5" x14ac:dyDescent="0.3">
      <c r="B899" t="s">
        <v>32</v>
      </c>
      <c r="D899">
        <v>1946</v>
      </c>
      <c r="E899">
        <v>89</v>
      </c>
    </row>
    <row r="900" spans="2:5" x14ac:dyDescent="0.3">
      <c r="B900" t="s">
        <v>32</v>
      </c>
      <c r="D900">
        <v>1947</v>
      </c>
      <c r="E900">
        <v>92</v>
      </c>
    </row>
    <row r="901" spans="2:5" x14ac:dyDescent="0.3">
      <c r="B901" t="s">
        <v>32</v>
      </c>
      <c r="D901">
        <v>1948</v>
      </c>
      <c r="E901">
        <v>92</v>
      </c>
    </row>
    <row r="902" spans="2:5" x14ac:dyDescent="0.3">
      <c r="B902" t="s">
        <v>32</v>
      </c>
      <c r="D902">
        <v>1949</v>
      </c>
      <c r="E902">
        <v>93</v>
      </c>
    </row>
    <row r="903" spans="2:5" x14ac:dyDescent="0.3">
      <c r="B903" t="s">
        <v>32</v>
      </c>
      <c r="D903">
        <v>1950</v>
      </c>
      <c r="E903">
        <v>92</v>
      </c>
    </row>
    <row r="904" spans="2:5" x14ac:dyDescent="0.3">
      <c r="B904" t="s">
        <v>32</v>
      </c>
      <c r="D904">
        <v>1951</v>
      </c>
      <c r="E904">
        <v>92</v>
      </c>
    </row>
    <row r="905" spans="2:5" x14ac:dyDescent="0.3">
      <c r="B905" t="s">
        <v>32</v>
      </c>
      <c r="D905">
        <v>1952</v>
      </c>
      <c r="E905">
        <v>92</v>
      </c>
    </row>
    <row r="906" spans="2:5" x14ac:dyDescent="0.3">
      <c r="B906" t="s">
        <v>32</v>
      </c>
      <c r="D906">
        <v>1953</v>
      </c>
      <c r="E906">
        <v>93</v>
      </c>
    </row>
    <row r="907" spans="2:5" x14ac:dyDescent="0.3">
      <c r="B907" t="s">
        <v>32</v>
      </c>
      <c r="D907">
        <v>1954</v>
      </c>
      <c r="E907">
        <v>96</v>
      </c>
    </row>
    <row r="908" spans="2:5" x14ac:dyDescent="0.3">
      <c r="B908" t="s">
        <v>32</v>
      </c>
      <c r="D908">
        <v>1955</v>
      </c>
      <c r="E908">
        <v>96</v>
      </c>
    </row>
    <row r="909" spans="2:5" x14ac:dyDescent="0.3">
      <c r="B909" t="s">
        <v>32</v>
      </c>
      <c r="D909">
        <v>1956</v>
      </c>
      <c r="E909">
        <v>96</v>
      </c>
    </row>
    <row r="910" spans="2:5" x14ac:dyDescent="0.3">
      <c r="B910" t="s">
        <v>32</v>
      </c>
      <c r="D910">
        <v>1957</v>
      </c>
      <c r="E910">
        <v>96</v>
      </c>
    </row>
    <row r="911" spans="2:5" x14ac:dyDescent="0.3">
      <c r="B911" t="s">
        <v>32</v>
      </c>
      <c r="D911">
        <v>1958</v>
      </c>
      <c r="E911">
        <v>96</v>
      </c>
    </row>
    <row r="912" spans="2:5" x14ac:dyDescent="0.3">
      <c r="B912" t="s">
        <v>32</v>
      </c>
      <c r="D912">
        <v>1959</v>
      </c>
      <c r="E912">
        <v>96</v>
      </c>
    </row>
    <row r="913" spans="2:5" x14ac:dyDescent="0.3">
      <c r="B913" t="s">
        <v>32</v>
      </c>
      <c r="D913">
        <v>1960</v>
      </c>
      <c r="E913">
        <v>95</v>
      </c>
    </row>
    <row r="914" spans="2:5" x14ac:dyDescent="0.3">
      <c r="B914" t="s">
        <v>32</v>
      </c>
      <c r="D914">
        <v>1961</v>
      </c>
      <c r="E914">
        <v>95</v>
      </c>
    </row>
    <row r="915" spans="2:5" x14ac:dyDescent="0.3">
      <c r="B915" t="s">
        <v>32</v>
      </c>
      <c r="D915">
        <v>1962</v>
      </c>
      <c r="E915">
        <v>94</v>
      </c>
    </row>
    <row r="916" spans="2:5" x14ac:dyDescent="0.3">
      <c r="B916" t="s">
        <v>32</v>
      </c>
      <c r="D916">
        <v>1963</v>
      </c>
      <c r="E916">
        <v>95</v>
      </c>
    </row>
    <row r="917" spans="2:5" x14ac:dyDescent="0.3">
      <c r="B917" t="s">
        <v>32</v>
      </c>
      <c r="D917">
        <v>1964</v>
      </c>
      <c r="E917">
        <v>96</v>
      </c>
    </row>
    <row r="918" spans="2:5" x14ac:dyDescent="0.3">
      <c r="B918" t="s">
        <v>32</v>
      </c>
      <c r="D918">
        <v>1965</v>
      </c>
      <c r="E918">
        <v>96</v>
      </c>
    </row>
    <row r="919" spans="2:5" x14ac:dyDescent="0.3">
      <c r="B919" t="s">
        <v>32</v>
      </c>
      <c r="D919">
        <v>1966</v>
      </c>
      <c r="E919">
        <v>96</v>
      </c>
    </row>
    <row r="920" spans="2:5" x14ac:dyDescent="0.3">
      <c r="B920" t="s">
        <v>32</v>
      </c>
      <c r="D920">
        <v>1967</v>
      </c>
      <c r="E920">
        <v>96</v>
      </c>
    </row>
    <row r="921" spans="2:5" x14ac:dyDescent="0.3">
      <c r="B921" t="s">
        <v>32</v>
      </c>
      <c r="D921">
        <v>1968</v>
      </c>
      <c r="E921">
        <v>96</v>
      </c>
    </row>
    <row r="922" spans="2:5" x14ac:dyDescent="0.3">
      <c r="B922" t="s">
        <v>32</v>
      </c>
      <c r="D922">
        <v>1969</v>
      </c>
      <c r="E922">
        <v>97</v>
      </c>
    </row>
    <row r="923" spans="2:5" x14ac:dyDescent="0.3">
      <c r="B923" t="s">
        <v>32</v>
      </c>
      <c r="D923">
        <v>1970</v>
      </c>
      <c r="E923">
        <v>98</v>
      </c>
    </row>
    <row r="924" spans="2:5" x14ac:dyDescent="0.3">
      <c r="B924" t="s">
        <v>32</v>
      </c>
      <c r="D924">
        <v>1971</v>
      </c>
      <c r="E924">
        <v>99</v>
      </c>
    </row>
    <row r="925" spans="2:5" x14ac:dyDescent="0.3">
      <c r="B925" t="s">
        <v>32</v>
      </c>
      <c r="D925">
        <v>1972</v>
      </c>
      <c r="E925">
        <v>99</v>
      </c>
    </row>
    <row r="926" spans="2:5" x14ac:dyDescent="0.3">
      <c r="B926" t="s">
        <v>32</v>
      </c>
      <c r="D926">
        <v>1973</v>
      </c>
      <c r="E926">
        <v>99</v>
      </c>
    </row>
    <row r="927" spans="2:5" x14ac:dyDescent="0.3">
      <c r="B927" t="s">
        <v>32</v>
      </c>
      <c r="D927">
        <v>1974</v>
      </c>
      <c r="E927">
        <v>99</v>
      </c>
    </row>
    <row r="928" spans="2:5" x14ac:dyDescent="0.3">
      <c r="B928" t="s">
        <v>32</v>
      </c>
      <c r="D928">
        <v>1975</v>
      </c>
      <c r="E928">
        <v>99</v>
      </c>
    </row>
    <row r="929" spans="2:5" x14ac:dyDescent="0.3">
      <c r="B929" t="s">
        <v>32</v>
      </c>
      <c r="D929">
        <v>1976</v>
      </c>
      <c r="E929">
        <v>99</v>
      </c>
    </row>
    <row r="930" spans="2:5" x14ac:dyDescent="0.3">
      <c r="B930" t="s">
        <v>32</v>
      </c>
      <c r="D930">
        <v>1977</v>
      </c>
      <c r="E930">
        <v>99</v>
      </c>
    </row>
    <row r="931" spans="2:5" x14ac:dyDescent="0.3">
      <c r="B931" t="s">
        <v>32</v>
      </c>
      <c r="D931">
        <v>1978</v>
      </c>
      <c r="E931">
        <v>99</v>
      </c>
    </row>
    <row r="932" spans="2:5" x14ac:dyDescent="0.3">
      <c r="B932" t="s">
        <v>32</v>
      </c>
      <c r="D932">
        <v>1979</v>
      </c>
      <c r="E932">
        <v>99</v>
      </c>
    </row>
    <row r="933" spans="2:5" x14ac:dyDescent="0.3">
      <c r="B933" t="s">
        <v>32</v>
      </c>
      <c r="D933">
        <v>1980</v>
      </c>
      <c r="E933">
        <v>99</v>
      </c>
    </row>
    <row r="934" spans="2:5" x14ac:dyDescent="0.3">
      <c r="B934" t="s">
        <v>32</v>
      </c>
      <c r="D934">
        <v>1981</v>
      </c>
      <c r="E934">
        <v>99</v>
      </c>
    </row>
    <row r="935" spans="2:5" x14ac:dyDescent="0.3">
      <c r="B935" t="s">
        <v>32</v>
      </c>
      <c r="D935">
        <v>1982</v>
      </c>
      <c r="E935">
        <v>99</v>
      </c>
    </row>
    <row r="936" spans="2:5" x14ac:dyDescent="0.3">
      <c r="B936" t="s">
        <v>32</v>
      </c>
      <c r="D936">
        <v>1983</v>
      </c>
      <c r="E936">
        <v>99</v>
      </c>
    </row>
    <row r="937" spans="2:5" x14ac:dyDescent="0.3">
      <c r="B937" t="s">
        <v>32</v>
      </c>
      <c r="D937">
        <v>1984</v>
      </c>
      <c r="E937">
        <v>99</v>
      </c>
    </row>
    <row r="938" spans="2:5" x14ac:dyDescent="0.3">
      <c r="B938" t="s">
        <v>32</v>
      </c>
      <c r="D938">
        <v>1985</v>
      </c>
      <c r="E938">
        <v>99</v>
      </c>
    </row>
    <row r="939" spans="2:5" x14ac:dyDescent="0.3">
      <c r="B939" t="s">
        <v>32</v>
      </c>
      <c r="D939">
        <v>1986</v>
      </c>
      <c r="E939">
        <v>99</v>
      </c>
    </row>
    <row r="940" spans="2:5" x14ac:dyDescent="0.3">
      <c r="B940" t="s">
        <v>32</v>
      </c>
      <c r="D940">
        <v>1987</v>
      </c>
      <c r="E940">
        <v>99</v>
      </c>
    </row>
    <row r="941" spans="2:5" x14ac:dyDescent="0.3">
      <c r="B941" t="s">
        <v>32</v>
      </c>
      <c r="D941">
        <v>1988</v>
      </c>
      <c r="E941">
        <v>99</v>
      </c>
    </row>
    <row r="942" spans="2:5" x14ac:dyDescent="0.3">
      <c r="B942" t="s">
        <v>32</v>
      </c>
      <c r="D942">
        <v>1989</v>
      </c>
      <c r="E942">
        <v>99</v>
      </c>
    </row>
    <row r="943" spans="2:5" x14ac:dyDescent="0.3">
      <c r="B943" t="s">
        <v>32</v>
      </c>
      <c r="D943">
        <v>1990</v>
      </c>
      <c r="E943">
        <v>99</v>
      </c>
    </row>
    <row r="944" spans="2:5" x14ac:dyDescent="0.3">
      <c r="B944" t="s">
        <v>32</v>
      </c>
      <c r="D944">
        <v>1991</v>
      </c>
      <c r="E944">
        <v>99</v>
      </c>
    </row>
    <row r="945" spans="2:5" x14ac:dyDescent="0.3">
      <c r="B945" t="s">
        <v>32</v>
      </c>
      <c r="D945">
        <v>1992</v>
      </c>
      <c r="E945">
        <v>99</v>
      </c>
    </row>
    <row r="946" spans="2:5" x14ac:dyDescent="0.3">
      <c r="B946" t="s">
        <v>32</v>
      </c>
      <c r="D946">
        <v>1993</v>
      </c>
      <c r="E946">
        <v>99</v>
      </c>
    </row>
    <row r="947" spans="2:5" x14ac:dyDescent="0.3">
      <c r="B947" t="s">
        <v>32</v>
      </c>
      <c r="D947">
        <v>1994</v>
      </c>
      <c r="E947">
        <v>99</v>
      </c>
    </row>
    <row r="948" spans="2:5" x14ac:dyDescent="0.3">
      <c r="B948" t="s">
        <v>32</v>
      </c>
      <c r="D948">
        <v>1995</v>
      </c>
      <c r="E948">
        <v>99</v>
      </c>
    </row>
    <row r="949" spans="2:5" x14ac:dyDescent="0.3">
      <c r="B949" t="s">
        <v>32</v>
      </c>
      <c r="D949">
        <v>1996</v>
      </c>
      <c r="E949">
        <v>99</v>
      </c>
    </row>
    <row r="950" spans="2:5" x14ac:dyDescent="0.3">
      <c r="B950" t="s">
        <v>32</v>
      </c>
      <c r="D950">
        <v>1997</v>
      </c>
      <c r="E950">
        <v>99</v>
      </c>
    </row>
    <row r="951" spans="2:5" x14ac:dyDescent="0.3">
      <c r="B951" t="s">
        <v>32</v>
      </c>
      <c r="D951">
        <v>1998</v>
      </c>
      <c r="E951">
        <v>99</v>
      </c>
    </row>
    <row r="952" spans="2:5" x14ac:dyDescent="0.3">
      <c r="B952" t="s">
        <v>32</v>
      </c>
      <c r="D952">
        <v>1999</v>
      </c>
      <c r="E952">
        <v>99</v>
      </c>
    </row>
    <row r="953" spans="2:5" x14ac:dyDescent="0.3">
      <c r="B953" t="s">
        <v>32</v>
      </c>
      <c r="D953">
        <v>2000</v>
      </c>
      <c r="E953">
        <v>99</v>
      </c>
    </row>
    <row r="954" spans="2:5" x14ac:dyDescent="0.3">
      <c r="B954" t="s">
        <v>32</v>
      </c>
      <c r="D954">
        <v>2001</v>
      </c>
      <c r="E954">
        <v>99</v>
      </c>
    </row>
    <row r="955" spans="2:5" x14ac:dyDescent="0.3">
      <c r="B955" t="s">
        <v>32</v>
      </c>
      <c r="D955">
        <v>2002</v>
      </c>
      <c r="E955">
        <v>99</v>
      </c>
    </row>
    <row r="956" spans="2:5" x14ac:dyDescent="0.3">
      <c r="B956" t="s">
        <v>32</v>
      </c>
      <c r="D956">
        <v>2003</v>
      </c>
      <c r="E956">
        <v>99</v>
      </c>
    </row>
    <row r="957" spans="2:5" x14ac:dyDescent="0.3">
      <c r="B957" t="s">
        <v>32</v>
      </c>
      <c r="D957">
        <v>2004</v>
      </c>
      <c r="E957">
        <v>99</v>
      </c>
    </row>
    <row r="958" spans="2:5" x14ac:dyDescent="0.3">
      <c r="B958" t="s">
        <v>32</v>
      </c>
      <c r="D958">
        <v>2005</v>
      </c>
      <c r="E958">
        <v>99</v>
      </c>
    </row>
    <row r="959" spans="2:5" x14ac:dyDescent="0.3">
      <c r="B959" t="s">
        <v>33</v>
      </c>
      <c r="D959">
        <v>1925</v>
      </c>
      <c r="E959">
        <v>1</v>
      </c>
    </row>
    <row r="960" spans="2:5" x14ac:dyDescent="0.3">
      <c r="B960" t="s">
        <v>33</v>
      </c>
      <c r="D960">
        <v>1926</v>
      </c>
      <c r="E960">
        <v>2.4</v>
      </c>
    </row>
    <row r="961" spans="2:5" x14ac:dyDescent="0.3">
      <c r="B961" t="s">
        <v>33</v>
      </c>
      <c r="D961">
        <v>1927</v>
      </c>
      <c r="E961">
        <v>4.3</v>
      </c>
    </row>
    <row r="962" spans="2:5" x14ac:dyDescent="0.3">
      <c r="B962" t="s">
        <v>33</v>
      </c>
      <c r="D962">
        <v>1928</v>
      </c>
      <c r="E962">
        <v>6.4</v>
      </c>
    </row>
    <row r="963" spans="2:5" x14ac:dyDescent="0.3">
      <c r="B963" t="s">
        <v>33</v>
      </c>
      <c r="D963">
        <v>1929</v>
      </c>
      <c r="E963">
        <v>9.4</v>
      </c>
    </row>
    <row r="964" spans="2:5" x14ac:dyDescent="0.3">
      <c r="B964" t="s">
        <v>33</v>
      </c>
      <c r="D964">
        <v>1930</v>
      </c>
      <c r="E964">
        <v>12.8</v>
      </c>
    </row>
    <row r="965" spans="2:5" x14ac:dyDescent="0.3">
      <c r="B965" t="s">
        <v>33</v>
      </c>
      <c r="D965">
        <v>1931</v>
      </c>
      <c r="E965">
        <v>17.100000000000001</v>
      </c>
    </row>
    <row r="966" spans="2:5" x14ac:dyDescent="0.3">
      <c r="B966" t="s">
        <v>33</v>
      </c>
      <c r="D966">
        <v>1932</v>
      </c>
      <c r="E966">
        <v>21.6</v>
      </c>
    </row>
    <row r="967" spans="2:5" x14ac:dyDescent="0.3">
      <c r="B967" t="s">
        <v>33</v>
      </c>
      <c r="D967">
        <v>1933</v>
      </c>
      <c r="E967">
        <v>24.7</v>
      </c>
    </row>
    <row r="968" spans="2:5" x14ac:dyDescent="0.3">
      <c r="B968" t="s">
        <v>33</v>
      </c>
      <c r="D968">
        <v>1934</v>
      </c>
      <c r="E968">
        <v>29.3</v>
      </c>
    </row>
    <row r="969" spans="2:5" x14ac:dyDescent="0.3">
      <c r="B969" t="s">
        <v>33</v>
      </c>
      <c r="D969">
        <v>1935</v>
      </c>
      <c r="E969">
        <v>34.200000000000003</v>
      </c>
    </row>
    <row r="970" spans="2:5" x14ac:dyDescent="0.3">
      <c r="B970" t="s">
        <v>33</v>
      </c>
      <c r="D970">
        <v>1936</v>
      </c>
      <c r="E970">
        <v>41.1</v>
      </c>
    </row>
    <row r="971" spans="2:5" x14ac:dyDescent="0.3">
      <c r="B971" t="s">
        <v>33</v>
      </c>
      <c r="D971">
        <v>1937</v>
      </c>
      <c r="E971">
        <v>49.4</v>
      </c>
    </row>
    <row r="972" spans="2:5" x14ac:dyDescent="0.3">
      <c r="B972" t="s">
        <v>33</v>
      </c>
      <c r="D972">
        <v>1938</v>
      </c>
      <c r="E972">
        <v>51.7</v>
      </c>
    </row>
    <row r="973" spans="2:5" x14ac:dyDescent="0.3">
      <c r="B973" t="s">
        <v>33</v>
      </c>
      <c r="D973">
        <v>1939</v>
      </c>
      <c r="E973">
        <v>56</v>
      </c>
    </row>
    <row r="974" spans="2:5" x14ac:dyDescent="0.3">
      <c r="B974" t="s">
        <v>33</v>
      </c>
      <c r="D974">
        <v>1940</v>
      </c>
      <c r="E974">
        <v>63</v>
      </c>
    </row>
    <row r="975" spans="2:5" x14ac:dyDescent="0.3">
      <c r="B975" t="s">
        <v>33</v>
      </c>
      <c r="D975">
        <v>1941</v>
      </c>
      <c r="E975">
        <v>72</v>
      </c>
    </row>
    <row r="976" spans="2:5" x14ac:dyDescent="0.3">
      <c r="B976" t="s">
        <v>33</v>
      </c>
      <c r="D976">
        <v>1942</v>
      </c>
      <c r="E976">
        <v>71.8</v>
      </c>
    </row>
    <row r="977" spans="2:5" x14ac:dyDescent="0.3">
      <c r="B977" t="s">
        <v>33</v>
      </c>
      <c r="D977">
        <v>1943</v>
      </c>
      <c r="E977">
        <v>70.900000000000006</v>
      </c>
    </row>
    <row r="978" spans="2:5" x14ac:dyDescent="0.3">
      <c r="B978" t="s">
        <v>33</v>
      </c>
      <c r="D978">
        <v>1944</v>
      </c>
      <c r="E978">
        <v>69.599999999999994</v>
      </c>
    </row>
    <row r="979" spans="2:5" x14ac:dyDescent="0.3">
      <c r="B979" t="s">
        <v>33</v>
      </c>
      <c r="D979">
        <v>1945</v>
      </c>
      <c r="E979">
        <v>67.5</v>
      </c>
    </row>
    <row r="980" spans="2:5" x14ac:dyDescent="0.3">
      <c r="B980" t="s">
        <v>33</v>
      </c>
      <c r="D980">
        <v>1946</v>
      </c>
      <c r="E980">
        <v>69.099999999999994</v>
      </c>
    </row>
    <row r="981" spans="2:5" x14ac:dyDescent="0.3">
      <c r="B981" t="s">
        <v>33</v>
      </c>
      <c r="D981">
        <v>1947</v>
      </c>
      <c r="E981">
        <v>71.2</v>
      </c>
    </row>
    <row r="982" spans="2:5" x14ac:dyDescent="0.3">
      <c r="B982" t="s">
        <v>33</v>
      </c>
      <c r="D982">
        <v>1948</v>
      </c>
      <c r="E982">
        <v>76.599999999999994</v>
      </c>
    </row>
    <row r="983" spans="2:5" x14ac:dyDescent="0.3">
      <c r="B983" t="s">
        <v>33</v>
      </c>
      <c r="D983">
        <v>1949</v>
      </c>
      <c r="E983">
        <v>79.2</v>
      </c>
    </row>
    <row r="984" spans="2:5" x14ac:dyDescent="0.3">
      <c r="B984" t="s">
        <v>33</v>
      </c>
      <c r="D984">
        <v>1950</v>
      </c>
      <c r="E984">
        <v>86.4</v>
      </c>
    </row>
    <row r="985" spans="2:5" x14ac:dyDescent="0.3">
      <c r="B985" t="s">
        <v>33</v>
      </c>
      <c r="D985">
        <v>1951</v>
      </c>
      <c r="E985">
        <v>86.7</v>
      </c>
    </row>
    <row r="986" spans="2:5" x14ac:dyDescent="0.3">
      <c r="B986" t="s">
        <v>33</v>
      </c>
      <c r="D986">
        <v>1952</v>
      </c>
      <c r="E986">
        <v>89.2</v>
      </c>
    </row>
    <row r="987" spans="2:5" x14ac:dyDescent="0.3">
      <c r="B987" t="s">
        <v>33</v>
      </c>
      <c r="D987">
        <v>1953</v>
      </c>
      <c r="E987">
        <v>90.4</v>
      </c>
    </row>
    <row r="988" spans="2:5" x14ac:dyDescent="0.3">
      <c r="B988" t="s">
        <v>33</v>
      </c>
      <c r="D988">
        <v>1954</v>
      </c>
      <c r="E988">
        <v>92.4</v>
      </c>
    </row>
    <row r="989" spans="2:5" x14ac:dyDescent="0.3">
      <c r="B989" t="s">
        <v>33</v>
      </c>
      <c r="D989">
        <v>1955</v>
      </c>
      <c r="E989">
        <v>94.1</v>
      </c>
    </row>
    <row r="990" spans="2:5" x14ac:dyDescent="0.3">
      <c r="B990" t="s">
        <v>33</v>
      </c>
      <c r="D990">
        <v>1956</v>
      </c>
      <c r="E990">
        <v>96</v>
      </c>
    </row>
    <row r="991" spans="2:5" x14ac:dyDescent="0.3">
      <c r="B991" t="s">
        <v>33</v>
      </c>
      <c r="D991">
        <v>1957</v>
      </c>
      <c r="E991">
        <v>97.3</v>
      </c>
    </row>
    <row r="992" spans="2:5" x14ac:dyDescent="0.3">
      <c r="B992" t="s">
        <v>33</v>
      </c>
      <c r="D992">
        <v>1958</v>
      </c>
      <c r="E992">
        <v>97.7</v>
      </c>
    </row>
    <row r="993" spans="2:5" x14ac:dyDescent="0.3">
      <c r="B993" t="s">
        <v>33</v>
      </c>
      <c r="D993">
        <v>1959</v>
      </c>
      <c r="E993">
        <v>98</v>
      </c>
    </row>
    <row r="994" spans="2:5" x14ac:dyDescent="0.3">
      <c r="B994" t="s">
        <v>33</v>
      </c>
      <c r="D994">
        <v>1960</v>
      </c>
      <c r="E994">
        <v>98.2</v>
      </c>
    </row>
    <row r="995" spans="2:5" x14ac:dyDescent="0.3">
      <c r="B995" t="s">
        <v>33</v>
      </c>
      <c r="D995">
        <v>1961</v>
      </c>
      <c r="E995">
        <v>98.3</v>
      </c>
    </row>
    <row r="996" spans="2:5" x14ac:dyDescent="0.3">
      <c r="B996" t="s">
        <v>33</v>
      </c>
      <c r="D996">
        <v>1962</v>
      </c>
      <c r="E996">
        <v>99.5</v>
      </c>
    </row>
    <row r="997" spans="2:5" x14ac:dyDescent="0.3">
      <c r="B997" t="s">
        <v>33</v>
      </c>
      <c r="D997">
        <v>1963</v>
      </c>
      <c r="E997">
        <v>99.1</v>
      </c>
    </row>
    <row r="998" spans="2:5" x14ac:dyDescent="0.3">
      <c r="B998" t="s">
        <v>33</v>
      </c>
      <c r="D998">
        <v>1964</v>
      </c>
      <c r="E998">
        <v>99.3</v>
      </c>
    </row>
    <row r="999" spans="2:5" x14ac:dyDescent="0.3">
      <c r="B999" t="s">
        <v>33</v>
      </c>
      <c r="D999">
        <v>1965</v>
      </c>
      <c r="E999">
        <v>99.5</v>
      </c>
    </row>
    <row r="1000" spans="2:5" x14ac:dyDescent="0.3">
      <c r="B1000" t="s">
        <v>33</v>
      </c>
      <c r="D1000">
        <v>1966</v>
      </c>
      <c r="E1000">
        <v>99.6</v>
      </c>
    </row>
    <row r="1001" spans="2:5" x14ac:dyDescent="0.3">
      <c r="B1001" t="s">
        <v>33</v>
      </c>
      <c r="D1001">
        <v>1967</v>
      </c>
      <c r="E1001">
        <v>99.7</v>
      </c>
    </row>
    <row r="1002" spans="2:5" x14ac:dyDescent="0.3">
      <c r="B1002" t="s">
        <v>33</v>
      </c>
      <c r="D1002">
        <v>1968</v>
      </c>
      <c r="E1002">
        <v>99.8</v>
      </c>
    </row>
    <row r="1003" spans="2:5" x14ac:dyDescent="0.3">
      <c r="B1003" t="s">
        <v>33</v>
      </c>
      <c r="D1003">
        <v>1969</v>
      </c>
      <c r="E1003">
        <v>99.8</v>
      </c>
    </row>
    <row r="1004" spans="2:5" x14ac:dyDescent="0.3">
      <c r="B1004" t="s">
        <v>33</v>
      </c>
      <c r="D1004">
        <v>1970</v>
      </c>
      <c r="E1004">
        <v>99.8</v>
      </c>
    </row>
    <row r="1005" spans="2:5" x14ac:dyDescent="0.3">
      <c r="B1005" t="s">
        <v>33</v>
      </c>
      <c r="D1005">
        <v>1971</v>
      </c>
      <c r="E1005">
        <v>99.8</v>
      </c>
    </row>
    <row r="1006" spans="2:5" x14ac:dyDescent="0.3">
      <c r="B1006" t="s">
        <v>33</v>
      </c>
      <c r="D1006">
        <v>1972</v>
      </c>
      <c r="E1006">
        <v>99.9</v>
      </c>
    </row>
    <row r="1007" spans="2:5" x14ac:dyDescent="0.3">
      <c r="B1007" t="s">
        <v>33</v>
      </c>
      <c r="D1007">
        <v>1973</v>
      </c>
      <c r="E1007">
        <v>99.9</v>
      </c>
    </row>
    <row r="1008" spans="2:5" x14ac:dyDescent="0.3">
      <c r="B1008" t="s">
        <v>33</v>
      </c>
      <c r="D1008">
        <v>1974</v>
      </c>
      <c r="E1008">
        <v>99.9</v>
      </c>
    </row>
    <row r="1009" spans="2:5" x14ac:dyDescent="0.3">
      <c r="B1009" t="s">
        <v>33</v>
      </c>
      <c r="D1009">
        <v>1975</v>
      </c>
      <c r="E1009">
        <v>99.9</v>
      </c>
    </row>
    <row r="1010" spans="2:5" x14ac:dyDescent="0.3">
      <c r="B1010" t="s">
        <v>33</v>
      </c>
      <c r="D1010">
        <v>1976</v>
      </c>
      <c r="E1010">
        <v>99.8</v>
      </c>
    </row>
    <row r="1011" spans="2:5" x14ac:dyDescent="0.3">
      <c r="B1011" t="s">
        <v>33</v>
      </c>
      <c r="D1011">
        <v>1978</v>
      </c>
      <c r="E1011">
        <v>99.7</v>
      </c>
    </row>
    <row r="1012" spans="2:5" x14ac:dyDescent="0.3">
      <c r="B1012" t="s">
        <v>34</v>
      </c>
      <c r="D1012">
        <v>1890</v>
      </c>
      <c r="E1012">
        <v>24</v>
      </c>
    </row>
    <row r="1013" spans="2:5" x14ac:dyDescent="0.3">
      <c r="B1013" t="s">
        <v>34</v>
      </c>
      <c r="D1013">
        <v>1940</v>
      </c>
      <c r="E1013">
        <v>70</v>
      </c>
    </row>
    <row r="1014" spans="2:5" x14ac:dyDescent="0.3">
      <c r="B1014" t="s">
        <v>34</v>
      </c>
      <c r="D1014">
        <v>1950</v>
      </c>
      <c r="E1014">
        <v>83</v>
      </c>
    </row>
    <row r="1015" spans="2:5" x14ac:dyDescent="0.3">
      <c r="B1015" t="s">
        <v>34</v>
      </c>
      <c r="D1015">
        <v>1960</v>
      </c>
      <c r="E1015">
        <v>93</v>
      </c>
    </row>
    <row r="1016" spans="2:5" x14ac:dyDescent="0.3">
      <c r="B1016" t="s">
        <v>34</v>
      </c>
      <c r="D1016">
        <v>1970</v>
      </c>
      <c r="E1016">
        <v>98</v>
      </c>
    </row>
    <row r="1017" spans="2:5" x14ac:dyDescent="0.3">
      <c r="B1017" t="s">
        <v>34</v>
      </c>
      <c r="D1017">
        <v>1980</v>
      </c>
      <c r="E1017">
        <v>99</v>
      </c>
    </row>
    <row r="1018" spans="2:5" x14ac:dyDescent="0.3">
      <c r="B1018" t="s">
        <v>34</v>
      </c>
      <c r="D1018">
        <v>1989</v>
      </c>
      <c r="E1018">
        <v>100</v>
      </c>
    </row>
    <row r="1019" spans="2:5" x14ac:dyDescent="0.3">
      <c r="B1019" t="s">
        <v>35</v>
      </c>
      <c r="D1019">
        <v>1964</v>
      </c>
      <c r="E1019">
        <v>1</v>
      </c>
    </row>
    <row r="1020" spans="2:5" x14ac:dyDescent="0.3">
      <c r="B1020" t="s">
        <v>35</v>
      </c>
      <c r="D1020">
        <v>1965</v>
      </c>
      <c r="E1020">
        <v>1.5</v>
      </c>
    </row>
    <row r="1021" spans="2:5" x14ac:dyDescent="0.3">
      <c r="B1021" t="s">
        <v>35</v>
      </c>
      <c r="D1021">
        <v>1966</v>
      </c>
      <c r="E1021">
        <v>4</v>
      </c>
    </row>
    <row r="1022" spans="2:5" x14ac:dyDescent="0.3">
      <c r="B1022" t="s">
        <v>35</v>
      </c>
      <c r="D1022">
        <v>1967</v>
      </c>
      <c r="E1022">
        <v>7</v>
      </c>
    </row>
    <row r="1023" spans="2:5" x14ac:dyDescent="0.3">
      <c r="B1023" t="s">
        <v>35</v>
      </c>
      <c r="D1023">
        <v>1968</v>
      </c>
      <c r="E1023">
        <v>13</v>
      </c>
    </row>
    <row r="1024" spans="2:5" x14ac:dyDescent="0.3">
      <c r="B1024" t="s">
        <v>35</v>
      </c>
      <c r="D1024">
        <v>1969</v>
      </c>
      <c r="E1024">
        <v>18</v>
      </c>
    </row>
    <row r="1025" spans="2:5" x14ac:dyDescent="0.3">
      <c r="B1025" t="s">
        <v>35</v>
      </c>
      <c r="D1025">
        <v>1970</v>
      </c>
      <c r="E1025">
        <v>24</v>
      </c>
    </row>
    <row r="1026" spans="2:5" x14ac:dyDescent="0.3">
      <c r="B1026" t="s">
        <v>35</v>
      </c>
      <c r="D1026">
        <v>1971</v>
      </c>
      <c r="E1026">
        <v>26</v>
      </c>
    </row>
    <row r="1027" spans="2:5" x14ac:dyDescent="0.3">
      <c r="B1027" t="s">
        <v>35</v>
      </c>
      <c r="D1027">
        <v>1972</v>
      </c>
      <c r="E1027">
        <v>28</v>
      </c>
    </row>
    <row r="1028" spans="2:5" x14ac:dyDescent="0.3">
      <c r="B1028" t="s">
        <v>35</v>
      </c>
      <c r="D1028">
        <v>1973</v>
      </c>
      <c r="E1028">
        <v>30</v>
      </c>
    </row>
    <row r="1029" spans="2:5" x14ac:dyDescent="0.3">
      <c r="B1029" t="s">
        <v>35</v>
      </c>
      <c r="D1029">
        <v>1974</v>
      </c>
      <c r="E1029">
        <v>32</v>
      </c>
    </row>
    <row r="1030" spans="2:5" x14ac:dyDescent="0.3">
      <c r="B1030" t="s">
        <v>35</v>
      </c>
      <c r="D1030">
        <v>1975</v>
      </c>
      <c r="E1030">
        <v>38</v>
      </c>
    </row>
    <row r="1031" spans="2:5" x14ac:dyDescent="0.3">
      <c r="B1031" t="s">
        <v>35</v>
      </c>
      <c r="D1031">
        <v>1976</v>
      </c>
      <c r="E1031">
        <v>46</v>
      </c>
    </row>
    <row r="1032" spans="2:5" x14ac:dyDescent="0.3">
      <c r="B1032" t="s">
        <v>35</v>
      </c>
      <c r="D1032">
        <v>1977</v>
      </c>
      <c r="E1032">
        <v>52</v>
      </c>
    </row>
    <row r="1033" spans="2:5" x14ac:dyDescent="0.3">
      <c r="B1033" t="s">
        <v>35</v>
      </c>
      <c r="D1033">
        <v>1978</v>
      </c>
      <c r="E1033">
        <v>62</v>
      </c>
    </row>
    <row r="1034" spans="2:5" x14ac:dyDescent="0.3">
      <c r="B1034" t="s">
        <v>35</v>
      </c>
      <c r="D1034">
        <v>1979</v>
      </c>
      <c r="E1034">
        <v>72</v>
      </c>
    </row>
    <row r="1035" spans="2:5" x14ac:dyDescent="0.3">
      <c r="B1035" t="s">
        <v>35</v>
      </c>
      <c r="D1035">
        <v>1980</v>
      </c>
      <c r="E1035">
        <v>76</v>
      </c>
    </row>
    <row r="1036" spans="2:5" x14ac:dyDescent="0.3">
      <c r="B1036" t="s">
        <v>35</v>
      </c>
      <c r="D1036">
        <v>1981</v>
      </c>
      <c r="E1036">
        <v>87</v>
      </c>
    </row>
    <row r="1037" spans="2:5" x14ac:dyDescent="0.3">
      <c r="B1037" t="s">
        <v>35</v>
      </c>
      <c r="D1037">
        <v>1982</v>
      </c>
      <c r="E1037">
        <v>90</v>
      </c>
    </row>
    <row r="1038" spans="2:5" x14ac:dyDescent="0.3">
      <c r="B1038" t="s">
        <v>35</v>
      </c>
      <c r="D1038">
        <v>1983</v>
      </c>
      <c r="E1038">
        <v>91</v>
      </c>
    </row>
    <row r="1039" spans="2:5" x14ac:dyDescent="0.3">
      <c r="B1039" t="s">
        <v>35</v>
      </c>
      <c r="D1039">
        <v>1984</v>
      </c>
      <c r="E1039">
        <v>91</v>
      </c>
    </row>
    <row r="1040" spans="2:5" x14ac:dyDescent="0.3">
      <c r="B1040" t="s">
        <v>35</v>
      </c>
      <c r="D1040">
        <v>1985</v>
      </c>
      <c r="E1040">
        <v>92</v>
      </c>
    </row>
    <row r="1041" spans="2:5" x14ac:dyDescent="0.3">
      <c r="B1041" t="s">
        <v>35</v>
      </c>
      <c r="D1041">
        <v>1986</v>
      </c>
      <c r="E1041">
        <v>92</v>
      </c>
    </row>
    <row r="1042" spans="2:5" x14ac:dyDescent="0.3">
      <c r="B1042" t="s">
        <v>36</v>
      </c>
      <c r="D1042">
        <v>2011</v>
      </c>
      <c r="E1042">
        <v>35</v>
      </c>
    </row>
    <row r="1043" spans="2:5" x14ac:dyDescent="0.3">
      <c r="B1043" t="s">
        <v>36</v>
      </c>
      <c r="D1043">
        <v>2012</v>
      </c>
      <c r="E1043">
        <v>45</v>
      </c>
    </row>
    <row r="1044" spans="2:5" x14ac:dyDescent="0.3">
      <c r="B1044" t="s">
        <v>36</v>
      </c>
      <c r="D1044">
        <v>2013</v>
      </c>
      <c r="E1044">
        <v>58</v>
      </c>
    </row>
    <row r="1045" spans="2:5" x14ac:dyDescent="0.3">
      <c r="B1045" t="s">
        <v>36</v>
      </c>
      <c r="D1045">
        <v>2014</v>
      </c>
      <c r="E1045">
        <v>58</v>
      </c>
    </row>
    <row r="1046" spans="2:5" x14ac:dyDescent="0.3">
      <c r="B1046" t="s">
        <v>36</v>
      </c>
      <c r="D1046">
        <v>2015</v>
      </c>
      <c r="E1046">
        <v>69</v>
      </c>
    </row>
    <row r="1047" spans="2:5" x14ac:dyDescent="0.3">
      <c r="B1047" t="s">
        <v>36</v>
      </c>
      <c r="D1047">
        <v>2016</v>
      </c>
      <c r="E1047">
        <v>77</v>
      </c>
    </row>
    <row r="1048" spans="2:5" x14ac:dyDescent="0.3">
      <c r="B1048" t="s">
        <v>37</v>
      </c>
      <c r="D1048">
        <v>2005</v>
      </c>
      <c r="E1048">
        <v>5</v>
      </c>
    </row>
    <row r="1049" spans="2:5" x14ac:dyDescent="0.3">
      <c r="B1049" t="s">
        <v>37</v>
      </c>
      <c r="D1049">
        <v>2006</v>
      </c>
      <c r="E1049">
        <v>11</v>
      </c>
    </row>
    <row r="1050" spans="2:5" x14ac:dyDescent="0.3">
      <c r="B1050" t="s">
        <v>37</v>
      </c>
      <c r="D1050">
        <v>2007</v>
      </c>
      <c r="E1050">
        <v>15</v>
      </c>
    </row>
    <row r="1051" spans="2:5" x14ac:dyDescent="0.3">
      <c r="B1051" t="s">
        <v>37</v>
      </c>
      <c r="D1051">
        <v>2008</v>
      </c>
      <c r="E1051">
        <v>21</v>
      </c>
    </row>
    <row r="1052" spans="2:5" x14ac:dyDescent="0.3">
      <c r="B1052" t="s">
        <v>37</v>
      </c>
      <c r="D1052">
        <v>2009</v>
      </c>
      <c r="E1052">
        <v>37</v>
      </c>
    </row>
    <row r="1053" spans="2:5" x14ac:dyDescent="0.3">
      <c r="B1053" t="s">
        <v>37</v>
      </c>
      <c r="D1053">
        <v>2010</v>
      </c>
      <c r="E1053">
        <v>48</v>
      </c>
    </row>
    <row r="1054" spans="2:5" x14ac:dyDescent="0.3">
      <c r="B1054" t="s">
        <v>37</v>
      </c>
      <c r="D1054">
        <v>2011</v>
      </c>
      <c r="E1054">
        <v>50</v>
      </c>
    </row>
    <row r="1055" spans="2:5" x14ac:dyDescent="0.3">
      <c r="B1055" t="s">
        <v>37</v>
      </c>
      <c r="D1055">
        <v>2012</v>
      </c>
      <c r="E1055">
        <v>59</v>
      </c>
    </row>
    <row r="1056" spans="2:5" x14ac:dyDescent="0.3">
      <c r="B1056" t="s">
        <v>37</v>
      </c>
      <c r="D1056">
        <v>2013</v>
      </c>
      <c r="E1056">
        <v>63</v>
      </c>
    </row>
    <row r="1057" spans="2:5" x14ac:dyDescent="0.3">
      <c r="B1057" t="s">
        <v>37</v>
      </c>
      <c r="D1057">
        <v>2014</v>
      </c>
      <c r="E1057">
        <v>62</v>
      </c>
    </row>
    <row r="1058" spans="2:5" x14ac:dyDescent="0.3">
      <c r="B1058" t="s">
        <v>37</v>
      </c>
      <c r="D1058">
        <v>2015</v>
      </c>
      <c r="E1058">
        <v>65</v>
      </c>
    </row>
    <row r="1059" spans="2:5" x14ac:dyDescent="0.3">
      <c r="B1059" t="s">
        <v>37</v>
      </c>
      <c r="D1059">
        <v>2016</v>
      </c>
      <c r="E1059">
        <v>69</v>
      </c>
    </row>
    <row r="1060" spans="2:5" x14ac:dyDescent="0.3">
      <c r="B1060" t="s">
        <v>38</v>
      </c>
      <c r="D1060">
        <v>1900</v>
      </c>
      <c r="E1060">
        <v>10</v>
      </c>
    </row>
    <row r="1061" spans="2:5" x14ac:dyDescent="0.3">
      <c r="B1061" t="s">
        <v>38</v>
      </c>
      <c r="D1061">
        <v>1901</v>
      </c>
      <c r="E1061">
        <v>10.5</v>
      </c>
    </row>
    <row r="1062" spans="2:5" x14ac:dyDescent="0.3">
      <c r="B1062" t="s">
        <v>38</v>
      </c>
      <c r="D1062">
        <v>1902</v>
      </c>
      <c r="E1062">
        <v>11</v>
      </c>
    </row>
    <row r="1063" spans="2:5" x14ac:dyDescent="0.3">
      <c r="B1063" t="s">
        <v>38</v>
      </c>
      <c r="D1063">
        <v>1903</v>
      </c>
      <c r="E1063">
        <v>11.5</v>
      </c>
    </row>
    <row r="1064" spans="2:5" x14ac:dyDescent="0.3">
      <c r="B1064" t="s">
        <v>38</v>
      </c>
      <c r="D1064">
        <v>1904</v>
      </c>
      <c r="E1064">
        <v>12</v>
      </c>
    </row>
    <row r="1065" spans="2:5" x14ac:dyDescent="0.3">
      <c r="B1065" t="s">
        <v>38</v>
      </c>
      <c r="D1065">
        <v>1905</v>
      </c>
      <c r="E1065">
        <v>12</v>
      </c>
    </row>
    <row r="1066" spans="2:5" x14ac:dyDescent="0.3">
      <c r="B1066" t="s">
        <v>38</v>
      </c>
      <c r="D1066">
        <v>1906</v>
      </c>
      <c r="E1066">
        <v>13</v>
      </c>
    </row>
    <row r="1067" spans="2:5" x14ac:dyDescent="0.3">
      <c r="B1067" t="s">
        <v>38</v>
      </c>
      <c r="D1067">
        <v>1907</v>
      </c>
      <c r="E1067">
        <v>14</v>
      </c>
    </row>
    <row r="1068" spans="2:5" x14ac:dyDescent="0.3">
      <c r="B1068" t="s">
        <v>38</v>
      </c>
      <c r="D1068">
        <v>1908</v>
      </c>
      <c r="E1068">
        <v>14.5</v>
      </c>
    </row>
    <row r="1069" spans="2:5" x14ac:dyDescent="0.3">
      <c r="B1069" t="s">
        <v>38</v>
      </c>
      <c r="D1069">
        <v>1909</v>
      </c>
      <c r="E1069">
        <v>15</v>
      </c>
    </row>
    <row r="1070" spans="2:5" x14ac:dyDescent="0.3">
      <c r="B1070" t="s">
        <v>38</v>
      </c>
      <c r="D1070">
        <v>1910</v>
      </c>
      <c r="E1070">
        <v>16</v>
      </c>
    </row>
    <row r="1071" spans="2:5" x14ac:dyDescent="0.3">
      <c r="B1071" t="s">
        <v>38</v>
      </c>
      <c r="D1071">
        <v>1911</v>
      </c>
      <c r="E1071">
        <v>16.5</v>
      </c>
    </row>
    <row r="1072" spans="2:5" x14ac:dyDescent="0.3">
      <c r="B1072" t="s">
        <v>38</v>
      </c>
      <c r="D1072">
        <v>1912</v>
      </c>
      <c r="E1072">
        <v>17</v>
      </c>
    </row>
    <row r="1073" spans="2:5" x14ac:dyDescent="0.3">
      <c r="B1073" t="s">
        <v>38</v>
      </c>
      <c r="D1073">
        <v>1913</v>
      </c>
      <c r="E1073">
        <v>17</v>
      </c>
    </row>
    <row r="1074" spans="2:5" x14ac:dyDescent="0.3">
      <c r="B1074" t="s">
        <v>38</v>
      </c>
      <c r="D1074">
        <v>1914</v>
      </c>
      <c r="E1074">
        <v>17</v>
      </c>
    </row>
    <row r="1075" spans="2:5" x14ac:dyDescent="0.3">
      <c r="B1075" t="s">
        <v>38</v>
      </c>
      <c r="D1075">
        <v>1915</v>
      </c>
      <c r="E1075">
        <v>18</v>
      </c>
    </row>
    <row r="1076" spans="2:5" x14ac:dyDescent="0.3">
      <c r="B1076" t="s">
        <v>38</v>
      </c>
      <c r="D1076">
        <v>1916</v>
      </c>
      <c r="E1076">
        <v>18.329999999999998</v>
      </c>
    </row>
    <row r="1077" spans="2:5" x14ac:dyDescent="0.3">
      <c r="B1077" t="s">
        <v>38</v>
      </c>
      <c r="D1077">
        <v>1917</v>
      </c>
      <c r="E1077">
        <v>18.670000000000002</v>
      </c>
    </row>
    <row r="1078" spans="2:5" x14ac:dyDescent="0.3">
      <c r="B1078" t="s">
        <v>38</v>
      </c>
      <c r="D1078">
        <v>1918</v>
      </c>
      <c r="E1078">
        <v>19</v>
      </c>
    </row>
    <row r="1079" spans="2:5" x14ac:dyDescent="0.3">
      <c r="B1079" t="s">
        <v>38</v>
      </c>
      <c r="D1079">
        <v>1919</v>
      </c>
      <c r="E1079">
        <v>19.5</v>
      </c>
    </row>
    <row r="1080" spans="2:5" x14ac:dyDescent="0.3">
      <c r="B1080" t="s">
        <v>38</v>
      </c>
      <c r="D1080">
        <v>1920</v>
      </c>
      <c r="E1080">
        <v>20</v>
      </c>
    </row>
    <row r="1081" spans="2:5" x14ac:dyDescent="0.3">
      <c r="B1081" t="s">
        <v>38</v>
      </c>
      <c r="D1081">
        <v>1921</v>
      </c>
      <c r="E1081">
        <v>22</v>
      </c>
    </row>
    <row r="1082" spans="2:5" x14ac:dyDescent="0.3">
      <c r="B1082" t="s">
        <v>38</v>
      </c>
      <c r="D1082">
        <v>1922</v>
      </c>
      <c r="E1082">
        <v>23</v>
      </c>
    </row>
    <row r="1083" spans="2:5" x14ac:dyDescent="0.3">
      <c r="B1083" t="s">
        <v>38</v>
      </c>
      <c r="D1083">
        <v>1923</v>
      </c>
      <c r="E1083">
        <v>24</v>
      </c>
    </row>
    <row r="1084" spans="2:5" x14ac:dyDescent="0.3">
      <c r="B1084" t="s">
        <v>38</v>
      </c>
      <c r="D1084">
        <v>1924</v>
      </c>
      <c r="E1084">
        <v>25</v>
      </c>
    </row>
    <row r="1085" spans="2:5" x14ac:dyDescent="0.3">
      <c r="B1085" t="s">
        <v>38</v>
      </c>
      <c r="D1085">
        <v>1925</v>
      </c>
      <c r="E1085">
        <v>27.5</v>
      </c>
    </row>
    <row r="1086" spans="2:5" x14ac:dyDescent="0.3">
      <c r="B1086" t="s">
        <v>38</v>
      </c>
      <c r="D1086">
        <v>1926</v>
      </c>
      <c r="E1086">
        <v>30</v>
      </c>
    </row>
    <row r="1087" spans="2:5" x14ac:dyDescent="0.3">
      <c r="B1087" t="s">
        <v>38</v>
      </c>
      <c r="D1087">
        <v>1927</v>
      </c>
      <c r="E1087">
        <v>32</v>
      </c>
    </row>
    <row r="1088" spans="2:5" x14ac:dyDescent="0.3">
      <c r="B1088" t="s">
        <v>38</v>
      </c>
      <c r="D1088">
        <v>1928</v>
      </c>
      <c r="E1088">
        <v>34</v>
      </c>
    </row>
    <row r="1089" spans="2:5" x14ac:dyDescent="0.3">
      <c r="B1089" t="s">
        <v>38</v>
      </c>
      <c r="D1089">
        <v>1929</v>
      </c>
      <c r="E1089">
        <v>35</v>
      </c>
    </row>
    <row r="1090" spans="2:5" x14ac:dyDescent="0.3">
      <c r="B1090" t="s">
        <v>38</v>
      </c>
      <c r="D1090">
        <v>1930</v>
      </c>
      <c r="E1090">
        <v>36</v>
      </c>
    </row>
    <row r="1091" spans="2:5" x14ac:dyDescent="0.3">
      <c r="B1091" t="s">
        <v>38</v>
      </c>
      <c r="D1091">
        <v>1931</v>
      </c>
      <c r="E1091">
        <v>37</v>
      </c>
    </row>
    <row r="1092" spans="2:5" x14ac:dyDescent="0.3">
      <c r="B1092" t="s">
        <v>38</v>
      </c>
      <c r="D1092">
        <v>1932</v>
      </c>
      <c r="E1092">
        <v>37</v>
      </c>
    </row>
    <row r="1093" spans="2:5" x14ac:dyDescent="0.3">
      <c r="B1093" t="s">
        <v>38</v>
      </c>
      <c r="D1093">
        <v>1933</v>
      </c>
      <c r="E1093">
        <v>37.5</v>
      </c>
    </row>
    <row r="1094" spans="2:5" x14ac:dyDescent="0.3">
      <c r="B1094" t="s">
        <v>38</v>
      </c>
      <c r="D1094">
        <v>1934</v>
      </c>
      <c r="E1094">
        <v>38</v>
      </c>
    </row>
    <row r="1095" spans="2:5" x14ac:dyDescent="0.3">
      <c r="B1095" t="s">
        <v>38</v>
      </c>
      <c r="D1095">
        <v>1935</v>
      </c>
      <c r="E1095">
        <v>40</v>
      </c>
    </row>
    <row r="1096" spans="2:5" x14ac:dyDescent="0.3">
      <c r="B1096" t="s">
        <v>38</v>
      </c>
      <c r="D1096">
        <v>1936</v>
      </c>
      <c r="E1096">
        <v>45</v>
      </c>
    </row>
    <row r="1097" spans="2:5" x14ac:dyDescent="0.3">
      <c r="B1097" t="s">
        <v>38</v>
      </c>
      <c r="D1097">
        <v>1937</v>
      </c>
      <c r="E1097">
        <v>50</v>
      </c>
    </row>
    <row r="1098" spans="2:5" x14ac:dyDescent="0.3">
      <c r="B1098" t="s">
        <v>38</v>
      </c>
      <c r="D1098">
        <v>1938</v>
      </c>
      <c r="E1098">
        <v>50</v>
      </c>
    </row>
    <row r="1099" spans="2:5" x14ac:dyDescent="0.3">
      <c r="B1099" t="s">
        <v>38</v>
      </c>
      <c r="D1099">
        <v>1939</v>
      </c>
      <c r="E1099">
        <v>50</v>
      </c>
    </row>
    <row r="1100" spans="2:5" x14ac:dyDescent="0.3">
      <c r="B1100" t="s">
        <v>38</v>
      </c>
      <c r="D1100">
        <v>1940</v>
      </c>
      <c r="E1100">
        <v>53</v>
      </c>
    </row>
    <row r="1101" spans="2:5" x14ac:dyDescent="0.3">
      <c r="B1101" t="s">
        <v>38</v>
      </c>
      <c r="D1101">
        <v>1941</v>
      </c>
      <c r="E1101">
        <v>55</v>
      </c>
    </row>
    <row r="1102" spans="2:5" x14ac:dyDescent="0.3">
      <c r="B1102" t="s">
        <v>38</v>
      </c>
      <c r="D1102">
        <v>1942</v>
      </c>
      <c r="E1102">
        <v>57</v>
      </c>
    </row>
    <row r="1103" spans="2:5" x14ac:dyDescent="0.3">
      <c r="B1103" t="s">
        <v>38</v>
      </c>
      <c r="D1103">
        <v>1943</v>
      </c>
      <c r="E1103">
        <v>58</v>
      </c>
    </row>
    <row r="1104" spans="2:5" x14ac:dyDescent="0.3">
      <c r="B1104" t="s">
        <v>38</v>
      </c>
      <c r="D1104">
        <v>1944</v>
      </c>
      <c r="E1104">
        <v>59</v>
      </c>
    </row>
    <row r="1105" spans="2:5" x14ac:dyDescent="0.3">
      <c r="B1105" t="s">
        <v>38</v>
      </c>
      <c r="D1105">
        <v>1945</v>
      </c>
      <c r="E1105">
        <v>59</v>
      </c>
    </row>
    <row r="1106" spans="2:5" x14ac:dyDescent="0.3">
      <c r="B1106" t="s">
        <v>38</v>
      </c>
      <c r="D1106">
        <v>1946</v>
      </c>
      <c r="E1106">
        <v>61</v>
      </c>
    </row>
    <row r="1107" spans="2:5" x14ac:dyDescent="0.3">
      <c r="B1107" t="s">
        <v>38</v>
      </c>
      <c r="D1107">
        <v>1947</v>
      </c>
      <c r="E1107">
        <v>64</v>
      </c>
    </row>
    <row r="1108" spans="2:5" x14ac:dyDescent="0.3">
      <c r="B1108" t="s">
        <v>38</v>
      </c>
      <c r="D1108">
        <v>1948</v>
      </c>
      <c r="E1108">
        <v>67</v>
      </c>
    </row>
    <row r="1109" spans="2:5" x14ac:dyDescent="0.3">
      <c r="B1109" t="s">
        <v>38</v>
      </c>
      <c r="D1109">
        <v>1949</v>
      </c>
      <c r="E1109">
        <v>70</v>
      </c>
    </row>
    <row r="1110" spans="2:5" x14ac:dyDescent="0.3">
      <c r="B1110" t="s">
        <v>38</v>
      </c>
      <c r="D1110">
        <v>1950</v>
      </c>
      <c r="E1110">
        <v>74</v>
      </c>
    </row>
    <row r="1111" spans="2:5" x14ac:dyDescent="0.3">
      <c r="B1111" t="s">
        <v>38</v>
      </c>
      <c r="D1111">
        <v>1951</v>
      </c>
      <c r="E1111">
        <v>77</v>
      </c>
    </row>
    <row r="1112" spans="2:5" x14ac:dyDescent="0.3">
      <c r="B1112" t="s">
        <v>38</v>
      </c>
      <c r="D1112">
        <v>1952</v>
      </c>
      <c r="E1112">
        <v>80</v>
      </c>
    </row>
    <row r="1113" spans="2:5" x14ac:dyDescent="0.3">
      <c r="B1113" t="s">
        <v>38</v>
      </c>
      <c r="D1113">
        <v>1953</v>
      </c>
      <c r="E1113">
        <v>84</v>
      </c>
    </row>
    <row r="1114" spans="2:5" x14ac:dyDescent="0.3">
      <c r="B1114" t="s">
        <v>38</v>
      </c>
      <c r="D1114">
        <v>1954</v>
      </c>
      <c r="E1114">
        <v>85.5</v>
      </c>
    </row>
    <row r="1115" spans="2:5" x14ac:dyDescent="0.3">
      <c r="B1115" t="s">
        <v>38</v>
      </c>
      <c r="D1115">
        <v>1955</v>
      </c>
      <c r="E1115">
        <v>87</v>
      </c>
    </row>
    <row r="1116" spans="2:5" x14ac:dyDescent="0.3">
      <c r="B1116" t="s">
        <v>38</v>
      </c>
      <c r="D1116">
        <v>1956</v>
      </c>
      <c r="E1116">
        <v>88.5</v>
      </c>
    </row>
    <row r="1117" spans="2:5" x14ac:dyDescent="0.3">
      <c r="B1117" t="s">
        <v>38</v>
      </c>
      <c r="D1117">
        <v>1957</v>
      </c>
      <c r="E1117">
        <v>90</v>
      </c>
    </row>
    <row r="1118" spans="2:5" x14ac:dyDescent="0.3">
      <c r="B1118" t="s">
        <v>38</v>
      </c>
      <c r="D1118">
        <v>1958</v>
      </c>
      <c r="E1118">
        <v>93</v>
      </c>
    </row>
    <row r="1119" spans="2:5" x14ac:dyDescent="0.3">
      <c r="B1119" t="s">
        <v>38</v>
      </c>
      <c r="D1119">
        <v>1959</v>
      </c>
      <c r="E1119">
        <v>94</v>
      </c>
    </row>
    <row r="1120" spans="2:5" x14ac:dyDescent="0.3">
      <c r="B1120" t="s">
        <v>38</v>
      </c>
      <c r="D1120">
        <v>1960</v>
      </c>
      <c r="E1120">
        <v>95</v>
      </c>
    </row>
    <row r="1121" spans="2:5" x14ac:dyDescent="0.3">
      <c r="B1121" t="s">
        <v>38</v>
      </c>
      <c r="D1121">
        <v>1961</v>
      </c>
      <c r="E1121">
        <v>95.5</v>
      </c>
    </row>
    <row r="1122" spans="2:5" x14ac:dyDescent="0.3">
      <c r="B1122" t="s">
        <v>38</v>
      </c>
      <c r="D1122">
        <v>1962</v>
      </c>
      <c r="E1122">
        <v>96</v>
      </c>
    </row>
    <row r="1123" spans="2:5" x14ac:dyDescent="0.3">
      <c r="B1123" t="s">
        <v>38</v>
      </c>
      <c r="D1123">
        <v>1963</v>
      </c>
      <c r="E1123">
        <v>96</v>
      </c>
    </row>
    <row r="1124" spans="2:5" x14ac:dyDescent="0.3">
      <c r="B1124" t="s">
        <v>38</v>
      </c>
      <c r="D1124">
        <v>1964</v>
      </c>
      <c r="E1124">
        <v>96.5</v>
      </c>
    </row>
    <row r="1125" spans="2:5" x14ac:dyDescent="0.3">
      <c r="B1125" t="s">
        <v>38</v>
      </c>
      <c r="D1125">
        <v>1965</v>
      </c>
      <c r="E1125">
        <v>97</v>
      </c>
    </row>
    <row r="1126" spans="2:5" x14ac:dyDescent="0.3">
      <c r="B1126" t="s">
        <v>38</v>
      </c>
      <c r="D1126">
        <v>1966</v>
      </c>
      <c r="E1126">
        <v>97.33</v>
      </c>
    </row>
    <row r="1127" spans="2:5" x14ac:dyDescent="0.3">
      <c r="B1127" t="s">
        <v>38</v>
      </c>
      <c r="D1127">
        <v>1967</v>
      </c>
      <c r="E1127">
        <v>97.67</v>
      </c>
    </row>
    <row r="1128" spans="2:5" x14ac:dyDescent="0.3">
      <c r="B1128" t="s">
        <v>38</v>
      </c>
      <c r="D1128">
        <v>1968</v>
      </c>
      <c r="E1128">
        <v>98</v>
      </c>
    </row>
    <row r="1129" spans="2:5" x14ac:dyDescent="0.3">
      <c r="B1129" t="s">
        <v>38</v>
      </c>
      <c r="D1129">
        <v>1969</v>
      </c>
      <c r="E1129">
        <v>98</v>
      </c>
    </row>
    <row r="1130" spans="2:5" x14ac:dyDescent="0.3">
      <c r="B1130" t="s">
        <v>38</v>
      </c>
      <c r="D1130">
        <v>1970</v>
      </c>
      <c r="E1130">
        <v>98.33</v>
      </c>
    </row>
    <row r="1131" spans="2:5" x14ac:dyDescent="0.3">
      <c r="B1131" t="s">
        <v>38</v>
      </c>
      <c r="D1131">
        <v>1971</v>
      </c>
      <c r="E1131">
        <v>98.67</v>
      </c>
    </row>
    <row r="1132" spans="2:5" x14ac:dyDescent="0.3">
      <c r="B1132" t="s">
        <v>38</v>
      </c>
      <c r="D1132">
        <v>1972</v>
      </c>
      <c r="E1132">
        <v>99</v>
      </c>
    </row>
    <row r="1133" spans="2:5" x14ac:dyDescent="0.3">
      <c r="B1133" t="s">
        <v>38</v>
      </c>
      <c r="D1133">
        <v>1973</v>
      </c>
      <c r="E1133">
        <v>99</v>
      </c>
    </row>
    <row r="1134" spans="2:5" x14ac:dyDescent="0.3">
      <c r="B1134" t="s">
        <v>38</v>
      </c>
      <c r="D1134">
        <v>1974</v>
      </c>
      <c r="E1134">
        <v>99</v>
      </c>
    </row>
    <row r="1135" spans="2:5" x14ac:dyDescent="0.3">
      <c r="B1135" t="s">
        <v>38</v>
      </c>
      <c r="D1135">
        <v>1975</v>
      </c>
      <c r="E1135">
        <v>99</v>
      </c>
    </row>
    <row r="1136" spans="2:5" x14ac:dyDescent="0.3">
      <c r="B1136" t="s">
        <v>38</v>
      </c>
      <c r="D1136">
        <v>1976</v>
      </c>
      <c r="E1136">
        <v>99</v>
      </c>
    </row>
    <row r="1137" spans="2:5" x14ac:dyDescent="0.3">
      <c r="B1137" t="s">
        <v>38</v>
      </c>
      <c r="D1137">
        <v>1977</v>
      </c>
      <c r="E1137">
        <v>99</v>
      </c>
    </row>
    <row r="1138" spans="2:5" x14ac:dyDescent="0.3">
      <c r="B1138" t="s">
        <v>38</v>
      </c>
      <c r="D1138">
        <v>1978</v>
      </c>
      <c r="E1138">
        <v>99</v>
      </c>
    </row>
    <row r="1139" spans="2:5" x14ac:dyDescent="0.3">
      <c r="B1139" t="s">
        <v>38</v>
      </c>
      <c r="D1139">
        <v>1979</v>
      </c>
      <c r="E1139">
        <v>99</v>
      </c>
    </row>
    <row r="1140" spans="2:5" x14ac:dyDescent="0.3">
      <c r="B1140" t="s">
        <v>38</v>
      </c>
      <c r="D1140">
        <v>1980</v>
      </c>
      <c r="E1140">
        <v>99</v>
      </c>
    </row>
    <row r="1141" spans="2:5" x14ac:dyDescent="0.3">
      <c r="B1141" t="s">
        <v>38</v>
      </c>
      <c r="D1141">
        <v>1981</v>
      </c>
      <c r="E1141">
        <v>99</v>
      </c>
    </row>
    <row r="1142" spans="2:5" x14ac:dyDescent="0.3">
      <c r="B1142" t="s">
        <v>38</v>
      </c>
      <c r="D1142">
        <v>1982</v>
      </c>
      <c r="E1142">
        <v>99</v>
      </c>
    </row>
    <row r="1143" spans="2:5" x14ac:dyDescent="0.3">
      <c r="B1143" t="s">
        <v>38</v>
      </c>
      <c r="D1143">
        <v>1983</v>
      </c>
      <c r="E1143">
        <v>99</v>
      </c>
    </row>
    <row r="1144" spans="2:5" x14ac:dyDescent="0.3">
      <c r="B1144" t="s">
        <v>38</v>
      </c>
      <c r="D1144">
        <v>1984</v>
      </c>
      <c r="E1144">
        <v>99</v>
      </c>
    </row>
    <row r="1145" spans="2:5" x14ac:dyDescent="0.3">
      <c r="B1145" t="s">
        <v>38</v>
      </c>
      <c r="D1145">
        <v>1985</v>
      </c>
      <c r="E1145">
        <v>99</v>
      </c>
    </row>
    <row r="1146" spans="2:5" x14ac:dyDescent="0.3">
      <c r="B1146" t="s">
        <v>38</v>
      </c>
      <c r="D1146">
        <v>1986</v>
      </c>
      <c r="E1146">
        <v>99</v>
      </c>
    </row>
    <row r="1147" spans="2:5" x14ac:dyDescent="0.3">
      <c r="B1147" t="s">
        <v>38</v>
      </c>
      <c r="D1147">
        <v>1987</v>
      </c>
      <c r="E1147">
        <v>99</v>
      </c>
    </row>
    <row r="1148" spans="2:5" x14ac:dyDescent="0.3">
      <c r="B1148" t="s">
        <v>38</v>
      </c>
      <c r="D1148">
        <v>1988</v>
      </c>
      <c r="E1148">
        <v>99</v>
      </c>
    </row>
    <row r="1149" spans="2:5" x14ac:dyDescent="0.3">
      <c r="B1149" t="s">
        <v>38</v>
      </c>
      <c r="D1149">
        <v>1989</v>
      </c>
      <c r="E1149">
        <v>99</v>
      </c>
    </row>
    <row r="1150" spans="2:5" x14ac:dyDescent="0.3">
      <c r="B1150" t="s">
        <v>38</v>
      </c>
      <c r="D1150">
        <v>1990</v>
      </c>
      <c r="E1150">
        <v>99</v>
      </c>
    </row>
    <row r="1151" spans="2:5" x14ac:dyDescent="0.3">
      <c r="B1151" t="s">
        <v>38</v>
      </c>
      <c r="D1151">
        <v>1991</v>
      </c>
      <c r="E1151">
        <v>99</v>
      </c>
    </row>
    <row r="1152" spans="2:5" x14ac:dyDescent="0.3">
      <c r="B1152" t="s">
        <v>38</v>
      </c>
      <c r="D1152">
        <v>1992</v>
      </c>
      <c r="E1152">
        <v>99</v>
      </c>
    </row>
    <row r="1153" spans="2:5" x14ac:dyDescent="0.3">
      <c r="B1153" t="s">
        <v>38</v>
      </c>
      <c r="D1153">
        <v>1993</v>
      </c>
      <c r="E1153">
        <v>99</v>
      </c>
    </row>
    <row r="1154" spans="2:5" x14ac:dyDescent="0.3">
      <c r="B1154" t="s">
        <v>38</v>
      </c>
      <c r="D1154">
        <v>1994</v>
      </c>
      <c r="E1154">
        <v>99</v>
      </c>
    </row>
    <row r="1155" spans="2:5" x14ac:dyDescent="0.3">
      <c r="B1155" t="s">
        <v>38</v>
      </c>
      <c r="D1155">
        <v>1995</v>
      </c>
      <c r="E1155">
        <v>99</v>
      </c>
    </row>
    <row r="1156" spans="2:5" x14ac:dyDescent="0.3">
      <c r="B1156" t="s">
        <v>38</v>
      </c>
      <c r="D1156">
        <v>1996</v>
      </c>
      <c r="E1156">
        <v>99</v>
      </c>
    </row>
    <row r="1157" spans="2:5" x14ac:dyDescent="0.3">
      <c r="B1157" t="s">
        <v>38</v>
      </c>
      <c r="D1157">
        <v>1997</v>
      </c>
      <c r="E1157">
        <v>99</v>
      </c>
    </row>
    <row r="1158" spans="2:5" x14ac:dyDescent="0.3">
      <c r="B1158" t="s">
        <v>38</v>
      </c>
      <c r="D1158">
        <v>1998</v>
      </c>
      <c r="E1158">
        <v>99</v>
      </c>
    </row>
    <row r="1159" spans="2:5" x14ac:dyDescent="0.3">
      <c r="B1159" t="s">
        <v>38</v>
      </c>
      <c r="D1159">
        <v>1999</v>
      </c>
      <c r="E1159">
        <v>99</v>
      </c>
    </row>
    <row r="1160" spans="2:5" x14ac:dyDescent="0.3">
      <c r="B1160" t="s">
        <v>38</v>
      </c>
      <c r="D1160">
        <v>2000</v>
      </c>
      <c r="E1160">
        <v>99</v>
      </c>
    </row>
    <row r="1161" spans="2:5" x14ac:dyDescent="0.3">
      <c r="B1161" t="s">
        <v>38</v>
      </c>
      <c r="D1161">
        <v>2001</v>
      </c>
      <c r="E1161">
        <v>99</v>
      </c>
    </row>
    <row r="1162" spans="2:5" x14ac:dyDescent="0.3">
      <c r="B1162" t="s">
        <v>38</v>
      </c>
      <c r="D1162">
        <v>2002</v>
      </c>
      <c r="E1162">
        <v>99</v>
      </c>
    </row>
    <row r="1163" spans="2:5" x14ac:dyDescent="0.3">
      <c r="B1163" t="s">
        <v>38</v>
      </c>
      <c r="D1163">
        <v>2003</v>
      </c>
      <c r="E1163">
        <v>99</v>
      </c>
    </row>
    <row r="1164" spans="2:5" x14ac:dyDescent="0.3">
      <c r="B1164" t="s">
        <v>38</v>
      </c>
      <c r="D1164">
        <v>2004</v>
      </c>
      <c r="E1164">
        <v>99</v>
      </c>
    </row>
    <row r="1165" spans="2:5" x14ac:dyDescent="0.3">
      <c r="B1165" t="s">
        <v>38</v>
      </c>
      <c r="D1165">
        <v>2005</v>
      </c>
      <c r="E1165">
        <v>99</v>
      </c>
    </row>
    <row r="1166" spans="2:5" x14ac:dyDescent="0.3">
      <c r="B1166" t="s">
        <v>38</v>
      </c>
      <c r="D1166">
        <v>2010</v>
      </c>
      <c r="E1166">
        <v>98.6</v>
      </c>
    </row>
    <row r="1167" spans="2:5" x14ac:dyDescent="0.3">
      <c r="B1167" t="s">
        <v>38</v>
      </c>
      <c r="D1167">
        <v>2011</v>
      </c>
      <c r="E1167">
        <v>98.6</v>
      </c>
    </row>
    <row r="1168" spans="2:5" x14ac:dyDescent="0.3">
      <c r="B1168" t="s">
        <v>39</v>
      </c>
      <c r="D1168">
        <v>2010</v>
      </c>
      <c r="E1168">
        <v>3</v>
      </c>
    </row>
    <row r="1169" spans="2:5" x14ac:dyDescent="0.3">
      <c r="B1169" t="s">
        <v>39</v>
      </c>
      <c r="D1169">
        <v>2011</v>
      </c>
      <c r="E1169">
        <v>10</v>
      </c>
    </row>
    <row r="1170" spans="2:5" x14ac:dyDescent="0.3">
      <c r="B1170" t="s">
        <v>39</v>
      </c>
      <c r="D1170">
        <v>2012</v>
      </c>
      <c r="E1170">
        <v>25</v>
      </c>
    </row>
    <row r="1171" spans="2:5" x14ac:dyDescent="0.3">
      <c r="B1171" t="s">
        <v>39</v>
      </c>
      <c r="D1171">
        <v>2013</v>
      </c>
      <c r="E1171">
        <v>34</v>
      </c>
    </row>
    <row r="1172" spans="2:5" x14ac:dyDescent="0.3">
      <c r="B1172" t="s">
        <v>39</v>
      </c>
      <c r="D1172">
        <v>2014</v>
      </c>
      <c r="E1172">
        <v>39</v>
      </c>
    </row>
    <row r="1173" spans="2:5" x14ac:dyDescent="0.3">
      <c r="B1173" t="s">
        <v>39</v>
      </c>
      <c r="D1173">
        <v>2015</v>
      </c>
      <c r="E1173">
        <v>45</v>
      </c>
    </row>
    <row r="1174" spans="2:5" x14ac:dyDescent="0.3">
      <c r="B1174" t="s">
        <v>39</v>
      </c>
      <c r="D1174">
        <v>2016</v>
      </c>
      <c r="E1174">
        <v>51</v>
      </c>
    </row>
    <row r="1175" spans="2:5" x14ac:dyDescent="0.3">
      <c r="B1175" t="s">
        <v>40</v>
      </c>
      <c r="D1175">
        <v>1992</v>
      </c>
      <c r="E1175">
        <v>96.6</v>
      </c>
    </row>
    <row r="1176" spans="2:5" x14ac:dyDescent="0.3">
      <c r="B1176" t="s">
        <v>40</v>
      </c>
      <c r="D1176">
        <v>1998</v>
      </c>
      <c r="E1176">
        <v>98.4</v>
      </c>
    </row>
    <row r="1177" spans="2:5" x14ac:dyDescent="0.3">
      <c r="B1177" t="s">
        <v>40</v>
      </c>
      <c r="D1177">
        <v>2003</v>
      </c>
      <c r="E1177">
        <v>98.8</v>
      </c>
    </row>
    <row r="1178" spans="2:5" x14ac:dyDescent="0.3">
      <c r="B1178" t="s">
        <v>40</v>
      </c>
      <c r="D1178">
        <v>2005</v>
      </c>
      <c r="E1178">
        <v>98.9</v>
      </c>
    </row>
    <row r="1179" spans="2:5" x14ac:dyDescent="0.3">
      <c r="B1179" t="s">
        <v>40</v>
      </c>
      <c r="D1179">
        <v>2010</v>
      </c>
      <c r="E1179">
        <v>98.5</v>
      </c>
    </row>
    <row r="1180" spans="2:5" x14ac:dyDescent="0.3">
      <c r="B1180" t="s">
        <v>40</v>
      </c>
      <c r="D1180">
        <v>2011</v>
      </c>
      <c r="E1180">
        <v>98.3</v>
      </c>
    </row>
    <row r="1181" spans="2:5" x14ac:dyDescent="0.3">
      <c r="B1181" t="s">
        <v>41</v>
      </c>
      <c r="D1181">
        <v>1922</v>
      </c>
      <c r="E1181">
        <v>31.5</v>
      </c>
    </row>
    <row r="1182" spans="2:5" x14ac:dyDescent="0.3">
      <c r="B1182" t="s">
        <v>41</v>
      </c>
      <c r="D1182">
        <v>1923</v>
      </c>
      <c r="E1182">
        <v>33.5</v>
      </c>
    </row>
    <row r="1183" spans="2:5" x14ac:dyDescent="0.3">
      <c r="B1183" t="s">
        <v>41</v>
      </c>
      <c r="D1183">
        <v>1924</v>
      </c>
      <c r="E1183">
        <v>35.700000000000003</v>
      </c>
    </row>
    <row r="1184" spans="2:5" x14ac:dyDescent="0.3">
      <c r="B1184" t="s">
        <v>41</v>
      </c>
      <c r="D1184">
        <v>1925</v>
      </c>
      <c r="E1184">
        <v>36</v>
      </c>
    </row>
    <row r="1185" spans="2:5" x14ac:dyDescent="0.3">
      <c r="B1185" t="s">
        <v>41</v>
      </c>
      <c r="D1185">
        <v>1926</v>
      </c>
      <c r="E1185">
        <v>37.1</v>
      </c>
    </row>
    <row r="1186" spans="2:5" x14ac:dyDescent="0.3">
      <c r="B1186" t="s">
        <v>41</v>
      </c>
      <c r="D1186">
        <v>1927</v>
      </c>
      <c r="E1186">
        <v>38.799999999999997</v>
      </c>
    </row>
    <row r="1187" spans="2:5" x14ac:dyDescent="0.3">
      <c r="B1187" t="s">
        <v>41</v>
      </c>
      <c r="D1187">
        <v>1928</v>
      </c>
      <c r="E1187">
        <v>40.5</v>
      </c>
    </row>
    <row r="1188" spans="2:5" x14ac:dyDescent="0.3">
      <c r="B1188" t="s">
        <v>41</v>
      </c>
      <c r="D1188">
        <v>1929</v>
      </c>
      <c r="E1188">
        <v>43.6</v>
      </c>
    </row>
    <row r="1189" spans="2:5" x14ac:dyDescent="0.3">
      <c r="B1189" t="s">
        <v>41</v>
      </c>
      <c r="D1189">
        <v>1930</v>
      </c>
      <c r="E1189">
        <v>44.5</v>
      </c>
    </row>
    <row r="1190" spans="2:5" x14ac:dyDescent="0.3">
      <c r="B1190" t="s">
        <v>41</v>
      </c>
      <c r="D1190">
        <v>1931</v>
      </c>
      <c r="E1190">
        <v>45.4</v>
      </c>
    </row>
    <row r="1191" spans="2:5" x14ac:dyDescent="0.3">
      <c r="B1191" t="s">
        <v>41</v>
      </c>
      <c r="D1191">
        <v>1932</v>
      </c>
      <c r="E1191">
        <v>46.6</v>
      </c>
    </row>
    <row r="1192" spans="2:5" x14ac:dyDescent="0.3">
      <c r="B1192" t="s">
        <v>41</v>
      </c>
      <c r="D1192">
        <v>1933</v>
      </c>
      <c r="E1192">
        <v>48.6</v>
      </c>
    </row>
    <row r="1193" spans="2:5" x14ac:dyDescent="0.3">
      <c r="B1193" t="s">
        <v>41</v>
      </c>
      <c r="D1193">
        <v>1934</v>
      </c>
      <c r="E1193">
        <v>48.1</v>
      </c>
    </row>
    <row r="1194" spans="2:5" x14ac:dyDescent="0.3">
      <c r="B1194" t="s">
        <v>41</v>
      </c>
      <c r="D1194">
        <v>1935</v>
      </c>
      <c r="E1194">
        <v>48.3</v>
      </c>
    </row>
    <row r="1195" spans="2:5" x14ac:dyDescent="0.3">
      <c r="B1195" t="s">
        <v>41</v>
      </c>
      <c r="D1195">
        <v>1936</v>
      </c>
      <c r="E1195">
        <v>48.9</v>
      </c>
    </row>
    <row r="1196" spans="2:5" x14ac:dyDescent="0.3">
      <c r="B1196" t="s">
        <v>41</v>
      </c>
      <c r="D1196">
        <v>1937</v>
      </c>
      <c r="E1196">
        <v>48.8</v>
      </c>
    </row>
    <row r="1197" spans="2:5" x14ac:dyDescent="0.3">
      <c r="B1197" t="s">
        <v>41</v>
      </c>
      <c r="D1197">
        <v>1938</v>
      </c>
      <c r="E1197">
        <v>49</v>
      </c>
    </row>
    <row r="1198" spans="2:5" x14ac:dyDescent="0.3">
      <c r="B1198" t="s">
        <v>41</v>
      </c>
      <c r="D1198">
        <v>1939</v>
      </c>
      <c r="E1198">
        <v>48.4</v>
      </c>
    </row>
    <row r="1199" spans="2:5" x14ac:dyDescent="0.3">
      <c r="B1199" t="s">
        <v>41</v>
      </c>
      <c r="D1199">
        <v>1940</v>
      </c>
      <c r="E1199">
        <v>49.2</v>
      </c>
    </row>
    <row r="1200" spans="2:5" x14ac:dyDescent="0.3">
      <c r="B1200" t="s">
        <v>41</v>
      </c>
      <c r="D1200">
        <v>1941</v>
      </c>
      <c r="E1200">
        <v>49.7</v>
      </c>
    </row>
    <row r="1201" spans="2:5" x14ac:dyDescent="0.3">
      <c r="B1201" t="s">
        <v>41</v>
      </c>
      <c r="D1201">
        <v>1942</v>
      </c>
      <c r="E1201">
        <v>49.5</v>
      </c>
    </row>
    <row r="1202" spans="2:5" x14ac:dyDescent="0.3">
      <c r="B1202" t="s">
        <v>41</v>
      </c>
      <c r="D1202">
        <v>1943</v>
      </c>
      <c r="E1202">
        <v>49</v>
      </c>
    </row>
    <row r="1203" spans="2:5" x14ac:dyDescent="0.3">
      <c r="B1203" t="s">
        <v>41</v>
      </c>
      <c r="D1203">
        <v>1944</v>
      </c>
      <c r="E1203">
        <v>48.2</v>
      </c>
    </row>
    <row r="1204" spans="2:5" x14ac:dyDescent="0.3">
      <c r="B1204" t="s">
        <v>41</v>
      </c>
      <c r="D1204">
        <v>1945</v>
      </c>
      <c r="E1204">
        <v>46.9</v>
      </c>
    </row>
    <row r="1205" spans="2:5" x14ac:dyDescent="0.3">
      <c r="B1205" t="s">
        <v>41</v>
      </c>
      <c r="D1205">
        <v>1946</v>
      </c>
      <c r="E1205">
        <v>48.8</v>
      </c>
    </row>
    <row r="1206" spans="2:5" x14ac:dyDescent="0.3">
      <c r="B1206" t="s">
        <v>41</v>
      </c>
      <c r="D1206">
        <v>1947</v>
      </c>
      <c r="E1206">
        <v>49.5</v>
      </c>
    </row>
    <row r="1207" spans="2:5" x14ac:dyDescent="0.3">
      <c r="B1207" t="s">
        <v>41</v>
      </c>
      <c r="D1207">
        <v>1948</v>
      </c>
      <c r="E1207">
        <v>51.7</v>
      </c>
    </row>
    <row r="1208" spans="2:5" x14ac:dyDescent="0.3">
      <c r="B1208" t="s">
        <v>41</v>
      </c>
      <c r="D1208">
        <v>1949</v>
      </c>
      <c r="E1208">
        <v>52.8</v>
      </c>
    </row>
    <row r="1209" spans="2:5" x14ac:dyDescent="0.3">
      <c r="B1209" t="s">
        <v>41</v>
      </c>
      <c r="D1209">
        <v>1950</v>
      </c>
      <c r="E1209">
        <v>56.5</v>
      </c>
    </row>
    <row r="1210" spans="2:5" x14ac:dyDescent="0.3">
      <c r="B1210" t="s">
        <v>41</v>
      </c>
      <c r="D1210">
        <v>1951</v>
      </c>
      <c r="E1210">
        <v>57.7</v>
      </c>
    </row>
    <row r="1211" spans="2:5" x14ac:dyDescent="0.3">
      <c r="B1211" t="s">
        <v>41</v>
      </c>
      <c r="D1211">
        <v>1952</v>
      </c>
      <c r="E1211">
        <v>59.4</v>
      </c>
    </row>
    <row r="1212" spans="2:5" x14ac:dyDescent="0.3">
      <c r="B1212" t="s">
        <v>41</v>
      </c>
      <c r="D1212">
        <v>1953</v>
      </c>
      <c r="E1212">
        <v>60.5</v>
      </c>
    </row>
    <row r="1213" spans="2:5" x14ac:dyDescent="0.3">
      <c r="B1213" t="s">
        <v>41</v>
      </c>
      <c r="D1213">
        <v>1954</v>
      </c>
      <c r="E1213">
        <v>62.2</v>
      </c>
    </row>
    <row r="1214" spans="2:5" x14ac:dyDescent="0.3">
      <c r="B1214" t="s">
        <v>41</v>
      </c>
      <c r="D1214">
        <v>1955</v>
      </c>
      <c r="E1214">
        <v>64.3</v>
      </c>
    </row>
    <row r="1215" spans="2:5" x14ac:dyDescent="0.3">
      <c r="B1215" t="s">
        <v>41</v>
      </c>
      <c r="D1215">
        <v>1956</v>
      </c>
      <c r="E1215">
        <v>66.7</v>
      </c>
    </row>
    <row r="1216" spans="2:5" x14ac:dyDescent="0.3">
      <c r="B1216" t="s">
        <v>41</v>
      </c>
      <c r="D1216">
        <v>1957</v>
      </c>
      <c r="E1216">
        <v>68.3</v>
      </c>
    </row>
    <row r="1217" spans="2:5" x14ac:dyDescent="0.3">
      <c r="B1217" t="s">
        <v>41</v>
      </c>
      <c r="D1217">
        <v>1958</v>
      </c>
      <c r="E1217">
        <v>70.900000000000006</v>
      </c>
    </row>
    <row r="1218" spans="2:5" x14ac:dyDescent="0.3">
      <c r="B1218" t="s">
        <v>41</v>
      </c>
      <c r="D1218">
        <v>1959</v>
      </c>
      <c r="E1218">
        <v>72.5</v>
      </c>
    </row>
    <row r="1219" spans="2:5" x14ac:dyDescent="0.3">
      <c r="B1219" t="s">
        <v>41</v>
      </c>
      <c r="D1219">
        <v>1960</v>
      </c>
      <c r="E1219">
        <v>74.3</v>
      </c>
    </row>
    <row r="1220" spans="2:5" x14ac:dyDescent="0.3">
      <c r="B1220" t="s">
        <v>41</v>
      </c>
      <c r="D1220">
        <v>1961</v>
      </c>
      <c r="E1220">
        <v>76.400000000000006</v>
      </c>
    </row>
    <row r="1221" spans="2:5" x14ac:dyDescent="0.3">
      <c r="B1221" t="s">
        <v>41</v>
      </c>
      <c r="D1221">
        <v>1962</v>
      </c>
      <c r="E1221">
        <v>78.2</v>
      </c>
    </row>
    <row r="1222" spans="2:5" x14ac:dyDescent="0.3">
      <c r="B1222" t="s">
        <v>41</v>
      </c>
      <c r="D1222">
        <v>1963</v>
      </c>
      <c r="E1222">
        <v>79.5</v>
      </c>
    </row>
    <row r="1223" spans="2:5" x14ac:dyDescent="0.3">
      <c r="B1223" t="s">
        <v>41</v>
      </c>
      <c r="D1223">
        <v>1964</v>
      </c>
      <c r="E1223">
        <v>81.2</v>
      </c>
    </row>
    <row r="1224" spans="2:5" x14ac:dyDescent="0.3">
      <c r="B1224" t="s">
        <v>41</v>
      </c>
      <c r="D1224">
        <v>1965</v>
      </c>
      <c r="E1224">
        <v>83.5</v>
      </c>
    </row>
    <row r="1225" spans="2:5" x14ac:dyDescent="0.3">
      <c r="B1225" t="s">
        <v>41</v>
      </c>
      <c r="D1225">
        <v>1966</v>
      </c>
      <c r="E1225">
        <v>85.6</v>
      </c>
    </row>
    <row r="1226" spans="2:5" x14ac:dyDescent="0.3">
      <c r="B1226" t="s">
        <v>41</v>
      </c>
      <c r="D1226">
        <v>1967</v>
      </c>
      <c r="E1226">
        <v>87</v>
      </c>
    </row>
    <row r="1227" spans="2:5" x14ac:dyDescent="0.3">
      <c r="B1227" t="s">
        <v>41</v>
      </c>
      <c r="D1227">
        <v>1968</v>
      </c>
      <c r="E1227">
        <v>89.1</v>
      </c>
    </row>
    <row r="1228" spans="2:5" x14ac:dyDescent="0.3">
      <c r="B1228" t="s">
        <v>41</v>
      </c>
      <c r="D1228">
        <v>1969</v>
      </c>
      <c r="E1228">
        <v>90.7</v>
      </c>
    </row>
    <row r="1229" spans="2:5" x14ac:dyDescent="0.3">
      <c r="B1229" t="s">
        <v>41</v>
      </c>
      <c r="D1229">
        <v>1970</v>
      </c>
      <c r="E1229">
        <v>92</v>
      </c>
    </row>
    <row r="1230" spans="2:5" x14ac:dyDescent="0.3">
      <c r="B1230" t="s">
        <v>41</v>
      </c>
      <c r="D1230">
        <v>1971</v>
      </c>
      <c r="E1230">
        <v>94.4</v>
      </c>
    </row>
    <row r="1231" spans="2:5" x14ac:dyDescent="0.3">
      <c r="B1231" t="s">
        <v>41</v>
      </c>
      <c r="D1231">
        <v>1972</v>
      </c>
      <c r="E1231">
        <v>96.9</v>
      </c>
    </row>
    <row r="1232" spans="2:5" x14ac:dyDescent="0.3">
      <c r="B1232" t="s">
        <v>41</v>
      </c>
      <c r="D1232">
        <v>1973</v>
      </c>
      <c r="E1232">
        <v>97.5</v>
      </c>
    </row>
    <row r="1233" spans="2:5" x14ac:dyDescent="0.3">
      <c r="B1233" t="s">
        <v>41</v>
      </c>
      <c r="D1233">
        <v>1974</v>
      </c>
      <c r="E1233">
        <v>98.4</v>
      </c>
    </row>
    <row r="1234" spans="2:5" x14ac:dyDescent="0.3">
      <c r="B1234" t="s">
        <v>41</v>
      </c>
      <c r="D1234">
        <v>1975</v>
      </c>
      <c r="E1234">
        <v>99.2</v>
      </c>
    </row>
    <row r="1235" spans="2:5" x14ac:dyDescent="0.3">
      <c r="B1235" t="s">
        <v>41</v>
      </c>
      <c r="D1235">
        <v>1976</v>
      </c>
      <c r="E1235">
        <v>99.5</v>
      </c>
    </row>
    <row r="1236" spans="2:5" x14ac:dyDescent="0.3">
      <c r="B1236" t="s">
        <v>41</v>
      </c>
      <c r="D1236">
        <v>1978</v>
      </c>
      <c r="E1236">
        <v>99.9</v>
      </c>
    </row>
    <row r="1237" spans="2:5" x14ac:dyDescent="0.3">
      <c r="B1237" t="s">
        <v>42</v>
      </c>
      <c r="D1237">
        <v>1992</v>
      </c>
      <c r="E1237">
        <v>73.8</v>
      </c>
    </row>
    <row r="1238" spans="2:5" x14ac:dyDescent="0.3">
      <c r="B1238" t="s">
        <v>42</v>
      </c>
      <c r="D1238">
        <v>1998</v>
      </c>
      <c r="E1238">
        <v>85.2</v>
      </c>
    </row>
    <row r="1239" spans="2:5" x14ac:dyDescent="0.3">
      <c r="B1239" t="s">
        <v>42</v>
      </c>
      <c r="D1239">
        <v>2003</v>
      </c>
      <c r="E1239">
        <v>90</v>
      </c>
    </row>
    <row r="1240" spans="2:5" x14ac:dyDescent="0.3">
      <c r="B1240" t="s">
        <v>42</v>
      </c>
      <c r="D1240">
        <v>2005</v>
      </c>
      <c r="E1240">
        <v>92.2</v>
      </c>
    </row>
    <row r="1241" spans="2:5" x14ac:dyDescent="0.3">
      <c r="B1241" t="s">
        <v>42</v>
      </c>
      <c r="D1241">
        <v>2010</v>
      </c>
      <c r="E1241">
        <v>92.1</v>
      </c>
    </row>
    <row r="1242" spans="2:5" x14ac:dyDescent="0.3">
      <c r="B1242" t="s">
        <v>42</v>
      </c>
      <c r="D1242">
        <v>2011</v>
      </c>
      <c r="E1242">
        <v>90.9</v>
      </c>
    </row>
    <row r="1243" spans="2:5" x14ac:dyDescent="0.3">
      <c r="B1243" t="s">
        <v>43</v>
      </c>
      <c r="D1243">
        <v>1920</v>
      </c>
      <c r="E1243">
        <v>39</v>
      </c>
    </row>
    <row r="1244" spans="2:5" x14ac:dyDescent="0.3">
      <c r="B1244" t="s">
        <v>43</v>
      </c>
      <c r="D1244">
        <v>1930</v>
      </c>
      <c r="E1244">
        <v>55</v>
      </c>
    </row>
    <row r="1245" spans="2:5" x14ac:dyDescent="0.3">
      <c r="B1245" t="s">
        <v>43</v>
      </c>
      <c r="D1245">
        <v>1960</v>
      </c>
      <c r="E1245">
        <v>73</v>
      </c>
    </row>
    <row r="1246" spans="2:5" x14ac:dyDescent="0.3">
      <c r="B1246" t="s">
        <v>43</v>
      </c>
      <c r="D1246">
        <v>1970</v>
      </c>
      <c r="E1246">
        <v>70</v>
      </c>
    </row>
    <row r="1247" spans="2:5" x14ac:dyDescent="0.3">
      <c r="B1247" t="s">
        <v>43</v>
      </c>
      <c r="D1247">
        <v>1984</v>
      </c>
      <c r="E1247">
        <v>73</v>
      </c>
    </row>
    <row r="1248" spans="2:5" x14ac:dyDescent="0.3">
      <c r="B1248" t="s">
        <v>43</v>
      </c>
      <c r="D1248">
        <v>1987</v>
      </c>
      <c r="E1248">
        <v>75</v>
      </c>
    </row>
    <row r="1249" spans="2:5" x14ac:dyDescent="0.3">
      <c r="B1249" t="s">
        <v>43</v>
      </c>
      <c r="D1249">
        <v>1989</v>
      </c>
      <c r="E1249">
        <v>75</v>
      </c>
    </row>
    <row r="1250" spans="2:5" x14ac:dyDescent="0.3">
      <c r="B1250" t="s">
        <v>43</v>
      </c>
      <c r="D1250">
        <v>1992</v>
      </c>
      <c r="E1250">
        <v>84.8</v>
      </c>
    </row>
    <row r="1251" spans="2:5" x14ac:dyDescent="0.3">
      <c r="B1251" t="s">
        <v>43</v>
      </c>
      <c r="D1251">
        <v>1998</v>
      </c>
      <c r="E1251">
        <v>90.9</v>
      </c>
    </row>
    <row r="1252" spans="2:5" x14ac:dyDescent="0.3">
      <c r="B1252" t="s">
        <v>43</v>
      </c>
      <c r="D1252">
        <v>2003</v>
      </c>
      <c r="E1252">
        <v>92.2</v>
      </c>
    </row>
    <row r="1253" spans="2:5" x14ac:dyDescent="0.3">
      <c r="B1253" t="s">
        <v>43</v>
      </c>
      <c r="D1253">
        <v>2005</v>
      </c>
      <c r="E1253">
        <v>84</v>
      </c>
    </row>
    <row r="1254" spans="2:5" x14ac:dyDescent="0.3">
      <c r="B1254" t="s">
        <v>43</v>
      </c>
      <c r="D1254">
        <v>2010</v>
      </c>
      <c r="E1254">
        <v>85.3</v>
      </c>
    </row>
    <row r="1255" spans="2:5" x14ac:dyDescent="0.3">
      <c r="B1255" t="s">
        <v>43</v>
      </c>
      <c r="D1255">
        <v>2011</v>
      </c>
      <c r="E1255">
        <v>85.2</v>
      </c>
    </row>
    <row r="1256" spans="2:5" x14ac:dyDescent="0.3">
      <c r="B1256" t="s">
        <v>44</v>
      </c>
      <c r="D1256">
        <v>1930</v>
      </c>
      <c r="E1256">
        <v>10</v>
      </c>
    </row>
    <row r="1257" spans="2:5" x14ac:dyDescent="0.3">
      <c r="B1257" t="s">
        <v>44</v>
      </c>
      <c r="D1257">
        <v>1931</v>
      </c>
      <c r="E1257">
        <v>12</v>
      </c>
    </row>
    <row r="1258" spans="2:5" x14ac:dyDescent="0.3">
      <c r="B1258" t="s">
        <v>44</v>
      </c>
      <c r="D1258">
        <v>1932</v>
      </c>
      <c r="E1258">
        <v>13</v>
      </c>
    </row>
    <row r="1259" spans="2:5" x14ac:dyDescent="0.3">
      <c r="B1259" t="s">
        <v>44</v>
      </c>
      <c r="D1259">
        <v>1933</v>
      </c>
      <c r="E1259">
        <v>15</v>
      </c>
    </row>
    <row r="1260" spans="2:5" x14ac:dyDescent="0.3">
      <c r="B1260" t="s">
        <v>44</v>
      </c>
      <c r="D1260">
        <v>1934</v>
      </c>
      <c r="E1260">
        <v>17</v>
      </c>
    </row>
    <row r="1261" spans="2:5" x14ac:dyDescent="0.3">
      <c r="B1261" t="s">
        <v>44</v>
      </c>
      <c r="D1261">
        <v>1935</v>
      </c>
      <c r="E1261">
        <v>19</v>
      </c>
    </row>
    <row r="1262" spans="2:5" x14ac:dyDescent="0.3">
      <c r="B1262" t="s">
        <v>44</v>
      </c>
      <c r="D1262">
        <v>1936</v>
      </c>
      <c r="E1262">
        <v>20</v>
      </c>
    </row>
    <row r="1263" spans="2:5" x14ac:dyDescent="0.3">
      <c r="B1263" t="s">
        <v>44</v>
      </c>
      <c r="D1263">
        <v>1937</v>
      </c>
      <c r="E1263">
        <v>22</v>
      </c>
    </row>
    <row r="1264" spans="2:5" x14ac:dyDescent="0.3">
      <c r="B1264" t="s">
        <v>44</v>
      </c>
      <c r="D1264">
        <v>1938</v>
      </c>
      <c r="E1264">
        <v>24</v>
      </c>
    </row>
    <row r="1265" spans="2:5" x14ac:dyDescent="0.3">
      <c r="B1265" t="s">
        <v>44</v>
      </c>
      <c r="D1265">
        <v>1939</v>
      </c>
      <c r="E1265">
        <v>25</v>
      </c>
    </row>
    <row r="1266" spans="2:5" x14ac:dyDescent="0.3">
      <c r="B1266" t="s">
        <v>44</v>
      </c>
      <c r="D1266">
        <v>1940</v>
      </c>
      <c r="E1266">
        <v>24</v>
      </c>
    </row>
    <row r="1267" spans="2:5" x14ac:dyDescent="0.3">
      <c r="B1267" t="s">
        <v>44</v>
      </c>
      <c r="D1267">
        <v>1941</v>
      </c>
      <c r="E1267">
        <v>22</v>
      </c>
    </row>
    <row r="1268" spans="2:5" x14ac:dyDescent="0.3">
      <c r="B1268" t="s">
        <v>44</v>
      </c>
      <c r="D1268">
        <v>1942</v>
      </c>
      <c r="E1268">
        <v>20</v>
      </c>
    </row>
    <row r="1269" spans="2:5" x14ac:dyDescent="0.3">
      <c r="B1269" t="s">
        <v>44</v>
      </c>
      <c r="D1269">
        <v>1943</v>
      </c>
      <c r="E1269">
        <v>19</v>
      </c>
    </row>
    <row r="1270" spans="2:5" x14ac:dyDescent="0.3">
      <c r="B1270" t="s">
        <v>44</v>
      </c>
      <c r="D1270">
        <v>1944</v>
      </c>
      <c r="E1270">
        <v>18</v>
      </c>
    </row>
    <row r="1271" spans="2:5" x14ac:dyDescent="0.3">
      <c r="B1271" t="s">
        <v>44</v>
      </c>
      <c r="D1271">
        <v>1945</v>
      </c>
      <c r="E1271">
        <v>17</v>
      </c>
    </row>
    <row r="1272" spans="2:5" x14ac:dyDescent="0.3">
      <c r="B1272" t="s">
        <v>44</v>
      </c>
      <c r="D1272">
        <v>1946</v>
      </c>
      <c r="E1272">
        <v>15</v>
      </c>
    </row>
    <row r="1273" spans="2:5" x14ac:dyDescent="0.3">
      <c r="B1273" t="s">
        <v>44</v>
      </c>
      <c r="D1273">
        <v>1947</v>
      </c>
      <c r="E1273">
        <v>16</v>
      </c>
    </row>
    <row r="1274" spans="2:5" x14ac:dyDescent="0.3">
      <c r="B1274" t="s">
        <v>44</v>
      </c>
      <c r="D1274">
        <v>1948</v>
      </c>
      <c r="E1274">
        <v>16</v>
      </c>
    </row>
    <row r="1275" spans="2:5" x14ac:dyDescent="0.3">
      <c r="B1275" t="s">
        <v>44</v>
      </c>
      <c r="D1275">
        <v>1949</v>
      </c>
      <c r="E1275">
        <v>17</v>
      </c>
    </row>
    <row r="1276" spans="2:5" x14ac:dyDescent="0.3">
      <c r="B1276" t="s">
        <v>44</v>
      </c>
      <c r="D1276">
        <v>1950</v>
      </c>
      <c r="E1276">
        <v>18</v>
      </c>
    </row>
    <row r="1277" spans="2:5" x14ac:dyDescent="0.3">
      <c r="B1277" t="s">
        <v>44</v>
      </c>
      <c r="D1277">
        <v>1951</v>
      </c>
      <c r="E1277">
        <v>19</v>
      </c>
    </row>
    <row r="1278" spans="2:5" x14ac:dyDescent="0.3">
      <c r="B1278" t="s">
        <v>44</v>
      </c>
      <c r="D1278">
        <v>1952</v>
      </c>
      <c r="E1278">
        <v>20</v>
      </c>
    </row>
    <row r="1279" spans="2:5" x14ac:dyDescent="0.3">
      <c r="B1279" t="s">
        <v>44</v>
      </c>
      <c r="D1279">
        <v>1953</v>
      </c>
      <c r="E1279">
        <v>22</v>
      </c>
    </row>
    <row r="1280" spans="2:5" x14ac:dyDescent="0.3">
      <c r="B1280" t="s">
        <v>44</v>
      </c>
      <c r="D1280">
        <v>1954</v>
      </c>
      <c r="E1280">
        <v>26</v>
      </c>
    </row>
    <row r="1281" spans="2:5" x14ac:dyDescent="0.3">
      <c r="B1281" t="s">
        <v>44</v>
      </c>
      <c r="D1281">
        <v>1955</v>
      </c>
      <c r="E1281">
        <v>29</v>
      </c>
    </row>
    <row r="1282" spans="2:5" x14ac:dyDescent="0.3">
      <c r="B1282" t="s">
        <v>44</v>
      </c>
      <c r="D1282">
        <v>1956</v>
      </c>
      <c r="E1282">
        <v>32</v>
      </c>
    </row>
    <row r="1283" spans="2:5" x14ac:dyDescent="0.3">
      <c r="B1283" t="s">
        <v>44</v>
      </c>
      <c r="D1283">
        <v>1957</v>
      </c>
      <c r="E1283">
        <v>35</v>
      </c>
    </row>
    <row r="1284" spans="2:5" x14ac:dyDescent="0.3">
      <c r="B1284" t="s">
        <v>44</v>
      </c>
      <c r="D1284">
        <v>1958</v>
      </c>
      <c r="E1284">
        <v>37</v>
      </c>
    </row>
    <row r="1285" spans="2:5" x14ac:dyDescent="0.3">
      <c r="B1285" t="s">
        <v>44</v>
      </c>
      <c r="D1285">
        <v>1959</v>
      </c>
      <c r="E1285">
        <v>38</v>
      </c>
    </row>
    <row r="1286" spans="2:5" x14ac:dyDescent="0.3">
      <c r="B1286" t="s">
        <v>44</v>
      </c>
      <c r="D1286">
        <v>1960</v>
      </c>
      <c r="E1286">
        <v>41</v>
      </c>
    </row>
    <row r="1287" spans="2:5" x14ac:dyDescent="0.3">
      <c r="B1287" t="s">
        <v>44</v>
      </c>
      <c r="D1287">
        <v>1961</v>
      </c>
      <c r="E1287">
        <v>43</v>
      </c>
    </row>
    <row r="1288" spans="2:5" x14ac:dyDescent="0.3">
      <c r="B1288" t="s">
        <v>44</v>
      </c>
      <c r="D1288">
        <v>1962</v>
      </c>
      <c r="E1288">
        <v>45</v>
      </c>
    </row>
    <row r="1289" spans="2:5" x14ac:dyDescent="0.3">
      <c r="B1289" t="s">
        <v>44</v>
      </c>
      <c r="D1289">
        <v>1963</v>
      </c>
      <c r="E1289">
        <v>47</v>
      </c>
    </row>
    <row r="1290" spans="2:5" x14ac:dyDescent="0.3">
      <c r="B1290" t="s">
        <v>44</v>
      </c>
      <c r="D1290">
        <v>1964</v>
      </c>
      <c r="E1290">
        <v>49</v>
      </c>
    </row>
    <row r="1291" spans="2:5" x14ac:dyDescent="0.3">
      <c r="B1291" t="s">
        <v>44</v>
      </c>
      <c r="D1291">
        <v>1965</v>
      </c>
      <c r="E1291">
        <v>50</v>
      </c>
    </row>
    <row r="1292" spans="2:5" x14ac:dyDescent="0.3">
      <c r="B1292" t="s">
        <v>44</v>
      </c>
      <c r="D1292">
        <v>1966</v>
      </c>
      <c r="E1292">
        <v>52</v>
      </c>
    </row>
    <row r="1293" spans="2:5" x14ac:dyDescent="0.3">
      <c r="B1293" t="s">
        <v>44</v>
      </c>
      <c r="D1293">
        <v>1967</v>
      </c>
      <c r="E1293">
        <v>53</v>
      </c>
    </row>
    <row r="1294" spans="2:5" x14ac:dyDescent="0.3">
      <c r="B1294" t="s">
        <v>44</v>
      </c>
      <c r="D1294">
        <v>1968</v>
      </c>
      <c r="E1294">
        <v>55</v>
      </c>
    </row>
    <row r="1295" spans="2:5" x14ac:dyDescent="0.3">
      <c r="B1295" t="s">
        <v>44</v>
      </c>
      <c r="D1295">
        <v>1969</v>
      </c>
      <c r="E1295">
        <v>58</v>
      </c>
    </row>
    <row r="1296" spans="2:5" x14ac:dyDescent="0.3">
      <c r="B1296" t="s">
        <v>44</v>
      </c>
      <c r="D1296">
        <v>1970</v>
      </c>
      <c r="E1296">
        <v>59</v>
      </c>
    </row>
    <row r="1297" spans="2:5" x14ac:dyDescent="0.3">
      <c r="B1297" t="s">
        <v>44</v>
      </c>
      <c r="D1297">
        <v>1971</v>
      </c>
      <c r="E1297">
        <v>61</v>
      </c>
    </row>
    <row r="1298" spans="2:5" x14ac:dyDescent="0.3">
      <c r="B1298" t="s">
        <v>44</v>
      </c>
      <c r="D1298">
        <v>1972</v>
      </c>
      <c r="E1298">
        <v>64</v>
      </c>
    </row>
    <row r="1299" spans="2:5" x14ac:dyDescent="0.3">
      <c r="B1299" t="s">
        <v>44</v>
      </c>
      <c r="D1299">
        <v>1973</v>
      </c>
      <c r="E1299">
        <v>66</v>
      </c>
    </row>
    <row r="1300" spans="2:5" x14ac:dyDescent="0.3">
      <c r="B1300" t="s">
        <v>44</v>
      </c>
      <c r="D1300">
        <v>1974</v>
      </c>
      <c r="E1300">
        <v>68</v>
      </c>
    </row>
    <row r="1301" spans="2:5" x14ac:dyDescent="0.3">
      <c r="B1301" t="s">
        <v>44</v>
      </c>
      <c r="D1301">
        <v>1975</v>
      </c>
      <c r="E1301">
        <v>70</v>
      </c>
    </row>
    <row r="1302" spans="2:5" x14ac:dyDescent="0.3">
      <c r="B1302" t="s">
        <v>44</v>
      </c>
      <c r="D1302">
        <v>1976</v>
      </c>
      <c r="E1302">
        <v>71</v>
      </c>
    </row>
    <row r="1303" spans="2:5" x14ac:dyDescent="0.3">
      <c r="B1303" t="s">
        <v>44</v>
      </c>
      <c r="D1303">
        <v>1977</v>
      </c>
      <c r="E1303">
        <v>72</v>
      </c>
    </row>
    <row r="1304" spans="2:5" x14ac:dyDescent="0.3">
      <c r="B1304" t="s">
        <v>44</v>
      </c>
      <c r="D1304">
        <v>1978</v>
      </c>
      <c r="E1304">
        <v>73</v>
      </c>
    </row>
    <row r="1305" spans="2:5" x14ac:dyDescent="0.3">
      <c r="B1305" t="s">
        <v>44</v>
      </c>
      <c r="D1305">
        <v>1979</v>
      </c>
      <c r="E1305">
        <v>73</v>
      </c>
    </row>
    <row r="1306" spans="2:5" x14ac:dyDescent="0.3">
      <c r="B1306" t="s">
        <v>44</v>
      </c>
      <c r="D1306">
        <v>1980</v>
      </c>
      <c r="E1306">
        <v>72</v>
      </c>
    </row>
    <row r="1307" spans="2:5" x14ac:dyDescent="0.3">
      <c r="B1307" t="s">
        <v>44</v>
      </c>
      <c r="D1307">
        <v>1981</v>
      </c>
      <c r="E1307">
        <v>71</v>
      </c>
    </row>
    <row r="1308" spans="2:5" x14ac:dyDescent="0.3">
      <c r="B1308" t="s">
        <v>44</v>
      </c>
      <c r="D1308">
        <v>1982</v>
      </c>
      <c r="E1308">
        <v>69</v>
      </c>
    </row>
    <row r="1309" spans="2:5" x14ac:dyDescent="0.3">
      <c r="B1309" t="s">
        <v>44</v>
      </c>
      <c r="D1309">
        <v>1983</v>
      </c>
      <c r="E1309">
        <v>69</v>
      </c>
    </row>
    <row r="1310" spans="2:5" x14ac:dyDescent="0.3">
      <c r="B1310" t="s">
        <v>44</v>
      </c>
      <c r="D1310">
        <v>1984</v>
      </c>
      <c r="E1310">
        <v>71</v>
      </c>
    </row>
    <row r="1311" spans="2:5" x14ac:dyDescent="0.3">
      <c r="B1311" t="s">
        <v>44</v>
      </c>
      <c r="D1311">
        <v>1985</v>
      </c>
      <c r="E1311">
        <v>71</v>
      </c>
    </row>
    <row r="1312" spans="2:5" x14ac:dyDescent="0.3">
      <c r="B1312" t="s">
        <v>44</v>
      </c>
      <c r="D1312">
        <v>1986</v>
      </c>
      <c r="E1312">
        <v>72</v>
      </c>
    </row>
    <row r="1313" spans="2:5" x14ac:dyDescent="0.3">
      <c r="B1313" t="s">
        <v>44</v>
      </c>
      <c r="D1313">
        <v>1987</v>
      </c>
      <c r="E1313">
        <v>73</v>
      </c>
    </row>
    <row r="1314" spans="2:5" x14ac:dyDescent="0.3">
      <c r="B1314" t="s">
        <v>44</v>
      </c>
      <c r="D1314">
        <v>1988</v>
      </c>
      <c r="E1314">
        <v>74</v>
      </c>
    </row>
    <row r="1315" spans="2:5" x14ac:dyDescent="0.3">
      <c r="B1315" t="s">
        <v>44</v>
      </c>
      <c r="D1315">
        <v>1989</v>
      </c>
      <c r="E1315">
        <v>76</v>
      </c>
    </row>
    <row r="1316" spans="2:5" x14ac:dyDescent="0.3">
      <c r="B1316" t="s">
        <v>44</v>
      </c>
      <c r="D1316">
        <v>1990</v>
      </c>
      <c r="E1316">
        <v>76</v>
      </c>
    </row>
    <row r="1317" spans="2:5" x14ac:dyDescent="0.3">
      <c r="B1317" t="s">
        <v>44</v>
      </c>
      <c r="D1317">
        <v>1991</v>
      </c>
      <c r="E1317">
        <v>77</v>
      </c>
    </row>
    <row r="1318" spans="2:5" x14ac:dyDescent="0.3">
      <c r="B1318" t="s">
        <v>44</v>
      </c>
      <c r="D1318">
        <v>1992</v>
      </c>
      <c r="E1318">
        <v>77</v>
      </c>
    </row>
    <row r="1319" spans="2:5" x14ac:dyDescent="0.3">
      <c r="B1319" t="s">
        <v>44</v>
      </c>
      <c r="D1319">
        <v>1993</v>
      </c>
      <c r="E1319">
        <v>77</v>
      </c>
    </row>
    <row r="1320" spans="2:5" x14ac:dyDescent="0.3">
      <c r="B1320" t="s">
        <v>44</v>
      </c>
      <c r="D1320">
        <v>1994</v>
      </c>
      <c r="E1320">
        <v>77</v>
      </c>
    </row>
    <row r="1321" spans="2:5" x14ac:dyDescent="0.3">
      <c r="B1321" t="s">
        <v>44</v>
      </c>
      <c r="D1321">
        <v>1995</v>
      </c>
      <c r="E1321">
        <v>77</v>
      </c>
    </row>
    <row r="1322" spans="2:5" x14ac:dyDescent="0.3">
      <c r="B1322" t="s">
        <v>44</v>
      </c>
      <c r="D1322">
        <v>1996</v>
      </c>
      <c r="E1322">
        <v>77</v>
      </c>
    </row>
    <row r="1323" spans="2:5" x14ac:dyDescent="0.3">
      <c r="B1323" t="s">
        <v>44</v>
      </c>
      <c r="D1323">
        <v>1997</v>
      </c>
      <c r="E1323">
        <v>77</v>
      </c>
    </row>
    <row r="1324" spans="2:5" x14ac:dyDescent="0.3">
      <c r="B1324" t="s">
        <v>44</v>
      </c>
      <c r="D1324">
        <v>1998</v>
      </c>
      <c r="E1324">
        <v>78</v>
      </c>
    </row>
    <row r="1325" spans="2:5" x14ac:dyDescent="0.3">
      <c r="B1325" t="s">
        <v>44</v>
      </c>
      <c r="D1325">
        <v>1999</v>
      </c>
      <c r="E1325">
        <v>78</v>
      </c>
    </row>
    <row r="1326" spans="2:5" x14ac:dyDescent="0.3">
      <c r="B1326" t="s">
        <v>44</v>
      </c>
      <c r="D1326">
        <v>2000</v>
      </c>
      <c r="E1326">
        <v>78</v>
      </c>
    </row>
    <row r="1327" spans="2:5" x14ac:dyDescent="0.3">
      <c r="B1327" t="s">
        <v>44</v>
      </c>
      <c r="D1327">
        <v>2001</v>
      </c>
      <c r="E1327">
        <v>79</v>
      </c>
    </row>
    <row r="1328" spans="2:5" x14ac:dyDescent="0.3">
      <c r="B1328" t="s">
        <v>44</v>
      </c>
      <c r="D1328">
        <v>2002</v>
      </c>
      <c r="E1328">
        <v>80</v>
      </c>
    </row>
    <row r="1329" spans="2:5" x14ac:dyDescent="0.3">
      <c r="B1329" t="s">
        <v>44</v>
      </c>
      <c r="D1329">
        <v>2003</v>
      </c>
      <c r="E1329">
        <v>81</v>
      </c>
    </row>
    <row r="1330" spans="2:5" x14ac:dyDescent="0.3">
      <c r="B1330" t="s">
        <v>44</v>
      </c>
      <c r="D1330">
        <v>2004</v>
      </c>
      <c r="E1330">
        <v>81</v>
      </c>
    </row>
    <row r="1331" spans="2:5" x14ac:dyDescent="0.3">
      <c r="B1331" t="s">
        <v>44</v>
      </c>
      <c r="D1331">
        <v>2005</v>
      </c>
      <c r="E1331">
        <v>81</v>
      </c>
    </row>
    <row r="1332" spans="2:5" x14ac:dyDescent="0.3">
      <c r="B1332" t="s">
        <v>44</v>
      </c>
      <c r="D1332">
        <v>2006</v>
      </c>
      <c r="E1332">
        <v>81</v>
      </c>
    </row>
    <row r="1333" spans="2:5" x14ac:dyDescent="0.3">
      <c r="B1333" t="s">
        <v>44</v>
      </c>
      <c r="D1333">
        <v>2007</v>
      </c>
      <c r="E1333">
        <v>80</v>
      </c>
    </row>
    <row r="1334" spans="2:5" x14ac:dyDescent="0.3">
      <c r="B1334" t="s">
        <v>44</v>
      </c>
      <c r="D1334">
        <v>2008</v>
      </c>
      <c r="E1334">
        <v>79</v>
      </c>
    </row>
    <row r="1335" spans="2:5" x14ac:dyDescent="0.3">
      <c r="B1335" t="s">
        <v>45</v>
      </c>
      <c r="D1335">
        <v>1933</v>
      </c>
      <c r="E1335">
        <v>1</v>
      </c>
    </row>
    <row r="1336" spans="2:5" x14ac:dyDescent="0.3">
      <c r="B1336" t="s">
        <v>45</v>
      </c>
      <c r="D1336">
        <v>1953</v>
      </c>
      <c r="E1336">
        <v>12</v>
      </c>
    </row>
    <row r="1337" spans="2:5" x14ac:dyDescent="0.3">
      <c r="B1337" t="s">
        <v>45</v>
      </c>
      <c r="D1337">
        <v>1960</v>
      </c>
      <c r="E1337">
        <v>20</v>
      </c>
    </row>
    <row r="1338" spans="2:5" x14ac:dyDescent="0.3">
      <c r="B1338" t="s">
        <v>45</v>
      </c>
      <c r="D1338">
        <v>1970</v>
      </c>
      <c r="E1338">
        <v>23</v>
      </c>
    </row>
    <row r="1339" spans="2:5" x14ac:dyDescent="0.3">
      <c r="B1339" t="s">
        <v>45</v>
      </c>
      <c r="D1339">
        <v>1982</v>
      </c>
      <c r="E1339">
        <v>29</v>
      </c>
    </row>
    <row r="1340" spans="2:5" x14ac:dyDescent="0.3">
      <c r="B1340" t="s">
        <v>45</v>
      </c>
      <c r="D1340">
        <v>1983</v>
      </c>
      <c r="E1340">
        <v>31</v>
      </c>
    </row>
    <row r="1341" spans="2:5" x14ac:dyDescent="0.3">
      <c r="B1341" t="s">
        <v>45</v>
      </c>
      <c r="D1341">
        <v>1986</v>
      </c>
      <c r="E1341">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82FA4-8B31-43FB-B520-5C4648B16252}">
  <dimension ref="B2:AO160"/>
  <sheetViews>
    <sheetView topLeftCell="A95" workbookViewId="0">
      <selection activeCell="AB108" sqref="A108:XFD108"/>
    </sheetView>
  </sheetViews>
  <sheetFormatPr defaultRowHeight="14.4" x14ac:dyDescent="0.3"/>
  <cols>
    <col min="1" max="1" width="2.77734375" customWidth="1"/>
    <col min="2" max="2" width="8.88671875" style="2"/>
    <col min="3" max="41" width="13.88671875" customWidth="1"/>
  </cols>
  <sheetData>
    <row r="2" spans="2:41" x14ac:dyDescent="0.3">
      <c r="B2" s="4" t="s">
        <v>86</v>
      </c>
    </row>
    <row r="3" spans="2:41" s="1" customFormat="1" ht="43.2" x14ac:dyDescent="0.3">
      <c r="B3" s="3" t="s">
        <v>2</v>
      </c>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24</v>
      </c>
      <c r="W3" s="1" t="s">
        <v>25</v>
      </c>
      <c r="X3" s="1" t="s">
        <v>26</v>
      </c>
      <c r="Y3" s="1" t="s">
        <v>27</v>
      </c>
      <c r="Z3" s="1" t="s">
        <v>28</v>
      </c>
      <c r="AA3" s="1" t="s">
        <v>29</v>
      </c>
      <c r="AB3" s="1" t="s">
        <v>30</v>
      </c>
      <c r="AC3" s="1" t="s">
        <v>31</v>
      </c>
      <c r="AD3" s="1" t="s">
        <v>32</v>
      </c>
      <c r="AE3" s="1" t="s">
        <v>33</v>
      </c>
      <c r="AF3" s="1" t="s">
        <v>34</v>
      </c>
      <c r="AG3" s="1" t="s">
        <v>35</v>
      </c>
      <c r="AH3" s="1" t="s">
        <v>36</v>
      </c>
      <c r="AI3" s="1" t="s">
        <v>37</v>
      </c>
      <c r="AJ3" s="1" t="s">
        <v>38</v>
      </c>
      <c r="AK3" s="1" t="s">
        <v>39</v>
      </c>
      <c r="AL3" s="1" t="s">
        <v>41</v>
      </c>
      <c r="AM3" s="1" t="s">
        <v>43</v>
      </c>
      <c r="AN3" s="1" t="s">
        <v>44</v>
      </c>
      <c r="AO3" s="1" t="s">
        <v>45</v>
      </c>
    </row>
    <row r="4" spans="2:41" x14ac:dyDescent="0.3">
      <c r="B4" s="2">
        <f>MIN('technology-adoption-by-househol'!D6:D1341)</f>
        <v>1860</v>
      </c>
      <c r="C4" t="str">
        <f>IF(ISERROR(VLOOKUP($B4,'technology-adoption-by-househol'!$D$6:$E$41,2,FALSE)),"",VLOOKUP($B4,'technology-adoption-by-househol'!$D$6:$E$41,2,FALSE))</f>
        <v/>
      </c>
      <c r="D4" t="str">
        <f>IF(ISERROR(VLOOKUP($B4,'technology-adoption-by-househol'!$D$42:$E$132,2,FALSE)),"",VLOOKUP($B4,'technology-adoption-by-househol'!$D$42:$E$132,2,FALSE))</f>
        <v/>
      </c>
      <c r="E4" t="str">
        <f>IF(ISERROR(VLOOKUP($B4,'technology-adoption-by-househol'!$D$133:$E$162,2,FALSE)),"",VLOOKUP($B4,'technology-adoption-by-househol'!$D$133:$E$162,2,FALSE))</f>
        <v/>
      </c>
      <c r="F4" t="str">
        <f>IF(ISERROR(VLOOKUP($B4,'technology-adoption-by-househol'!$D$163:$E$185,2,FALSE)),"",VLOOKUP($B4,'technology-adoption-by-househol'!$D$163:$E$185,2,FALSE))</f>
        <v/>
      </c>
      <c r="G4" t="str">
        <f>IF(ISERROR(VLOOKUP($B4,'technology-adoption-by-househol'!$D$186:$E$192,2,FALSE)),"",VLOOKUP($B4,'technology-adoption-by-househol'!$D$186:$E$192,2,FALSE))</f>
        <v/>
      </c>
      <c r="H4" t="str">
        <f>IF(ISERROR(VLOOKUP($B4,'technology-adoption-by-househol'!$D$193:$E$232,2,FALSE)),"",VLOOKUP($B4,'technology-adoption-by-househol'!$D$193:$E$232,2,FALSE))</f>
        <v/>
      </c>
      <c r="I4" t="str">
        <f>IF(ISERROR(VLOOKUP($B4,'technology-adoption-by-househol'!$D$233:$E$238,2,FALSE)),"",VLOOKUP($B4,'technology-adoption-by-househol'!$D$233:$E$238,2,FALSE))</f>
        <v/>
      </c>
      <c r="J4" t="str">
        <f>IF(ISERROR(VLOOKUP($B4,'technology-adoption-by-househol'!$D$239:$E$278,2,FALSE)),"",VLOOKUP($B4,'technology-adoption-by-househol'!$D$239:$E$278,2,FALSE))</f>
        <v/>
      </c>
      <c r="K4" t="str">
        <f>IF(ISERROR(VLOOKUP($B4,'technology-adoption-by-househol'!$D$279:$E$297,2,FALSE)),"",VLOOKUP($B4,'technology-adoption-by-househol'!$D$279:$E$297,2,FALSE))</f>
        <v/>
      </c>
      <c r="L4" t="str">
        <f>IF(ISERROR(VLOOKUP($B4,'technology-adoption-by-househol'!$D$298:$E$310,2,FALSE)),"",VLOOKUP($B4,'technology-adoption-by-househol'!$D$298:$E$310,2,FALSE))</f>
        <v/>
      </c>
      <c r="M4" t="str">
        <f>IF(ISERROR(VLOOKUP($B4,'technology-adoption-by-househol'!$D$311:$E$317,2,FALSE)),"",VLOOKUP($B4,'technology-adoption-by-househol'!$D$311:$E$317,2,FALSE))</f>
        <v/>
      </c>
      <c r="N4" t="str">
        <f>IF(ISERROR(VLOOKUP($B4,'technology-adoption-by-househol'!$D$318:$E$325,2,FALSE)),"",VLOOKUP($B4,'technology-adoption-by-househol'!$D$318:$E$325,2,FALSE))</f>
        <v/>
      </c>
      <c r="O4" t="str">
        <f>IF(ISERROR(VLOOKUP($B4,'technology-adoption-by-househol'!$D$326:$E$423,2,FALSE)),"",VLOOKUP($B4,'technology-adoption-by-househol'!$D$326:$E$423,2,FALSE))</f>
        <v/>
      </c>
      <c r="P4" t="str">
        <f>IF(ISERROR(VLOOKUP($B4,'technology-adoption-by-househol'!$D$424:$E$432,2,FALSE)),"",VLOOKUP($B4,'technology-adoption-by-househol'!$D$424:$E$432,2,FALSE))</f>
        <v/>
      </c>
      <c r="Q4">
        <f>IF(ISERROR(VLOOKUP($B4,'technology-adoption-by-househol'!$D$433:$E$444,2,FALSE)),"",VLOOKUP($B4,'technology-adoption-by-househol'!$D$433:$E$444,2,FALSE))</f>
        <v>1</v>
      </c>
      <c r="R4" t="str">
        <f>IF(ISERROR(VLOOKUP($B4,'technology-adoption-by-househol'!$D$445:$E$456,2,FALSE)),"",VLOOKUP($B4,'technology-adoption-by-househol'!$D$445:$E$456,2,FALSE))</f>
        <v/>
      </c>
      <c r="S4" t="str">
        <f>IF(ISERROR(VLOOKUP($B4,'technology-adoption-by-househol'!$D$457:$E$511,2,FALSE)),"",VLOOKUP($B4,'technology-adoption-by-househol'!$D$457:$E$511,2,FALSE))</f>
        <v/>
      </c>
      <c r="T4" t="str">
        <f>IF(ISERROR(VLOOKUP($B4,'technology-adoption-by-househol'!$D$512:$E$588,2,FALSE)),"",VLOOKUP($B4,'technology-adoption-by-househol'!$D$512:$E$588,2,FALSE))</f>
        <v/>
      </c>
      <c r="U4" t="str">
        <f>IF(ISERROR(VLOOKUP($B4,'technology-adoption-by-househol'!$D$589:$E$612,2,FALSE)),"",VLOOKUP($B4,'technology-adoption-by-househol'!$D$589:$E$612,2,FALSE))</f>
        <v/>
      </c>
      <c r="V4" t="str">
        <f>IF(ISERROR(VLOOKUP($B4,'technology-adoption-by-househol'!$D$616:$E$724,2,FALSE)),"",VLOOKUP($B4,'technology-adoption-by-househol'!$D$616:$E$724,2,FALSE))</f>
        <v/>
      </c>
      <c r="W4" t="str">
        <f>IF(ISERROR(VLOOKUP($B4,'technology-adoption-by-househol'!$D$725:$E$757,2,FALSE)),"",VLOOKUP($B4,'technology-adoption-by-househol'!$D$725:$E$757,2,FALSE))</f>
        <v/>
      </c>
      <c r="X4" t="str">
        <f>IF(ISERROR(VLOOKUP($B4,'technology-adoption-by-househol'!$D$758:$E$768,2,FALSE)),"",VLOOKUP($B4,'technology-adoption-by-househol'!$D$758:$E$768,2,FALSE))</f>
        <v/>
      </c>
      <c r="Y4" t="str">
        <f>IF(ISERROR(VLOOKUP($B4,'technology-adoption-by-househol'!$D$769:$E$784,2,FALSE)),"",VLOOKUP($B4,'technology-adoption-by-househol'!$D$769:$E$784,2,FALSE))</f>
        <v/>
      </c>
      <c r="Z4" t="str">
        <f>IF(ISERROR(VLOOKUP($B4,'technology-adoption-by-househol'!$D$785:$E$794,2,FALSE)),"",VLOOKUP($B4,'technology-adoption-by-househol'!$D$785:$E$794,2,FALSE))</f>
        <v/>
      </c>
      <c r="AA4" t="str">
        <f>IF(ISERROR(VLOOKUP($B4,'technology-adoption-by-househol'!$D$795:$E$828,2,FALSE)),"",VLOOKUP($B4,'technology-adoption-by-househol'!$D$795:$E$828,2,FALSE))</f>
        <v/>
      </c>
      <c r="AB4" t="str">
        <f>IF(ISERROR(VLOOKUP($B4,'technology-adoption-by-househol'!$D$829:$E$864,2,FALSE)),"",VLOOKUP($B4,'technology-adoption-by-househol'!$D$829:$E$864,2,FALSE))</f>
        <v/>
      </c>
      <c r="AC4" t="str">
        <f>IF(ISERROR(VLOOKUP($B4,'technology-adoption-by-househol'!$D$865:$E$877,2,FALSE)),"",VLOOKUP($B4,'technology-adoption-by-househol'!$D$865:$E$877,2,FALSE))</f>
        <v/>
      </c>
      <c r="AD4" t="str">
        <f>IF(ISERROR(VLOOKUP($B4,'technology-adoption-by-househol'!$D$878:$E$958,2,FALSE)),"",VLOOKUP($B4,'technology-adoption-by-househol'!$D$878:$E$958,2,FALSE))</f>
        <v/>
      </c>
      <c r="AE4" t="str">
        <f>IF(ISERROR(VLOOKUP($B4,'technology-adoption-by-househol'!$D$959:$E$1011,2,FALSE)),"",VLOOKUP($B4,'technology-adoption-by-househol'!$D$959:$E$1011,2,FALSE))</f>
        <v/>
      </c>
      <c r="AF4" t="str">
        <f>IF(ISERROR(VLOOKUP($B4,'technology-adoption-by-househol'!$D$1012:$E$1018,2,FALSE)),"",VLOOKUP($B4,'technology-adoption-by-househol'!$D$1012:$E$1018,2,FALSE))</f>
        <v/>
      </c>
      <c r="AG4" t="str">
        <f>IF(ISERROR(VLOOKUP($B4,'technology-adoption-by-househol'!$D$1019:$E$1041,2,FALSE)),"",VLOOKUP($B4,'technology-adoption-by-househol'!$D$1019:$E$1041,2,FALSE))</f>
        <v/>
      </c>
      <c r="AH4" t="str">
        <f>IF(ISERROR(VLOOKUP($B4,'technology-adoption-by-househol'!$D$1042:$E$1047,2,FALSE)),"",VLOOKUP($B4,'technology-adoption-by-househol'!$D$1042:$E$1047,2,FALSE))</f>
        <v/>
      </c>
      <c r="AI4" t="str">
        <f>IF(ISERROR(VLOOKUP($B4,'technology-adoption-by-househol'!$D$1048:$E$1059,2,FALSE)),"",VLOOKUP($B4,'technology-adoption-by-househol'!$D$1048:$E$1059,2,FALSE))</f>
        <v/>
      </c>
      <c r="AJ4" t="str">
        <f>IF(ISERROR(VLOOKUP($B4,'technology-adoption-by-househol'!$D$1060:$E$1167,2,FALSE)),"",VLOOKUP($B4,'technology-adoption-by-househol'!$D$1060:$E$1167,2,FALSE))</f>
        <v/>
      </c>
      <c r="AK4" t="str">
        <f>IF(ISERROR(VLOOKUP($B4,'technology-adoption-by-househol'!$D$1168:$E$1174,2,FALSE)),"",VLOOKUP($B4,'technology-adoption-by-househol'!$D$1168:$E$1174,2,FALSE))</f>
        <v/>
      </c>
      <c r="AL4" t="str">
        <f>IF(ISERROR(VLOOKUP($B4,'technology-adoption-by-househol'!$D$1181:$E$1236,2,FALSE)),"",VLOOKUP($B4,'technology-adoption-by-househol'!$D$1181:$E$1236,2,FALSE))</f>
        <v/>
      </c>
      <c r="AM4" t="str">
        <f>IF(ISERROR(VLOOKUP($B4,'technology-adoption-by-househol'!$D$1243:$E$1255,2,FALSE)),"",VLOOKUP($B4,'technology-adoption-by-househol'!$D$1243:$E$1255,2,FALSE))</f>
        <v/>
      </c>
      <c r="AN4" t="str">
        <f>IF(ISERROR(VLOOKUP($B4,'technology-adoption-by-househol'!$D$1256:$E$1334,2,FALSE)),"",VLOOKUP($B4,'technology-adoption-by-househol'!$D$1256:$E$1334,2,FALSE))</f>
        <v/>
      </c>
      <c r="AO4" t="str">
        <f>IF(ISERROR(VLOOKUP($B4,'technology-adoption-by-househol'!$D$1335:$E$1341,2,FALSE)),"",VLOOKUP($B4,'technology-adoption-by-househol'!$D$1335:$E$1341,2,FALSE))</f>
        <v/>
      </c>
    </row>
    <row r="5" spans="2:41" x14ac:dyDescent="0.3">
      <c r="B5" s="2">
        <f>B4+1</f>
        <v>1861</v>
      </c>
      <c r="C5" t="str">
        <f>IF(ISERROR(VLOOKUP(B5,'technology-adoption-by-househol'!$D$6:$E$41,2,FALSE)),"",VLOOKUP(B5,'technology-adoption-by-househol'!$D$6:$E$41,2,FALSE))</f>
        <v/>
      </c>
      <c r="D5" t="str">
        <f>IF(ISERROR(VLOOKUP($B5,'technology-adoption-by-househol'!$D$42:$E$132,2,FALSE)),"",VLOOKUP($B5,'technology-adoption-by-househol'!$D$42:$E$132,2,FALSE))</f>
        <v/>
      </c>
      <c r="E5" t="str">
        <f>IF(ISERROR(VLOOKUP($B5,'technology-adoption-by-househol'!$D$133:$E$162,2,FALSE)),"",VLOOKUP($B5,'technology-adoption-by-househol'!$D$133:$E$162,2,FALSE))</f>
        <v/>
      </c>
      <c r="F5" t="str">
        <f>IF(ISERROR(VLOOKUP($B5,'technology-adoption-by-househol'!$D$163:$E$185,2,FALSE)),"",VLOOKUP($B5,'technology-adoption-by-househol'!$D$163:$E$185,2,FALSE))</f>
        <v/>
      </c>
      <c r="G5" t="str">
        <f>IF(ISERROR(VLOOKUP($B5,'technology-adoption-by-househol'!$D$186:$E$192,2,FALSE)),"",VLOOKUP($B5,'technology-adoption-by-househol'!$D$186:$E$192,2,FALSE))</f>
        <v/>
      </c>
      <c r="H5" t="str">
        <f>IF(ISERROR(VLOOKUP($B5,'technology-adoption-by-househol'!$D$193:$E$232,2,FALSE)),"",VLOOKUP($B5,'technology-adoption-by-househol'!$D$193:$E$232,2,FALSE))</f>
        <v/>
      </c>
      <c r="I5" t="str">
        <f>IF(ISERROR(VLOOKUP($B5,'technology-adoption-by-househol'!$D$233:$E$238,2,FALSE)),"",VLOOKUP($B5,'technology-adoption-by-househol'!$D$233:$E$238,2,FALSE))</f>
        <v/>
      </c>
      <c r="J5" t="str">
        <f>IF(ISERROR(VLOOKUP($B5,'technology-adoption-by-househol'!$D$239:$E$278,2,FALSE)),"",VLOOKUP($B5,'technology-adoption-by-househol'!$D$239:$E$278,2,FALSE))</f>
        <v/>
      </c>
      <c r="K5" t="str">
        <f>IF(ISERROR(VLOOKUP($B5,'technology-adoption-by-househol'!$D$279:$E$297,2,FALSE)),"",VLOOKUP($B5,'technology-adoption-by-househol'!$D$279:$E$297,2,FALSE))</f>
        <v/>
      </c>
      <c r="L5" t="str">
        <f>IF(ISERROR(VLOOKUP($B5,'technology-adoption-by-househol'!$D$298:$E$310,2,FALSE)),"",VLOOKUP($B5,'technology-adoption-by-househol'!$D$298:$E$310,2,FALSE))</f>
        <v/>
      </c>
      <c r="M5" t="str">
        <f>IF(ISERROR(VLOOKUP($B5,'technology-adoption-by-househol'!$D$311:$E$317,2,FALSE)),"",VLOOKUP($B5,'technology-adoption-by-househol'!$D$311:$E$317,2,FALSE))</f>
        <v/>
      </c>
      <c r="N5" t="str">
        <f>IF(ISERROR(VLOOKUP($B5,'technology-adoption-by-househol'!$D$318:$E$325,2,FALSE)),"",VLOOKUP($B5,'technology-adoption-by-househol'!$D$318:$E$325,2,FALSE))</f>
        <v/>
      </c>
      <c r="O5" t="str">
        <f>IF(ISERROR(VLOOKUP($B5,'technology-adoption-by-househol'!$D$326:$E$423,2,FALSE)),"",VLOOKUP($B5,'technology-adoption-by-househol'!$D$326:$E$423,2,FALSE))</f>
        <v/>
      </c>
      <c r="P5" t="str">
        <f>IF(ISERROR(VLOOKUP($B5,'technology-adoption-by-househol'!$D$424:$E$432,2,FALSE)),"",VLOOKUP($B5,'technology-adoption-by-househol'!$D$424:$E$432,2,FALSE))</f>
        <v/>
      </c>
      <c r="Q5" t="str">
        <f>IF(ISERROR(VLOOKUP($B5,'technology-adoption-by-househol'!$D$433:$E$444,2,FALSE)),"",VLOOKUP($B5,'technology-adoption-by-househol'!$D$433:$E$444,2,FALSE))</f>
        <v/>
      </c>
      <c r="R5" t="str">
        <f>IF(ISERROR(VLOOKUP($B5,'technology-adoption-by-househol'!$D$445:$E$456,2,FALSE)),"",VLOOKUP($B5,'technology-adoption-by-househol'!$D$445:$E$456,2,FALSE))</f>
        <v/>
      </c>
      <c r="S5" t="str">
        <f>IF(ISERROR(VLOOKUP($B5,'technology-adoption-by-househol'!$D$457:$E$511,2,FALSE)),"",VLOOKUP($B5,'technology-adoption-by-househol'!$D$457:$E$511,2,FALSE))</f>
        <v/>
      </c>
      <c r="T5" t="str">
        <f>IF(ISERROR(VLOOKUP($B5,'technology-adoption-by-househol'!$D$512:$E$588,2,FALSE)),"",VLOOKUP($B5,'technology-adoption-by-househol'!$D$512:$E$588,2,FALSE))</f>
        <v/>
      </c>
      <c r="U5" t="str">
        <f>IF(ISERROR(VLOOKUP($B5,'technology-adoption-by-househol'!$D$589:$E$612,2,FALSE)),"",VLOOKUP($B5,'technology-adoption-by-househol'!$D$589:$E$612,2,FALSE))</f>
        <v/>
      </c>
      <c r="V5" t="str">
        <f>IF(ISERROR(VLOOKUP($B5,'technology-adoption-by-househol'!$D$616:$E$724,2,FALSE)),"",VLOOKUP($B5,'technology-adoption-by-househol'!$D$616:$E$724,2,FALSE))</f>
        <v/>
      </c>
      <c r="W5" t="str">
        <f>IF(ISERROR(VLOOKUP($B5,'technology-adoption-by-househol'!$D$725:$E$757,2,FALSE)),"",VLOOKUP($B5,'technology-adoption-by-househol'!$D$725:$E$757,2,FALSE))</f>
        <v/>
      </c>
      <c r="X5" t="str">
        <f>IF(ISERROR(VLOOKUP($B5,'technology-adoption-by-househol'!$D$758:$E$768,2,FALSE)),"",VLOOKUP($B5,'technology-adoption-by-househol'!$D$758:$E$768,2,FALSE))</f>
        <v/>
      </c>
      <c r="Y5" t="str">
        <f>IF(ISERROR(VLOOKUP($B5,'technology-adoption-by-househol'!$D$769:$E$784,2,FALSE)),"",VLOOKUP($B5,'technology-adoption-by-househol'!$D$769:$E$784,2,FALSE))</f>
        <v/>
      </c>
      <c r="Z5" t="str">
        <f>IF(ISERROR(VLOOKUP($B5,'technology-adoption-by-househol'!$D$785:$E$794,2,FALSE)),"",VLOOKUP($B5,'technology-adoption-by-househol'!$D$785:$E$794,2,FALSE))</f>
        <v/>
      </c>
      <c r="AA5" t="str">
        <f>IF(ISERROR(VLOOKUP($B5,'technology-adoption-by-househol'!$D$795:$E$828,2,FALSE)),"",VLOOKUP($B5,'technology-adoption-by-househol'!$D$795:$E$828,2,FALSE))</f>
        <v/>
      </c>
      <c r="AB5" t="str">
        <f>IF(ISERROR(VLOOKUP($B5,'technology-adoption-by-househol'!$D$829:$E$864,2,FALSE)),"",VLOOKUP($B5,'technology-adoption-by-househol'!$D$829:$E$864,2,FALSE))</f>
        <v/>
      </c>
      <c r="AC5" t="str">
        <f>IF(ISERROR(VLOOKUP($B5,'technology-adoption-by-househol'!$D$865:$E$877,2,FALSE)),"",VLOOKUP($B5,'technology-adoption-by-househol'!$D$865:$E$877,2,FALSE))</f>
        <v/>
      </c>
      <c r="AD5" t="str">
        <f>IF(ISERROR(VLOOKUP($B5,'technology-adoption-by-househol'!$D$878:$E$958,2,FALSE)),"",VLOOKUP($B5,'technology-adoption-by-househol'!$D$878:$E$958,2,FALSE))</f>
        <v/>
      </c>
      <c r="AE5" t="str">
        <f>IF(ISERROR(VLOOKUP($B5,'technology-adoption-by-househol'!$D$959:$E$1011,2,FALSE)),"",VLOOKUP($B5,'technology-adoption-by-househol'!$D$959:$E$1011,2,FALSE))</f>
        <v/>
      </c>
      <c r="AF5" t="str">
        <f>IF(ISERROR(VLOOKUP($B5,'technology-adoption-by-househol'!$D$1012:$E$1018,2,FALSE)),"",VLOOKUP($B5,'technology-adoption-by-househol'!$D$1012:$E$1018,2,FALSE))</f>
        <v/>
      </c>
      <c r="AG5" t="str">
        <f>IF(ISERROR(VLOOKUP($B5,'technology-adoption-by-househol'!$D$1019:$E$1041,2,FALSE)),"",VLOOKUP($B5,'technology-adoption-by-househol'!$D$1019:$E$1041,2,FALSE))</f>
        <v/>
      </c>
      <c r="AH5" t="str">
        <f>IF(ISERROR(VLOOKUP($B5,'technology-adoption-by-househol'!$D$1042:$E$1047,2,FALSE)),"",VLOOKUP($B5,'technology-adoption-by-househol'!$D$1042:$E$1047,2,FALSE))</f>
        <v/>
      </c>
      <c r="AI5" t="str">
        <f>IF(ISERROR(VLOOKUP($B5,'technology-adoption-by-househol'!$D$1048:$E$1059,2,FALSE)),"",VLOOKUP($B5,'technology-adoption-by-househol'!$D$1048:$E$1059,2,FALSE))</f>
        <v/>
      </c>
      <c r="AJ5" t="str">
        <f>IF(ISERROR(VLOOKUP($B5,'technology-adoption-by-househol'!$D$1060:$E$1167,2,FALSE)),"",VLOOKUP($B5,'technology-adoption-by-househol'!$D$1060:$E$1167,2,FALSE))</f>
        <v/>
      </c>
      <c r="AK5" t="str">
        <f>IF(ISERROR(VLOOKUP($B5,'technology-adoption-by-househol'!$D$1168:$E$1174,2,FALSE)),"",VLOOKUP($B5,'technology-adoption-by-househol'!$D$1168:$E$1174,2,FALSE))</f>
        <v/>
      </c>
      <c r="AL5" t="str">
        <f>IF(ISERROR(VLOOKUP($B5,'technology-adoption-by-househol'!$D$1181:$E$1236,2,FALSE)),"",VLOOKUP($B5,'technology-adoption-by-househol'!$D$1181:$E$1236,2,FALSE))</f>
        <v/>
      </c>
      <c r="AM5" t="str">
        <f>IF(ISERROR(VLOOKUP($B5,'technology-adoption-by-househol'!$D$1243:$E$1255,2,FALSE)),"",VLOOKUP($B5,'technology-adoption-by-househol'!$D$1243:$E$1255,2,FALSE))</f>
        <v/>
      </c>
      <c r="AN5" t="str">
        <f>IF(ISERROR(VLOOKUP($B5,'technology-adoption-by-househol'!$D$1256:$E$1334,2,FALSE)),"",VLOOKUP($B5,'technology-adoption-by-househol'!$D$1256:$E$1334,2,FALSE))</f>
        <v/>
      </c>
      <c r="AO5" t="str">
        <f>IF(ISERROR(VLOOKUP($B5,'technology-adoption-by-househol'!$D$1335:$E$1341,2,FALSE)),"",VLOOKUP($B5,'technology-adoption-by-househol'!$D$1335:$E$1341,2,FALSE))</f>
        <v/>
      </c>
    </row>
    <row r="6" spans="2:41" x14ac:dyDescent="0.3">
      <c r="B6" s="2">
        <f t="shared" ref="B6:B69" si="0">B5+1</f>
        <v>1862</v>
      </c>
      <c r="C6" t="str">
        <f>IF(ISERROR(VLOOKUP(B6,'technology-adoption-by-househol'!$D$6:$E$41,2,FALSE)),"",VLOOKUP(B6,'technology-adoption-by-househol'!$D$6:$E$41,2,FALSE))</f>
        <v/>
      </c>
      <c r="D6" t="str">
        <f>IF(ISERROR(VLOOKUP($B6,'technology-adoption-by-househol'!$D$42:$E$132,2,FALSE)),"",VLOOKUP($B6,'technology-adoption-by-househol'!$D$42:$E$132,2,FALSE))</f>
        <v/>
      </c>
      <c r="E6" t="str">
        <f>IF(ISERROR(VLOOKUP($B6,'technology-adoption-by-househol'!$D$133:$E$162,2,FALSE)),"",VLOOKUP($B6,'technology-adoption-by-househol'!$D$133:$E$162,2,FALSE))</f>
        <v/>
      </c>
      <c r="F6" t="str">
        <f>IF(ISERROR(VLOOKUP($B6,'technology-adoption-by-househol'!$D$163:$E$185,2,FALSE)),"",VLOOKUP($B6,'technology-adoption-by-househol'!$D$163:$E$185,2,FALSE))</f>
        <v/>
      </c>
      <c r="G6" t="str">
        <f>IF(ISERROR(VLOOKUP($B6,'technology-adoption-by-househol'!$D$186:$E$192,2,FALSE)),"",VLOOKUP($B6,'technology-adoption-by-househol'!$D$186:$E$192,2,FALSE))</f>
        <v/>
      </c>
      <c r="H6" t="str">
        <f>IF(ISERROR(VLOOKUP($B6,'technology-adoption-by-househol'!$D$193:$E$232,2,FALSE)),"",VLOOKUP($B6,'technology-adoption-by-househol'!$D$193:$E$232,2,FALSE))</f>
        <v/>
      </c>
      <c r="I6" t="str">
        <f>IF(ISERROR(VLOOKUP($B6,'technology-adoption-by-househol'!$D$233:$E$238,2,FALSE)),"",VLOOKUP($B6,'technology-adoption-by-househol'!$D$233:$E$238,2,FALSE))</f>
        <v/>
      </c>
      <c r="J6" t="str">
        <f>IF(ISERROR(VLOOKUP($B6,'technology-adoption-by-househol'!$D$239:$E$278,2,FALSE)),"",VLOOKUP($B6,'technology-adoption-by-househol'!$D$239:$E$278,2,FALSE))</f>
        <v/>
      </c>
      <c r="K6" t="str">
        <f>IF(ISERROR(VLOOKUP($B6,'technology-adoption-by-househol'!$D$279:$E$297,2,FALSE)),"",VLOOKUP($B6,'technology-adoption-by-househol'!$D$279:$E$297,2,FALSE))</f>
        <v/>
      </c>
      <c r="L6" t="str">
        <f>IF(ISERROR(VLOOKUP($B6,'technology-adoption-by-househol'!$D$298:$E$310,2,FALSE)),"",VLOOKUP($B6,'technology-adoption-by-househol'!$D$298:$E$310,2,FALSE))</f>
        <v/>
      </c>
      <c r="M6" t="str">
        <f>IF(ISERROR(VLOOKUP($B6,'technology-adoption-by-househol'!$D$311:$E$317,2,FALSE)),"",VLOOKUP($B6,'technology-adoption-by-househol'!$D$311:$E$317,2,FALSE))</f>
        <v/>
      </c>
      <c r="N6" t="str">
        <f>IF(ISERROR(VLOOKUP($B6,'technology-adoption-by-househol'!$D$318:$E$325,2,FALSE)),"",VLOOKUP($B6,'technology-adoption-by-househol'!$D$318:$E$325,2,FALSE))</f>
        <v/>
      </c>
      <c r="O6" t="str">
        <f>IF(ISERROR(VLOOKUP($B6,'technology-adoption-by-househol'!$D$326:$E$423,2,FALSE)),"",VLOOKUP($B6,'technology-adoption-by-househol'!$D$326:$E$423,2,FALSE))</f>
        <v/>
      </c>
      <c r="P6" t="str">
        <f>IF(ISERROR(VLOOKUP($B6,'technology-adoption-by-househol'!$D$424:$E$432,2,FALSE)),"",VLOOKUP($B6,'technology-adoption-by-househol'!$D$424:$E$432,2,FALSE))</f>
        <v/>
      </c>
      <c r="Q6" t="str">
        <f>IF(ISERROR(VLOOKUP($B6,'technology-adoption-by-househol'!$D$433:$E$444,2,FALSE)),"",VLOOKUP($B6,'technology-adoption-by-househol'!$D$433:$E$444,2,FALSE))</f>
        <v/>
      </c>
      <c r="R6" t="str">
        <f>IF(ISERROR(VLOOKUP($B6,'technology-adoption-by-househol'!$D$445:$E$456,2,FALSE)),"",VLOOKUP($B6,'technology-adoption-by-househol'!$D$445:$E$456,2,FALSE))</f>
        <v/>
      </c>
      <c r="S6" t="str">
        <f>IF(ISERROR(VLOOKUP($B6,'technology-adoption-by-househol'!$D$457:$E$511,2,FALSE)),"",VLOOKUP($B6,'technology-adoption-by-househol'!$D$457:$E$511,2,FALSE))</f>
        <v/>
      </c>
      <c r="T6" t="str">
        <f>IF(ISERROR(VLOOKUP($B6,'technology-adoption-by-househol'!$D$512:$E$588,2,FALSE)),"",VLOOKUP($B6,'technology-adoption-by-househol'!$D$512:$E$588,2,FALSE))</f>
        <v/>
      </c>
      <c r="U6" t="str">
        <f>IF(ISERROR(VLOOKUP($B6,'technology-adoption-by-househol'!$D$589:$E$612,2,FALSE)),"",VLOOKUP($B6,'technology-adoption-by-househol'!$D$589:$E$612,2,FALSE))</f>
        <v/>
      </c>
      <c r="V6" t="str">
        <f>IF(ISERROR(VLOOKUP($B6,'technology-adoption-by-househol'!$D$616:$E$724,2,FALSE)),"",VLOOKUP($B6,'technology-adoption-by-househol'!$D$616:$E$724,2,FALSE))</f>
        <v/>
      </c>
      <c r="W6" t="str">
        <f>IF(ISERROR(VLOOKUP($B6,'technology-adoption-by-househol'!$D$725:$E$757,2,FALSE)),"",VLOOKUP($B6,'technology-adoption-by-househol'!$D$725:$E$757,2,FALSE))</f>
        <v/>
      </c>
      <c r="X6" t="str">
        <f>IF(ISERROR(VLOOKUP($B6,'technology-adoption-by-househol'!$D$758:$E$768,2,FALSE)),"",VLOOKUP($B6,'technology-adoption-by-househol'!$D$758:$E$768,2,FALSE))</f>
        <v/>
      </c>
      <c r="Y6" t="str">
        <f>IF(ISERROR(VLOOKUP($B6,'technology-adoption-by-househol'!$D$769:$E$784,2,FALSE)),"",VLOOKUP($B6,'technology-adoption-by-househol'!$D$769:$E$784,2,FALSE))</f>
        <v/>
      </c>
      <c r="Z6" t="str">
        <f>IF(ISERROR(VLOOKUP($B6,'technology-adoption-by-househol'!$D$785:$E$794,2,FALSE)),"",VLOOKUP($B6,'technology-adoption-by-househol'!$D$785:$E$794,2,FALSE))</f>
        <v/>
      </c>
      <c r="AA6" t="str">
        <f>IF(ISERROR(VLOOKUP($B6,'technology-adoption-by-househol'!$D$795:$E$828,2,FALSE)),"",VLOOKUP($B6,'technology-adoption-by-househol'!$D$795:$E$828,2,FALSE))</f>
        <v/>
      </c>
      <c r="AB6" t="str">
        <f>IF(ISERROR(VLOOKUP($B6,'technology-adoption-by-househol'!$D$829:$E$864,2,FALSE)),"",VLOOKUP($B6,'technology-adoption-by-househol'!$D$829:$E$864,2,FALSE))</f>
        <v/>
      </c>
      <c r="AC6" t="str">
        <f>IF(ISERROR(VLOOKUP($B6,'technology-adoption-by-househol'!$D$865:$E$877,2,FALSE)),"",VLOOKUP($B6,'technology-adoption-by-househol'!$D$865:$E$877,2,FALSE))</f>
        <v/>
      </c>
      <c r="AD6" t="str">
        <f>IF(ISERROR(VLOOKUP($B6,'technology-adoption-by-househol'!$D$878:$E$958,2,FALSE)),"",VLOOKUP($B6,'technology-adoption-by-househol'!$D$878:$E$958,2,FALSE))</f>
        <v/>
      </c>
      <c r="AE6" t="str">
        <f>IF(ISERROR(VLOOKUP($B6,'technology-adoption-by-househol'!$D$959:$E$1011,2,FALSE)),"",VLOOKUP($B6,'technology-adoption-by-househol'!$D$959:$E$1011,2,FALSE))</f>
        <v/>
      </c>
      <c r="AF6" t="str">
        <f>IF(ISERROR(VLOOKUP($B6,'technology-adoption-by-househol'!$D$1012:$E$1018,2,FALSE)),"",VLOOKUP($B6,'technology-adoption-by-househol'!$D$1012:$E$1018,2,FALSE))</f>
        <v/>
      </c>
      <c r="AG6" t="str">
        <f>IF(ISERROR(VLOOKUP($B6,'technology-adoption-by-househol'!$D$1019:$E$1041,2,FALSE)),"",VLOOKUP($B6,'technology-adoption-by-househol'!$D$1019:$E$1041,2,FALSE))</f>
        <v/>
      </c>
      <c r="AH6" t="str">
        <f>IF(ISERROR(VLOOKUP($B6,'technology-adoption-by-househol'!$D$1042:$E$1047,2,FALSE)),"",VLOOKUP($B6,'technology-adoption-by-househol'!$D$1042:$E$1047,2,FALSE))</f>
        <v/>
      </c>
      <c r="AI6" t="str">
        <f>IF(ISERROR(VLOOKUP($B6,'technology-adoption-by-househol'!$D$1048:$E$1059,2,FALSE)),"",VLOOKUP($B6,'technology-adoption-by-househol'!$D$1048:$E$1059,2,FALSE))</f>
        <v/>
      </c>
      <c r="AJ6" t="str">
        <f>IF(ISERROR(VLOOKUP($B6,'technology-adoption-by-househol'!$D$1060:$E$1167,2,FALSE)),"",VLOOKUP($B6,'technology-adoption-by-househol'!$D$1060:$E$1167,2,FALSE))</f>
        <v/>
      </c>
      <c r="AK6" t="str">
        <f>IF(ISERROR(VLOOKUP($B6,'technology-adoption-by-househol'!$D$1168:$E$1174,2,FALSE)),"",VLOOKUP($B6,'technology-adoption-by-househol'!$D$1168:$E$1174,2,FALSE))</f>
        <v/>
      </c>
      <c r="AL6" t="str">
        <f>IF(ISERROR(VLOOKUP($B6,'technology-adoption-by-househol'!$D$1181:$E$1236,2,FALSE)),"",VLOOKUP($B6,'technology-adoption-by-househol'!$D$1181:$E$1236,2,FALSE))</f>
        <v/>
      </c>
      <c r="AM6" t="str">
        <f>IF(ISERROR(VLOOKUP($B6,'technology-adoption-by-househol'!$D$1243:$E$1255,2,FALSE)),"",VLOOKUP($B6,'technology-adoption-by-househol'!$D$1243:$E$1255,2,FALSE))</f>
        <v/>
      </c>
      <c r="AN6" t="str">
        <f>IF(ISERROR(VLOOKUP($B6,'technology-adoption-by-househol'!$D$1256:$E$1334,2,FALSE)),"",VLOOKUP($B6,'technology-adoption-by-househol'!$D$1256:$E$1334,2,FALSE))</f>
        <v/>
      </c>
      <c r="AO6" t="str">
        <f>IF(ISERROR(VLOOKUP($B6,'technology-adoption-by-househol'!$D$1335:$E$1341,2,FALSE)),"",VLOOKUP($B6,'technology-adoption-by-househol'!$D$1335:$E$1341,2,FALSE))</f>
        <v/>
      </c>
    </row>
    <row r="7" spans="2:41" x14ac:dyDescent="0.3">
      <c r="B7" s="2">
        <f t="shared" si="0"/>
        <v>1863</v>
      </c>
      <c r="C7" t="str">
        <f>IF(ISERROR(VLOOKUP(B7,'technology-adoption-by-househol'!$D$6:$E$41,2,FALSE)),"",VLOOKUP(B7,'technology-adoption-by-househol'!$D$6:$E$41,2,FALSE))</f>
        <v/>
      </c>
      <c r="D7" t="str">
        <f>IF(ISERROR(VLOOKUP($B7,'technology-adoption-by-househol'!$D$42:$E$132,2,FALSE)),"",VLOOKUP($B7,'technology-adoption-by-househol'!$D$42:$E$132,2,FALSE))</f>
        <v/>
      </c>
      <c r="E7" t="str">
        <f>IF(ISERROR(VLOOKUP($B7,'technology-adoption-by-househol'!$D$133:$E$162,2,FALSE)),"",VLOOKUP($B7,'technology-adoption-by-househol'!$D$133:$E$162,2,FALSE))</f>
        <v/>
      </c>
      <c r="F7" t="str">
        <f>IF(ISERROR(VLOOKUP($B7,'technology-adoption-by-househol'!$D$163:$E$185,2,FALSE)),"",VLOOKUP($B7,'technology-adoption-by-househol'!$D$163:$E$185,2,FALSE))</f>
        <v/>
      </c>
      <c r="G7" t="str">
        <f>IF(ISERROR(VLOOKUP($B7,'technology-adoption-by-househol'!$D$186:$E$192,2,FALSE)),"",VLOOKUP($B7,'technology-adoption-by-househol'!$D$186:$E$192,2,FALSE))</f>
        <v/>
      </c>
      <c r="H7" t="str">
        <f>IF(ISERROR(VLOOKUP($B7,'technology-adoption-by-househol'!$D$193:$E$232,2,FALSE)),"",VLOOKUP($B7,'technology-adoption-by-househol'!$D$193:$E$232,2,FALSE))</f>
        <v/>
      </c>
      <c r="I7" t="str">
        <f>IF(ISERROR(VLOOKUP($B7,'technology-adoption-by-househol'!$D$233:$E$238,2,FALSE)),"",VLOOKUP($B7,'technology-adoption-by-househol'!$D$233:$E$238,2,FALSE))</f>
        <v/>
      </c>
      <c r="J7" t="str">
        <f>IF(ISERROR(VLOOKUP($B7,'technology-adoption-by-househol'!$D$239:$E$278,2,FALSE)),"",VLOOKUP($B7,'technology-adoption-by-househol'!$D$239:$E$278,2,FALSE))</f>
        <v/>
      </c>
      <c r="K7" t="str">
        <f>IF(ISERROR(VLOOKUP($B7,'technology-adoption-by-househol'!$D$279:$E$297,2,FALSE)),"",VLOOKUP($B7,'technology-adoption-by-househol'!$D$279:$E$297,2,FALSE))</f>
        <v/>
      </c>
      <c r="L7" t="str">
        <f>IF(ISERROR(VLOOKUP($B7,'technology-adoption-by-househol'!$D$298:$E$310,2,FALSE)),"",VLOOKUP($B7,'technology-adoption-by-househol'!$D$298:$E$310,2,FALSE))</f>
        <v/>
      </c>
      <c r="M7" t="str">
        <f>IF(ISERROR(VLOOKUP($B7,'technology-adoption-by-househol'!$D$311:$E$317,2,FALSE)),"",VLOOKUP($B7,'technology-adoption-by-househol'!$D$311:$E$317,2,FALSE))</f>
        <v/>
      </c>
      <c r="N7" t="str">
        <f>IF(ISERROR(VLOOKUP($B7,'technology-adoption-by-househol'!$D$318:$E$325,2,FALSE)),"",VLOOKUP($B7,'technology-adoption-by-househol'!$D$318:$E$325,2,FALSE))</f>
        <v/>
      </c>
      <c r="O7" t="str">
        <f>IF(ISERROR(VLOOKUP($B7,'technology-adoption-by-househol'!$D$326:$E$423,2,FALSE)),"",VLOOKUP($B7,'technology-adoption-by-househol'!$D$326:$E$423,2,FALSE))</f>
        <v/>
      </c>
      <c r="P7" t="str">
        <f>IF(ISERROR(VLOOKUP($B7,'technology-adoption-by-househol'!$D$424:$E$432,2,FALSE)),"",VLOOKUP($B7,'technology-adoption-by-househol'!$D$424:$E$432,2,FALSE))</f>
        <v/>
      </c>
      <c r="Q7" t="str">
        <f>IF(ISERROR(VLOOKUP($B7,'technology-adoption-by-househol'!$D$433:$E$444,2,FALSE)),"",VLOOKUP($B7,'technology-adoption-by-househol'!$D$433:$E$444,2,FALSE))</f>
        <v/>
      </c>
      <c r="R7" t="str">
        <f>IF(ISERROR(VLOOKUP($B7,'technology-adoption-by-househol'!$D$445:$E$456,2,FALSE)),"",VLOOKUP($B7,'technology-adoption-by-househol'!$D$445:$E$456,2,FALSE))</f>
        <v/>
      </c>
      <c r="S7" t="str">
        <f>IF(ISERROR(VLOOKUP($B7,'technology-adoption-by-househol'!$D$457:$E$511,2,FALSE)),"",VLOOKUP($B7,'technology-adoption-by-househol'!$D$457:$E$511,2,FALSE))</f>
        <v/>
      </c>
      <c r="T7" t="str">
        <f>IF(ISERROR(VLOOKUP($B7,'technology-adoption-by-househol'!$D$512:$E$588,2,FALSE)),"",VLOOKUP($B7,'technology-adoption-by-househol'!$D$512:$E$588,2,FALSE))</f>
        <v/>
      </c>
      <c r="U7" t="str">
        <f>IF(ISERROR(VLOOKUP($B7,'technology-adoption-by-househol'!$D$589:$E$612,2,FALSE)),"",VLOOKUP($B7,'technology-adoption-by-househol'!$D$589:$E$612,2,FALSE))</f>
        <v/>
      </c>
      <c r="V7" t="str">
        <f>IF(ISERROR(VLOOKUP($B7,'technology-adoption-by-househol'!$D$616:$E$724,2,FALSE)),"",VLOOKUP($B7,'technology-adoption-by-househol'!$D$616:$E$724,2,FALSE))</f>
        <v/>
      </c>
      <c r="W7" t="str">
        <f>IF(ISERROR(VLOOKUP($B7,'technology-adoption-by-househol'!$D$725:$E$757,2,FALSE)),"",VLOOKUP($B7,'technology-adoption-by-househol'!$D$725:$E$757,2,FALSE))</f>
        <v/>
      </c>
      <c r="X7" t="str">
        <f>IF(ISERROR(VLOOKUP($B7,'technology-adoption-by-househol'!$D$758:$E$768,2,FALSE)),"",VLOOKUP($B7,'technology-adoption-by-househol'!$D$758:$E$768,2,FALSE))</f>
        <v/>
      </c>
      <c r="Y7" t="str">
        <f>IF(ISERROR(VLOOKUP($B7,'technology-adoption-by-househol'!$D$769:$E$784,2,FALSE)),"",VLOOKUP($B7,'technology-adoption-by-househol'!$D$769:$E$784,2,FALSE))</f>
        <v/>
      </c>
      <c r="Z7" t="str">
        <f>IF(ISERROR(VLOOKUP($B7,'technology-adoption-by-househol'!$D$785:$E$794,2,FALSE)),"",VLOOKUP($B7,'technology-adoption-by-househol'!$D$785:$E$794,2,FALSE))</f>
        <v/>
      </c>
      <c r="AA7" t="str">
        <f>IF(ISERROR(VLOOKUP($B7,'technology-adoption-by-househol'!$D$795:$E$828,2,FALSE)),"",VLOOKUP($B7,'technology-adoption-by-househol'!$D$795:$E$828,2,FALSE))</f>
        <v/>
      </c>
      <c r="AB7" t="str">
        <f>IF(ISERROR(VLOOKUP($B7,'technology-adoption-by-househol'!$D$829:$E$864,2,FALSE)),"",VLOOKUP($B7,'technology-adoption-by-househol'!$D$829:$E$864,2,FALSE))</f>
        <v/>
      </c>
      <c r="AC7" t="str">
        <f>IF(ISERROR(VLOOKUP($B7,'technology-adoption-by-househol'!$D$865:$E$877,2,FALSE)),"",VLOOKUP($B7,'technology-adoption-by-househol'!$D$865:$E$877,2,FALSE))</f>
        <v/>
      </c>
      <c r="AD7" t="str">
        <f>IF(ISERROR(VLOOKUP($B7,'technology-adoption-by-househol'!$D$878:$E$958,2,FALSE)),"",VLOOKUP($B7,'technology-adoption-by-househol'!$D$878:$E$958,2,FALSE))</f>
        <v/>
      </c>
      <c r="AE7" t="str">
        <f>IF(ISERROR(VLOOKUP($B7,'technology-adoption-by-househol'!$D$959:$E$1011,2,FALSE)),"",VLOOKUP($B7,'technology-adoption-by-househol'!$D$959:$E$1011,2,FALSE))</f>
        <v/>
      </c>
      <c r="AF7" t="str">
        <f>IF(ISERROR(VLOOKUP($B7,'technology-adoption-by-househol'!$D$1012:$E$1018,2,FALSE)),"",VLOOKUP($B7,'technology-adoption-by-househol'!$D$1012:$E$1018,2,FALSE))</f>
        <v/>
      </c>
      <c r="AG7" t="str">
        <f>IF(ISERROR(VLOOKUP($B7,'technology-adoption-by-househol'!$D$1019:$E$1041,2,FALSE)),"",VLOOKUP($B7,'technology-adoption-by-househol'!$D$1019:$E$1041,2,FALSE))</f>
        <v/>
      </c>
      <c r="AH7" t="str">
        <f>IF(ISERROR(VLOOKUP($B7,'technology-adoption-by-househol'!$D$1042:$E$1047,2,FALSE)),"",VLOOKUP($B7,'technology-adoption-by-househol'!$D$1042:$E$1047,2,FALSE))</f>
        <v/>
      </c>
      <c r="AI7" t="str">
        <f>IF(ISERROR(VLOOKUP($B7,'technology-adoption-by-househol'!$D$1048:$E$1059,2,FALSE)),"",VLOOKUP($B7,'technology-adoption-by-househol'!$D$1048:$E$1059,2,FALSE))</f>
        <v/>
      </c>
      <c r="AJ7" t="str">
        <f>IF(ISERROR(VLOOKUP($B7,'technology-adoption-by-househol'!$D$1060:$E$1167,2,FALSE)),"",VLOOKUP($B7,'technology-adoption-by-househol'!$D$1060:$E$1167,2,FALSE))</f>
        <v/>
      </c>
      <c r="AK7" t="str">
        <f>IF(ISERROR(VLOOKUP($B7,'technology-adoption-by-househol'!$D$1168:$E$1174,2,FALSE)),"",VLOOKUP($B7,'technology-adoption-by-househol'!$D$1168:$E$1174,2,FALSE))</f>
        <v/>
      </c>
      <c r="AL7" t="str">
        <f>IF(ISERROR(VLOOKUP($B7,'technology-adoption-by-househol'!$D$1181:$E$1236,2,FALSE)),"",VLOOKUP($B7,'technology-adoption-by-househol'!$D$1181:$E$1236,2,FALSE))</f>
        <v/>
      </c>
      <c r="AM7" t="str">
        <f>IF(ISERROR(VLOOKUP($B7,'technology-adoption-by-househol'!$D$1243:$E$1255,2,FALSE)),"",VLOOKUP($B7,'technology-adoption-by-househol'!$D$1243:$E$1255,2,FALSE))</f>
        <v/>
      </c>
      <c r="AN7" t="str">
        <f>IF(ISERROR(VLOOKUP($B7,'technology-adoption-by-househol'!$D$1256:$E$1334,2,FALSE)),"",VLOOKUP($B7,'technology-adoption-by-househol'!$D$1256:$E$1334,2,FALSE))</f>
        <v/>
      </c>
      <c r="AO7" t="str">
        <f>IF(ISERROR(VLOOKUP($B7,'technology-adoption-by-househol'!$D$1335:$E$1341,2,FALSE)),"",VLOOKUP($B7,'technology-adoption-by-househol'!$D$1335:$E$1341,2,FALSE))</f>
        <v/>
      </c>
    </row>
    <row r="8" spans="2:41" x14ac:dyDescent="0.3">
      <c r="B8" s="2">
        <f t="shared" si="0"/>
        <v>1864</v>
      </c>
      <c r="C8" t="str">
        <f>IF(ISERROR(VLOOKUP(B8,'technology-adoption-by-househol'!$D$6:$E$41,2,FALSE)),"",VLOOKUP(B8,'technology-adoption-by-househol'!$D$6:$E$41,2,FALSE))</f>
        <v/>
      </c>
      <c r="D8" t="str">
        <f>IF(ISERROR(VLOOKUP($B8,'technology-adoption-by-househol'!$D$42:$E$132,2,FALSE)),"",VLOOKUP($B8,'technology-adoption-by-househol'!$D$42:$E$132,2,FALSE))</f>
        <v/>
      </c>
      <c r="E8" t="str">
        <f>IF(ISERROR(VLOOKUP($B8,'technology-adoption-by-househol'!$D$133:$E$162,2,FALSE)),"",VLOOKUP($B8,'technology-adoption-by-househol'!$D$133:$E$162,2,FALSE))</f>
        <v/>
      </c>
      <c r="F8" t="str">
        <f>IF(ISERROR(VLOOKUP($B8,'technology-adoption-by-househol'!$D$163:$E$185,2,FALSE)),"",VLOOKUP($B8,'technology-adoption-by-househol'!$D$163:$E$185,2,FALSE))</f>
        <v/>
      </c>
      <c r="G8" t="str">
        <f>IF(ISERROR(VLOOKUP($B8,'technology-adoption-by-househol'!$D$186:$E$192,2,FALSE)),"",VLOOKUP($B8,'technology-adoption-by-househol'!$D$186:$E$192,2,FALSE))</f>
        <v/>
      </c>
      <c r="H8" t="str">
        <f>IF(ISERROR(VLOOKUP($B8,'technology-adoption-by-househol'!$D$193:$E$232,2,FALSE)),"",VLOOKUP($B8,'technology-adoption-by-househol'!$D$193:$E$232,2,FALSE))</f>
        <v/>
      </c>
      <c r="I8" t="str">
        <f>IF(ISERROR(VLOOKUP($B8,'technology-adoption-by-househol'!$D$233:$E$238,2,FALSE)),"",VLOOKUP($B8,'technology-adoption-by-househol'!$D$233:$E$238,2,FALSE))</f>
        <v/>
      </c>
      <c r="J8" t="str">
        <f>IF(ISERROR(VLOOKUP($B8,'technology-adoption-by-househol'!$D$239:$E$278,2,FALSE)),"",VLOOKUP($B8,'technology-adoption-by-househol'!$D$239:$E$278,2,FALSE))</f>
        <v/>
      </c>
      <c r="K8" t="str">
        <f>IF(ISERROR(VLOOKUP($B8,'technology-adoption-by-househol'!$D$279:$E$297,2,FALSE)),"",VLOOKUP($B8,'technology-adoption-by-househol'!$D$279:$E$297,2,FALSE))</f>
        <v/>
      </c>
      <c r="L8" t="str">
        <f>IF(ISERROR(VLOOKUP($B8,'technology-adoption-by-househol'!$D$298:$E$310,2,FALSE)),"",VLOOKUP($B8,'technology-adoption-by-househol'!$D$298:$E$310,2,FALSE))</f>
        <v/>
      </c>
      <c r="M8" t="str">
        <f>IF(ISERROR(VLOOKUP($B8,'technology-adoption-by-househol'!$D$311:$E$317,2,FALSE)),"",VLOOKUP($B8,'technology-adoption-by-househol'!$D$311:$E$317,2,FALSE))</f>
        <v/>
      </c>
      <c r="N8" t="str">
        <f>IF(ISERROR(VLOOKUP($B8,'technology-adoption-by-househol'!$D$318:$E$325,2,FALSE)),"",VLOOKUP($B8,'technology-adoption-by-househol'!$D$318:$E$325,2,FALSE))</f>
        <v/>
      </c>
      <c r="O8" t="str">
        <f>IF(ISERROR(VLOOKUP($B8,'technology-adoption-by-househol'!$D$326:$E$423,2,FALSE)),"",VLOOKUP($B8,'technology-adoption-by-househol'!$D$326:$E$423,2,FALSE))</f>
        <v/>
      </c>
      <c r="P8" t="str">
        <f>IF(ISERROR(VLOOKUP($B8,'technology-adoption-by-househol'!$D$424:$E$432,2,FALSE)),"",VLOOKUP($B8,'technology-adoption-by-househol'!$D$424:$E$432,2,FALSE))</f>
        <v/>
      </c>
      <c r="Q8" t="str">
        <f>IF(ISERROR(VLOOKUP($B8,'technology-adoption-by-househol'!$D$433:$E$444,2,FALSE)),"",VLOOKUP($B8,'technology-adoption-by-househol'!$D$433:$E$444,2,FALSE))</f>
        <v/>
      </c>
      <c r="R8" t="str">
        <f>IF(ISERROR(VLOOKUP($B8,'technology-adoption-by-househol'!$D$445:$E$456,2,FALSE)),"",VLOOKUP($B8,'technology-adoption-by-househol'!$D$445:$E$456,2,FALSE))</f>
        <v/>
      </c>
      <c r="S8" t="str">
        <f>IF(ISERROR(VLOOKUP($B8,'technology-adoption-by-househol'!$D$457:$E$511,2,FALSE)),"",VLOOKUP($B8,'technology-adoption-by-househol'!$D$457:$E$511,2,FALSE))</f>
        <v/>
      </c>
      <c r="T8" t="str">
        <f>IF(ISERROR(VLOOKUP($B8,'technology-adoption-by-househol'!$D$512:$E$588,2,FALSE)),"",VLOOKUP($B8,'technology-adoption-by-househol'!$D$512:$E$588,2,FALSE))</f>
        <v/>
      </c>
      <c r="U8" t="str">
        <f>IF(ISERROR(VLOOKUP($B8,'technology-adoption-by-househol'!$D$589:$E$612,2,FALSE)),"",VLOOKUP($B8,'technology-adoption-by-househol'!$D$589:$E$612,2,FALSE))</f>
        <v/>
      </c>
      <c r="V8" t="str">
        <f>IF(ISERROR(VLOOKUP($B8,'technology-adoption-by-househol'!$D$616:$E$724,2,FALSE)),"",VLOOKUP($B8,'technology-adoption-by-househol'!$D$616:$E$724,2,FALSE))</f>
        <v/>
      </c>
      <c r="W8" t="str">
        <f>IF(ISERROR(VLOOKUP($B8,'technology-adoption-by-househol'!$D$725:$E$757,2,FALSE)),"",VLOOKUP($B8,'technology-adoption-by-househol'!$D$725:$E$757,2,FALSE))</f>
        <v/>
      </c>
      <c r="X8" t="str">
        <f>IF(ISERROR(VLOOKUP($B8,'technology-adoption-by-househol'!$D$758:$E$768,2,FALSE)),"",VLOOKUP($B8,'technology-adoption-by-househol'!$D$758:$E$768,2,FALSE))</f>
        <v/>
      </c>
      <c r="Y8" t="str">
        <f>IF(ISERROR(VLOOKUP($B8,'technology-adoption-by-househol'!$D$769:$E$784,2,FALSE)),"",VLOOKUP($B8,'technology-adoption-by-househol'!$D$769:$E$784,2,FALSE))</f>
        <v/>
      </c>
      <c r="Z8" t="str">
        <f>IF(ISERROR(VLOOKUP($B8,'technology-adoption-by-househol'!$D$785:$E$794,2,FALSE)),"",VLOOKUP($B8,'technology-adoption-by-househol'!$D$785:$E$794,2,FALSE))</f>
        <v/>
      </c>
      <c r="AA8" t="str">
        <f>IF(ISERROR(VLOOKUP($B8,'technology-adoption-by-househol'!$D$795:$E$828,2,FALSE)),"",VLOOKUP($B8,'technology-adoption-by-househol'!$D$795:$E$828,2,FALSE))</f>
        <v/>
      </c>
      <c r="AB8" t="str">
        <f>IF(ISERROR(VLOOKUP($B8,'technology-adoption-by-househol'!$D$829:$E$864,2,FALSE)),"",VLOOKUP($B8,'technology-adoption-by-househol'!$D$829:$E$864,2,FALSE))</f>
        <v/>
      </c>
      <c r="AC8" t="str">
        <f>IF(ISERROR(VLOOKUP($B8,'technology-adoption-by-househol'!$D$865:$E$877,2,FALSE)),"",VLOOKUP($B8,'technology-adoption-by-househol'!$D$865:$E$877,2,FALSE))</f>
        <v/>
      </c>
      <c r="AD8" t="str">
        <f>IF(ISERROR(VLOOKUP($B8,'technology-adoption-by-househol'!$D$878:$E$958,2,FALSE)),"",VLOOKUP($B8,'technology-adoption-by-househol'!$D$878:$E$958,2,FALSE))</f>
        <v/>
      </c>
      <c r="AE8" t="str">
        <f>IF(ISERROR(VLOOKUP($B8,'technology-adoption-by-househol'!$D$959:$E$1011,2,FALSE)),"",VLOOKUP($B8,'technology-adoption-by-househol'!$D$959:$E$1011,2,FALSE))</f>
        <v/>
      </c>
      <c r="AF8" t="str">
        <f>IF(ISERROR(VLOOKUP($B8,'technology-adoption-by-househol'!$D$1012:$E$1018,2,FALSE)),"",VLOOKUP($B8,'technology-adoption-by-househol'!$D$1012:$E$1018,2,FALSE))</f>
        <v/>
      </c>
      <c r="AG8" t="str">
        <f>IF(ISERROR(VLOOKUP($B8,'technology-adoption-by-househol'!$D$1019:$E$1041,2,FALSE)),"",VLOOKUP($B8,'technology-adoption-by-househol'!$D$1019:$E$1041,2,FALSE))</f>
        <v/>
      </c>
      <c r="AH8" t="str">
        <f>IF(ISERROR(VLOOKUP($B8,'technology-adoption-by-househol'!$D$1042:$E$1047,2,FALSE)),"",VLOOKUP($B8,'technology-adoption-by-househol'!$D$1042:$E$1047,2,FALSE))</f>
        <v/>
      </c>
      <c r="AI8" t="str">
        <f>IF(ISERROR(VLOOKUP($B8,'technology-adoption-by-househol'!$D$1048:$E$1059,2,FALSE)),"",VLOOKUP($B8,'technology-adoption-by-househol'!$D$1048:$E$1059,2,FALSE))</f>
        <v/>
      </c>
      <c r="AJ8" t="str">
        <f>IF(ISERROR(VLOOKUP($B8,'technology-adoption-by-househol'!$D$1060:$E$1167,2,FALSE)),"",VLOOKUP($B8,'technology-adoption-by-househol'!$D$1060:$E$1167,2,FALSE))</f>
        <v/>
      </c>
      <c r="AK8" t="str">
        <f>IF(ISERROR(VLOOKUP($B8,'technology-adoption-by-househol'!$D$1168:$E$1174,2,FALSE)),"",VLOOKUP($B8,'technology-adoption-by-househol'!$D$1168:$E$1174,2,FALSE))</f>
        <v/>
      </c>
      <c r="AL8" t="str">
        <f>IF(ISERROR(VLOOKUP($B8,'technology-adoption-by-househol'!$D$1181:$E$1236,2,FALSE)),"",VLOOKUP($B8,'technology-adoption-by-househol'!$D$1181:$E$1236,2,FALSE))</f>
        <v/>
      </c>
      <c r="AM8" t="str">
        <f>IF(ISERROR(VLOOKUP($B8,'technology-adoption-by-househol'!$D$1243:$E$1255,2,FALSE)),"",VLOOKUP($B8,'technology-adoption-by-househol'!$D$1243:$E$1255,2,FALSE))</f>
        <v/>
      </c>
      <c r="AN8" t="str">
        <f>IF(ISERROR(VLOOKUP($B8,'technology-adoption-by-househol'!$D$1256:$E$1334,2,FALSE)),"",VLOOKUP($B8,'technology-adoption-by-househol'!$D$1256:$E$1334,2,FALSE))</f>
        <v/>
      </c>
      <c r="AO8" t="str">
        <f>IF(ISERROR(VLOOKUP($B8,'technology-adoption-by-househol'!$D$1335:$E$1341,2,FALSE)),"",VLOOKUP($B8,'technology-adoption-by-househol'!$D$1335:$E$1341,2,FALSE))</f>
        <v/>
      </c>
    </row>
    <row r="9" spans="2:41" x14ac:dyDescent="0.3">
      <c r="B9" s="2">
        <f t="shared" si="0"/>
        <v>1865</v>
      </c>
      <c r="C9" t="str">
        <f>IF(ISERROR(VLOOKUP(B9,'technology-adoption-by-househol'!$D$6:$E$41,2,FALSE)),"",VLOOKUP(B9,'technology-adoption-by-househol'!$D$6:$E$41,2,FALSE))</f>
        <v/>
      </c>
      <c r="D9" t="str">
        <f>IF(ISERROR(VLOOKUP($B9,'technology-adoption-by-househol'!$D$42:$E$132,2,FALSE)),"",VLOOKUP($B9,'technology-adoption-by-househol'!$D$42:$E$132,2,FALSE))</f>
        <v/>
      </c>
      <c r="E9" t="str">
        <f>IF(ISERROR(VLOOKUP($B9,'technology-adoption-by-househol'!$D$133:$E$162,2,FALSE)),"",VLOOKUP($B9,'technology-adoption-by-househol'!$D$133:$E$162,2,FALSE))</f>
        <v/>
      </c>
      <c r="F9" t="str">
        <f>IF(ISERROR(VLOOKUP($B9,'technology-adoption-by-househol'!$D$163:$E$185,2,FALSE)),"",VLOOKUP($B9,'technology-adoption-by-househol'!$D$163:$E$185,2,FALSE))</f>
        <v/>
      </c>
      <c r="G9" t="str">
        <f>IF(ISERROR(VLOOKUP($B9,'technology-adoption-by-househol'!$D$186:$E$192,2,FALSE)),"",VLOOKUP($B9,'technology-adoption-by-househol'!$D$186:$E$192,2,FALSE))</f>
        <v/>
      </c>
      <c r="H9" t="str">
        <f>IF(ISERROR(VLOOKUP($B9,'technology-adoption-by-househol'!$D$193:$E$232,2,FALSE)),"",VLOOKUP($B9,'technology-adoption-by-househol'!$D$193:$E$232,2,FALSE))</f>
        <v/>
      </c>
      <c r="I9" t="str">
        <f>IF(ISERROR(VLOOKUP($B9,'technology-adoption-by-househol'!$D$233:$E$238,2,FALSE)),"",VLOOKUP($B9,'technology-adoption-by-househol'!$D$233:$E$238,2,FALSE))</f>
        <v/>
      </c>
      <c r="J9" t="str">
        <f>IF(ISERROR(VLOOKUP($B9,'technology-adoption-by-househol'!$D$239:$E$278,2,FALSE)),"",VLOOKUP($B9,'technology-adoption-by-househol'!$D$239:$E$278,2,FALSE))</f>
        <v/>
      </c>
      <c r="K9" t="str">
        <f>IF(ISERROR(VLOOKUP($B9,'technology-adoption-by-househol'!$D$279:$E$297,2,FALSE)),"",VLOOKUP($B9,'technology-adoption-by-househol'!$D$279:$E$297,2,FALSE))</f>
        <v/>
      </c>
      <c r="L9" t="str">
        <f>IF(ISERROR(VLOOKUP($B9,'technology-adoption-by-househol'!$D$298:$E$310,2,FALSE)),"",VLOOKUP($B9,'technology-adoption-by-househol'!$D$298:$E$310,2,FALSE))</f>
        <v/>
      </c>
      <c r="M9" t="str">
        <f>IF(ISERROR(VLOOKUP($B9,'technology-adoption-by-househol'!$D$311:$E$317,2,FALSE)),"",VLOOKUP($B9,'technology-adoption-by-househol'!$D$311:$E$317,2,FALSE))</f>
        <v/>
      </c>
      <c r="N9" t="str">
        <f>IF(ISERROR(VLOOKUP($B9,'technology-adoption-by-househol'!$D$318:$E$325,2,FALSE)),"",VLOOKUP($B9,'technology-adoption-by-househol'!$D$318:$E$325,2,FALSE))</f>
        <v/>
      </c>
      <c r="O9" t="str">
        <f>IF(ISERROR(VLOOKUP($B9,'technology-adoption-by-househol'!$D$326:$E$423,2,FALSE)),"",VLOOKUP($B9,'technology-adoption-by-househol'!$D$326:$E$423,2,FALSE))</f>
        <v/>
      </c>
      <c r="P9" t="str">
        <f>IF(ISERROR(VLOOKUP($B9,'technology-adoption-by-househol'!$D$424:$E$432,2,FALSE)),"",VLOOKUP($B9,'technology-adoption-by-househol'!$D$424:$E$432,2,FALSE))</f>
        <v/>
      </c>
      <c r="Q9" t="str">
        <f>IF(ISERROR(VLOOKUP($B9,'technology-adoption-by-househol'!$D$433:$E$444,2,FALSE)),"",VLOOKUP($B9,'technology-adoption-by-househol'!$D$433:$E$444,2,FALSE))</f>
        <v/>
      </c>
      <c r="R9" t="str">
        <f>IF(ISERROR(VLOOKUP($B9,'technology-adoption-by-househol'!$D$445:$E$456,2,FALSE)),"",VLOOKUP($B9,'technology-adoption-by-househol'!$D$445:$E$456,2,FALSE))</f>
        <v/>
      </c>
      <c r="S9" t="str">
        <f>IF(ISERROR(VLOOKUP($B9,'technology-adoption-by-househol'!$D$457:$E$511,2,FALSE)),"",VLOOKUP($B9,'technology-adoption-by-househol'!$D$457:$E$511,2,FALSE))</f>
        <v/>
      </c>
      <c r="T9" t="str">
        <f>IF(ISERROR(VLOOKUP($B9,'technology-adoption-by-househol'!$D$512:$E$588,2,FALSE)),"",VLOOKUP($B9,'technology-adoption-by-househol'!$D$512:$E$588,2,FALSE))</f>
        <v/>
      </c>
      <c r="U9" t="str">
        <f>IF(ISERROR(VLOOKUP($B9,'technology-adoption-by-househol'!$D$589:$E$612,2,FALSE)),"",VLOOKUP($B9,'technology-adoption-by-househol'!$D$589:$E$612,2,FALSE))</f>
        <v/>
      </c>
      <c r="V9" t="str">
        <f>IF(ISERROR(VLOOKUP($B9,'technology-adoption-by-househol'!$D$616:$E$724,2,FALSE)),"",VLOOKUP($B9,'technology-adoption-by-househol'!$D$616:$E$724,2,FALSE))</f>
        <v/>
      </c>
      <c r="W9" t="str">
        <f>IF(ISERROR(VLOOKUP($B9,'technology-adoption-by-househol'!$D$725:$E$757,2,FALSE)),"",VLOOKUP($B9,'technology-adoption-by-househol'!$D$725:$E$757,2,FALSE))</f>
        <v/>
      </c>
      <c r="X9" t="str">
        <f>IF(ISERROR(VLOOKUP($B9,'technology-adoption-by-househol'!$D$758:$E$768,2,FALSE)),"",VLOOKUP($B9,'technology-adoption-by-househol'!$D$758:$E$768,2,FALSE))</f>
        <v/>
      </c>
      <c r="Y9" t="str">
        <f>IF(ISERROR(VLOOKUP($B9,'technology-adoption-by-househol'!$D$769:$E$784,2,FALSE)),"",VLOOKUP($B9,'technology-adoption-by-househol'!$D$769:$E$784,2,FALSE))</f>
        <v/>
      </c>
      <c r="Z9" t="str">
        <f>IF(ISERROR(VLOOKUP($B9,'technology-adoption-by-househol'!$D$785:$E$794,2,FALSE)),"",VLOOKUP($B9,'technology-adoption-by-househol'!$D$785:$E$794,2,FALSE))</f>
        <v/>
      </c>
      <c r="AA9" t="str">
        <f>IF(ISERROR(VLOOKUP($B9,'technology-adoption-by-househol'!$D$795:$E$828,2,FALSE)),"",VLOOKUP($B9,'technology-adoption-by-househol'!$D$795:$E$828,2,FALSE))</f>
        <v/>
      </c>
      <c r="AB9" t="str">
        <f>IF(ISERROR(VLOOKUP($B9,'technology-adoption-by-househol'!$D$829:$E$864,2,FALSE)),"",VLOOKUP($B9,'technology-adoption-by-househol'!$D$829:$E$864,2,FALSE))</f>
        <v/>
      </c>
      <c r="AC9" t="str">
        <f>IF(ISERROR(VLOOKUP($B9,'technology-adoption-by-househol'!$D$865:$E$877,2,FALSE)),"",VLOOKUP($B9,'technology-adoption-by-househol'!$D$865:$E$877,2,FALSE))</f>
        <v/>
      </c>
      <c r="AD9" t="str">
        <f>IF(ISERROR(VLOOKUP($B9,'technology-adoption-by-househol'!$D$878:$E$958,2,FALSE)),"",VLOOKUP($B9,'technology-adoption-by-househol'!$D$878:$E$958,2,FALSE))</f>
        <v/>
      </c>
      <c r="AE9" t="str">
        <f>IF(ISERROR(VLOOKUP($B9,'technology-adoption-by-househol'!$D$959:$E$1011,2,FALSE)),"",VLOOKUP($B9,'technology-adoption-by-househol'!$D$959:$E$1011,2,FALSE))</f>
        <v/>
      </c>
      <c r="AF9" t="str">
        <f>IF(ISERROR(VLOOKUP($B9,'technology-adoption-by-househol'!$D$1012:$E$1018,2,FALSE)),"",VLOOKUP($B9,'technology-adoption-by-househol'!$D$1012:$E$1018,2,FALSE))</f>
        <v/>
      </c>
      <c r="AG9" t="str">
        <f>IF(ISERROR(VLOOKUP($B9,'technology-adoption-by-househol'!$D$1019:$E$1041,2,FALSE)),"",VLOOKUP($B9,'technology-adoption-by-househol'!$D$1019:$E$1041,2,FALSE))</f>
        <v/>
      </c>
      <c r="AH9" t="str">
        <f>IF(ISERROR(VLOOKUP($B9,'technology-adoption-by-househol'!$D$1042:$E$1047,2,FALSE)),"",VLOOKUP($B9,'technology-adoption-by-househol'!$D$1042:$E$1047,2,FALSE))</f>
        <v/>
      </c>
      <c r="AI9" t="str">
        <f>IF(ISERROR(VLOOKUP($B9,'technology-adoption-by-househol'!$D$1048:$E$1059,2,FALSE)),"",VLOOKUP($B9,'technology-adoption-by-househol'!$D$1048:$E$1059,2,FALSE))</f>
        <v/>
      </c>
      <c r="AJ9" t="str">
        <f>IF(ISERROR(VLOOKUP($B9,'technology-adoption-by-househol'!$D$1060:$E$1167,2,FALSE)),"",VLOOKUP($B9,'technology-adoption-by-househol'!$D$1060:$E$1167,2,FALSE))</f>
        <v/>
      </c>
      <c r="AK9" t="str">
        <f>IF(ISERROR(VLOOKUP($B9,'technology-adoption-by-househol'!$D$1168:$E$1174,2,FALSE)),"",VLOOKUP($B9,'technology-adoption-by-househol'!$D$1168:$E$1174,2,FALSE))</f>
        <v/>
      </c>
      <c r="AL9" t="str">
        <f>IF(ISERROR(VLOOKUP($B9,'technology-adoption-by-househol'!$D$1181:$E$1236,2,FALSE)),"",VLOOKUP($B9,'technology-adoption-by-househol'!$D$1181:$E$1236,2,FALSE))</f>
        <v/>
      </c>
      <c r="AM9" t="str">
        <f>IF(ISERROR(VLOOKUP($B9,'technology-adoption-by-househol'!$D$1243:$E$1255,2,FALSE)),"",VLOOKUP($B9,'technology-adoption-by-househol'!$D$1243:$E$1255,2,FALSE))</f>
        <v/>
      </c>
      <c r="AN9" t="str">
        <f>IF(ISERROR(VLOOKUP($B9,'technology-adoption-by-househol'!$D$1256:$E$1334,2,FALSE)),"",VLOOKUP($B9,'technology-adoption-by-househol'!$D$1256:$E$1334,2,FALSE))</f>
        <v/>
      </c>
      <c r="AO9" t="str">
        <f>IF(ISERROR(VLOOKUP($B9,'technology-adoption-by-househol'!$D$1335:$E$1341,2,FALSE)),"",VLOOKUP($B9,'technology-adoption-by-househol'!$D$1335:$E$1341,2,FALSE))</f>
        <v/>
      </c>
    </row>
    <row r="10" spans="2:41" x14ac:dyDescent="0.3">
      <c r="B10" s="2">
        <f t="shared" si="0"/>
        <v>1866</v>
      </c>
      <c r="C10" t="str">
        <f>IF(ISERROR(VLOOKUP(B10,'technology-adoption-by-househol'!$D$6:$E$41,2,FALSE)),"",VLOOKUP(B10,'technology-adoption-by-househol'!$D$6:$E$41,2,FALSE))</f>
        <v/>
      </c>
      <c r="D10" t="str">
        <f>IF(ISERROR(VLOOKUP($B10,'technology-adoption-by-househol'!$D$42:$E$132,2,FALSE)),"",VLOOKUP($B10,'technology-adoption-by-househol'!$D$42:$E$132,2,FALSE))</f>
        <v/>
      </c>
      <c r="E10" t="str">
        <f>IF(ISERROR(VLOOKUP($B10,'technology-adoption-by-househol'!$D$133:$E$162,2,FALSE)),"",VLOOKUP($B10,'technology-adoption-by-househol'!$D$133:$E$162,2,FALSE))</f>
        <v/>
      </c>
      <c r="F10" t="str">
        <f>IF(ISERROR(VLOOKUP($B10,'technology-adoption-by-househol'!$D$163:$E$185,2,FALSE)),"",VLOOKUP($B10,'technology-adoption-by-househol'!$D$163:$E$185,2,FALSE))</f>
        <v/>
      </c>
      <c r="G10" t="str">
        <f>IF(ISERROR(VLOOKUP($B10,'technology-adoption-by-househol'!$D$186:$E$192,2,FALSE)),"",VLOOKUP($B10,'technology-adoption-by-househol'!$D$186:$E$192,2,FALSE))</f>
        <v/>
      </c>
      <c r="H10" t="str">
        <f>IF(ISERROR(VLOOKUP($B10,'technology-adoption-by-househol'!$D$193:$E$232,2,FALSE)),"",VLOOKUP($B10,'technology-adoption-by-househol'!$D$193:$E$232,2,FALSE))</f>
        <v/>
      </c>
      <c r="I10" t="str">
        <f>IF(ISERROR(VLOOKUP($B10,'technology-adoption-by-househol'!$D$233:$E$238,2,FALSE)),"",VLOOKUP($B10,'technology-adoption-by-househol'!$D$233:$E$238,2,FALSE))</f>
        <v/>
      </c>
      <c r="J10" t="str">
        <f>IF(ISERROR(VLOOKUP($B10,'technology-adoption-by-househol'!$D$239:$E$278,2,FALSE)),"",VLOOKUP($B10,'technology-adoption-by-househol'!$D$239:$E$278,2,FALSE))</f>
        <v/>
      </c>
      <c r="K10" t="str">
        <f>IF(ISERROR(VLOOKUP($B10,'technology-adoption-by-househol'!$D$279:$E$297,2,FALSE)),"",VLOOKUP($B10,'technology-adoption-by-househol'!$D$279:$E$297,2,FALSE))</f>
        <v/>
      </c>
      <c r="L10" t="str">
        <f>IF(ISERROR(VLOOKUP($B10,'technology-adoption-by-househol'!$D$298:$E$310,2,FALSE)),"",VLOOKUP($B10,'technology-adoption-by-househol'!$D$298:$E$310,2,FALSE))</f>
        <v/>
      </c>
      <c r="M10" t="str">
        <f>IF(ISERROR(VLOOKUP($B10,'technology-adoption-by-househol'!$D$311:$E$317,2,FALSE)),"",VLOOKUP($B10,'technology-adoption-by-househol'!$D$311:$E$317,2,FALSE))</f>
        <v/>
      </c>
      <c r="N10" t="str">
        <f>IF(ISERROR(VLOOKUP($B10,'technology-adoption-by-househol'!$D$318:$E$325,2,FALSE)),"",VLOOKUP($B10,'technology-adoption-by-househol'!$D$318:$E$325,2,FALSE))</f>
        <v/>
      </c>
      <c r="O10" t="str">
        <f>IF(ISERROR(VLOOKUP($B10,'technology-adoption-by-househol'!$D$326:$E$423,2,FALSE)),"",VLOOKUP($B10,'technology-adoption-by-househol'!$D$326:$E$423,2,FALSE))</f>
        <v/>
      </c>
      <c r="P10" t="str">
        <f>IF(ISERROR(VLOOKUP($B10,'technology-adoption-by-househol'!$D$424:$E$432,2,FALSE)),"",VLOOKUP($B10,'technology-adoption-by-househol'!$D$424:$E$432,2,FALSE))</f>
        <v/>
      </c>
      <c r="Q10" t="str">
        <f>IF(ISERROR(VLOOKUP($B10,'technology-adoption-by-househol'!$D$433:$E$444,2,FALSE)),"",VLOOKUP($B10,'technology-adoption-by-househol'!$D$433:$E$444,2,FALSE))</f>
        <v/>
      </c>
      <c r="R10" t="str">
        <f>IF(ISERROR(VLOOKUP($B10,'technology-adoption-by-househol'!$D$445:$E$456,2,FALSE)),"",VLOOKUP($B10,'technology-adoption-by-househol'!$D$445:$E$456,2,FALSE))</f>
        <v/>
      </c>
      <c r="S10" t="str">
        <f>IF(ISERROR(VLOOKUP($B10,'technology-adoption-by-househol'!$D$457:$E$511,2,FALSE)),"",VLOOKUP($B10,'technology-adoption-by-househol'!$D$457:$E$511,2,FALSE))</f>
        <v/>
      </c>
      <c r="T10" t="str">
        <f>IF(ISERROR(VLOOKUP($B10,'technology-adoption-by-househol'!$D$512:$E$588,2,FALSE)),"",VLOOKUP($B10,'technology-adoption-by-househol'!$D$512:$E$588,2,FALSE))</f>
        <v/>
      </c>
      <c r="U10" t="str">
        <f>IF(ISERROR(VLOOKUP($B10,'technology-adoption-by-househol'!$D$589:$E$612,2,FALSE)),"",VLOOKUP($B10,'technology-adoption-by-househol'!$D$589:$E$612,2,FALSE))</f>
        <v/>
      </c>
      <c r="V10" t="str">
        <f>IF(ISERROR(VLOOKUP($B10,'technology-adoption-by-househol'!$D$616:$E$724,2,FALSE)),"",VLOOKUP($B10,'technology-adoption-by-househol'!$D$616:$E$724,2,FALSE))</f>
        <v/>
      </c>
      <c r="W10" t="str">
        <f>IF(ISERROR(VLOOKUP($B10,'technology-adoption-by-househol'!$D$725:$E$757,2,FALSE)),"",VLOOKUP($B10,'technology-adoption-by-househol'!$D$725:$E$757,2,FALSE))</f>
        <v/>
      </c>
      <c r="X10" t="str">
        <f>IF(ISERROR(VLOOKUP($B10,'technology-adoption-by-househol'!$D$758:$E$768,2,FALSE)),"",VLOOKUP($B10,'technology-adoption-by-househol'!$D$758:$E$768,2,FALSE))</f>
        <v/>
      </c>
      <c r="Y10" t="str">
        <f>IF(ISERROR(VLOOKUP($B10,'technology-adoption-by-househol'!$D$769:$E$784,2,FALSE)),"",VLOOKUP($B10,'technology-adoption-by-househol'!$D$769:$E$784,2,FALSE))</f>
        <v/>
      </c>
      <c r="Z10" t="str">
        <f>IF(ISERROR(VLOOKUP($B10,'technology-adoption-by-househol'!$D$785:$E$794,2,FALSE)),"",VLOOKUP($B10,'technology-adoption-by-househol'!$D$785:$E$794,2,FALSE))</f>
        <v/>
      </c>
      <c r="AA10" t="str">
        <f>IF(ISERROR(VLOOKUP($B10,'technology-adoption-by-househol'!$D$795:$E$828,2,FALSE)),"",VLOOKUP($B10,'technology-adoption-by-househol'!$D$795:$E$828,2,FALSE))</f>
        <v/>
      </c>
      <c r="AB10" t="str">
        <f>IF(ISERROR(VLOOKUP($B10,'technology-adoption-by-househol'!$D$829:$E$864,2,FALSE)),"",VLOOKUP($B10,'technology-adoption-by-househol'!$D$829:$E$864,2,FALSE))</f>
        <v/>
      </c>
      <c r="AC10" t="str">
        <f>IF(ISERROR(VLOOKUP($B10,'technology-adoption-by-househol'!$D$865:$E$877,2,FALSE)),"",VLOOKUP($B10,'technology-adoption-by-househol'!$D$865:$E$877,2,FALSE))</f>
        <v/>
      </c>
      <c r="AD10" t="str">
        <f>IF(ISERROR(VLOOKUP($B10,'technology-adoption-by-househol'!$D$878:$E$958,2,FALSE)),"",VLOOKUP($B10,'technology-adoption-by-househol'!$D$878:$E$958,2,FALSE))</f>
        <v/>
      </c>
      <c r="AE10" t="str">
        <f>IF(ISERROR(VLOOKUP($B10,'technology-adoption-by-househol'!$D$959:$E$1011,2,FALSE)),"",VLOOKUP($B10,'technology-adoption-by-househol'!$D$959:$E$1011,2,FALSE))</f>
        <v/>
      </c>
      <c r="AF10" t="str">
        <f>IF(ISERROR(VLOOKUP($B10,'technology-adoption-by-househol'!$D$1012:$E$1018,2,FALSE)),"",VLOOKUP($B10,'technology-adoption-by-househol'!$D$1012:$E$1018,2,FALSE))</f>
        <v/>
      </c>
      <c r="AG10" t="str">
        <f>IF(ISERROR(VLOOKUP($B10,'technology-adoption-by-househol'!$D$1019:$E$1041,2,FALSE)),"",VLOOKUP($B10,'technology-adoption-by-househol'!$D$1019:$E$1041,2,FALSE))</f>
        <v/>
      </c>
      <c r="AH10" t="str">
        <f>IF(ISERROR(VLOOKUP($B10,'technology-adoption-by-househol'!$D$1042:$E$1047,2,FALSE)),"",VLOOKUP($B10,'technology-adoption-by-househol'!$D$1042:$E$1047,2,FALSE))</f>
        <v/>
      </c>
      <c r="AI10" t="str">
        <f>IF(ISERROR(VLOOKUP($B10,'technology-adoption-by-househol'!$D$1048:$E$1059,2,FALSE)),"",VLOOKUP($B10,'technology-adoption-by-househol'!$D$1048:$E$1059,2,FALSE))</f>
        <v/>
      </c>
      <c r="AJ10" t="str">
        <f>IF(ISERROR(VLOOKUP($B10,'technology-adoption-by-househol'!$D$1060:$E$1167,2,FALSE)),"",VLOOKUP($B10,'technology-adoption-by-househol'!$D$1060:$E$1167,2,FALSE))</f>
        <v/>
      </c>
      <c r="AK10" t="str">
        <f>IF(ISERROR(VLOOKUP($B10,'technology-adoption-by-househol'!$D$1168:$E$1174,2,FALSE)),"",VLOOKUP($B10,'technology-adoption-by-househol'!$D$1168:$E$1174,2,FALSE))</f>
        <v/>
      </c>
      <c r="AL10" t="str">
        <f>IF(ISERROR(VLOOKUP($B10,'technology-adoption-by-househol'!$D$1181:$E$1236,2,FALSE)),"",VLOOKUP($B10,'technology-adoption-by-househol'!$D$1181:$E$1236,2,FALSE))</f>
        <v/>
      </c>
      <c r="AM10" t="str">
        <f>IF(ISERROR(VLOOKUP($B10,'technology-adoption-by-househol'!$D$1243:$E$1255,2,FALSE)),"",VLOOKUP($B10,'technology-adoption-by-househol'!$D$1243:$E$1255,2,FALSE))</f>
        <v/>
      </c>
      <c r="AN10" t="str">
        <f>IF(ISERROR(VLOOKUP($B10,'technology-adoption-by-househol'!$D$1256:$E$1334,2,FALSE)),"",VLOOKUP($B10,'technology-adoption-by-househol'!$D$1256:$E$1334,2,FALSE))</f>
        <v/>
      </c>
      <c r="AO10" t="str">
        <f>IF(ISERROR(VLOOKUP($B10,'technology-adoption-by-househol'!$D$1335:$E$1341,2,FALSE)),"",VLOOKUP($B10,'technology-adoption-by-househol'!$D$1335:$E$1341,2,FALSE))</f>
        <v/>
      </c>
    </row>
    <row r="11" spans="2:41" x14ac:dyDescent="0.3">
      <c r="B11" s="2">
        <f t="shared" si="0"/>
        <v>1867</v>
      </c>
      <c r="C11" t="str">
        <f>IF(ISERROR(VLOOKUP(B11,'technology-adoption-by-househol'!$D$6:$E$41,2,FALSE)),"",VLOOKUP(B11,'technology-adoption-by-househol'!$D$6:$E$41,2,FALSE))</f>
        <v/>
      </c>
      <c r="D11" t="str">
        <f>IF(ISERROR(VLOOKUP($B11,'technology-adoption-by-househol'!$D$42:$E$132,2,FALSE)),"",VLOOKUP($B11,'technology-adoption-by-househol'!$D$42:$E$132,2,FALSE))</f>
        <v/>
      </c>
      <c r="E11" t="str">
        <f>IF(ISERROR(VLOOKUP($B11,'technology-adoption-by-househol'!$D$133:$E$162,2,FALSE)),"",VLOOKUP($B11,'technology-adoption-by-househol'!$D$133:$E$162,2,FALSE))</f>
        <v/>
      </c>
      <c r="F11" t="str">
        <f>IF(ISERROR(VLOOKUP($B11,'technology-adoption-by-househol'!$D$163:$E$185,2,FALSE)),"",VLOOKUP($B11,'technology-adoption-by-househol'!$D$163:$E$185,2,FALSE))</f>
        <v/>
      </c>
      <c r="G11" t="str">
        <f>IF(ISERROR(VLOOKUP($B11,'technology-adoption-by-househol'!$D$186:$E$192,2,FALSE)),"",VLOOKUP($B11,'technology-adoption-by-househol'!$D$186:$E$192,2,FALSE))</f>
        <v/>
      </c>
      <c r="H11" t="str">
        <f>IF(ISERROR(VLOOKUP($B11,'technology-adoption-by-househol'!$D$193:$E$232,2,FALSE)),"",VLOOKUP($B11,'technology-adoption-by-househol'!$D$193:$E$232,2,FALSE))</f>
        <v/>
      </c>
      <c r="I11" t="str">
        <f>IF(ISERROR(VLOOKUP($B11,'technology-adoption-by-househol'!$D$233:$E$238,2,FALSE)),"",VLOOKUP($B11,'technology-adoption-by-househol'!$D$233:$E$238,2,FALSE))</f>
        <v/>
      </c>
      <c r="J11" t="str">
        <f>IF(ISERROR(VLOOKUP($B11,'technology-adoption-by-househol'!$D$239:$E$278,2,FALSE)),"",VLOOKUP($B11,'technology-adoption-by-househol'!$D$239:$E$278,2,FALSE))</f>
        <v/>
      </c>
      <c r="K11" t="str">
        <f>IF(ISERROR(VLOOKUP($B11,'technology-adoption-by-househol'!$D$279:$E$297,2,FALSE)),"",VLOOKUP($B11,'technology-adoption-by-househol'!$D$279:$E$297,2,FALSE))</f>
        <v/>
      </c>
      <c r="L11" t="str">
        <f>IF(ISERROR(VLOOKUP($B11,'technology-adoption-by-househol'!$D$298:$E$310,2,FALSE)),"",VLOOKUP($B11,'technology-adoption-by-househol'!$D$298:$E$310,2,FALSE))</f>
        <v/>
      </c>
      <c r="M11" t="str">
        <f>IF(ISERROR(VLOOKUP($B11,'technology-adoption-by-househol'!$D$311:$E$317,2,FALSE)),"",VLOOKUP($B11,'technology-adoption-by-househol'!$D$311:$E$317,2,FALSE))</f>
        <v/>
      </c>
      <c r="N11" t="str">
        <f>IF(ISERROR(VLOOKUP($B11,'technology-adoption-by-househol'!$D$318:$E$325,2,FALSE)),"",VLOOKUP($B11,'technology-adoption-by-househol'!$D$318:$E$325,2,FALSE))</f>
        <v/>
      </c>
      <c r="O11" t="str">
        <f>IF(ISERROR(VLOOKUP($B11,'technology-adoption-by-househol'!$D$326:$E$423,2,FALSE)),"",VLOOKUP($B11,'technology-adoption-by-househol'!$D$326:$E$423,2,FALSE))</f>
        <v/>
      </c>
      <c r="P11" t="str">
        <f>IF(ISERROR(VLOOKUP($B11,'technology-adoption-by-househol'!$D$424:$E$432,2,FALSE)),"",VLOOKUP($B11,'technology-adoption-by-househol'!$D$424:$E$432,2,FALSE))</f>
        <v/>
      </c>
      <c r="Q11" t="str">
        <f>IF(ISERROR(VLOOKUP($B11,'technology-adoption-by-househol'!$D$433:$E$444,2,FALSE)),"",VLOOKUP($B11,'technology-adoption-by-househol'!$D$433:$E$444,2,FALSE))</f>
        <v/>
      </c>
      <c r="R11" t="str">
        <f>IF(ISERROR(VLOOKUP($B11,'technology-adoption-by-househol'!$D$445:$E$456,2,FALSE)),"",VLOOKUP($B11,'technology-adoption-by-househol'!$D$445:$E$456,2,FALSE))</f>
        <v/>
      </c>
      <c r="S11" t="str">
        <f>IF(ISERROR(VLOOKUP($B11,'technology-adoption-by-househol'!$D$457:$E$511,2,FALSE)),"",VLOOKUP($B11,'technology-adoption-by-househol'!$D$457:$E$511,2,FALSE))</f>
        <v/>
      </c>
      <c r="T11" t="str">
        <f>IF(ISERROR(VLOOKUP($B11,'technology-adoption-by-househol'!$D$512:$E$588,2,FALSE)),"",VLOOKUP($B11,'technology-adoption-by-househol'!$D$512:$E$588,2,FALSE))</f>
        <v/>
      </c>
      <c r="U11" t="str">
        <f>IF(ISERROR(VLOOKUP($B11,'technology-adoption-by-househol'!$D$589:$E$612,2,FALSE)),"",VLOOKUP($B11,'technology-adoption-by-househol'!$D$589:$E$612,2,FALSE))</f>
        <v/>
      </c>
      <c r="V11" t="str">
        <f>IF(ISERROR(VLOOKUP($B11,'technology-adoption-by-househol'!$D$616:$E$724,2,FALSE)),"",VLOOKUP($B11,'technology-adoption-by-househol'!$D$616:$E$724,2,FALSE))</f>
        <v/>
      </c>
      <c r="W11" t="str">
        <f>IF(ISERROR(VLOOKUP($B11,'technology-adoption-by-househol'!$D$725:$E$757,2,FALSE)),"",VLOOKUP($B11,'technology-adoption-by-househol'!$D$725:$E$757,2,FALSE))</f>
        <v/>
      </c>
      <c r="X11" t="str">
        <f>IF(ISERROR(VLOOKUP($B11,'technology-adoption-by-househol'!$D$758:$E$768,2,FALSE)),"",VLOOKUP($B11,'technology-adoption-by-househol'!$D$758:$E$768,2,FALSE))</f>
        <v/>
      </c>
      <c r="Y11" t="str">
        <f>IF(ISERROR(VLOOKUP($B11,'technology-adoption-by-househol'!$D$769:$E$784,2,FALSE)),"",VLOOKUP($B11,'technology-adoption-by-househol'!$D$769:$E$784,2,FALSE))</f>
        <v/>
      </c>
      <c r="Z11" t="str">
        <f>IF(ISERROR(VLOOKUP($B11,'technology-adoption-by-househol'!$D$785:$E$794,2,FALSE)),"",VLOOKUP($B11,'technology-adoption-by-househol'!$D$785:$E$794,2,FALSE))</f>
        <v/>
      </c>
      <c r="AA11" t="str">
        <f>IF(ISERROR(VLOOKUP($B11,'technology-adoption-by-househol'!$D$795:$E$828,2,FALSE)),"",VLOOKUP($B11,'technology-adoption-by-househol'!$D$795:$E$828,2,FALSE))</f>
        <v/>
      </c>
      <c r="AB11" t="str">
        <f>IF(ISERROR(VLOOKUP($B11,'technology-adoption-by-househol'!$D$829:$E$864,2,FALSE)),"",VLOOKUP($B11,'technology-adoption-by-househol'!$D$829:$E$864,2,FALSE))</f>
        <v/>
      </c>
      <c r="AC11" t="str">
        <f>IF(ISERROR(VLOOKUP($B11,'technology-adoption-by-househol'!$D$865:$E$877,2,FALSE)),"",VLOOKUP($B11,'technology-adoption-by-househol'!$D$865:$E$877,2,FALSE))</f>
        <v/>
      </c>
      <c r="AD11" t="str">
        <f>IF(ISERROR(VLOOKUP($B11,'technology-adoption-by-househol'!$D$878:$E$958,2,FALSE)),"",VLOOKUP($B11,'technology-adoption-by-househol'!$D$878:$E$958,2,FALSE))</f>
        <v/>
      </c>
      <c r="AE11" t="str">
        <f>IF(ISERROR(VLOOKUP($B11,'technology-adoption-by-househol'!$D$959:$E$1011,2,FALSE)),"",VLOOKUP($B11,'technology-adoption-by-househol'!$D$959:$E$1011,2,FALSE))</f>
        <v/>
      </c>
      <c r="AF11" t="str">
        <f>IF(ISERROR(VLOOKUP($B11,'technology-adoption-by-househol'!$D$1012:$E$1018,2,FALSE)),"",VLOOKUP($B11,'technology-adoption-by-househol'!$D$1012:$E$1018,2,FALSE))</f>
        <v/>
      </c>
      <c r="AG11" t="str">
        <f>IF(ISERROR(VLOOKUP($B11,'technology-adoption-by-househol'!$D$1019:$E$1041,2,FALSE)),"",VLOOKUP($B11,'technology-adoption-by-househol'!$D$1019:$E$1041,2,FALSE))</f>
        <v/>
      </c>
      <c r="AH11" t="str">
        <f>IF(ISERROR(VLOOKUP($B11,'technology-adoption-by-househol'!$D$1042:$E$1047,2,FALSE)),"",VLOOKUP($B11,'technology-adoption-by-househol'!$D$1042:$E$1047,2,FALSE))</f>
        <v/>
      </c>
      <c r="AI11" t="str">
        <f>IF(ISERROR(VLOOKUP($B11,'technology-adoption-by-househol'!$D$1048:$E$1059,2,FALSE)),"",VLOOKUP($B11,'technology-adoption-by-househol'!$D$1048:$E$1059,2,FALSE))</f>
        <v/>
      </c>
      <c r="AJ11" t="str">
        <f>IF(ISERROR(VLOOKUP($B11,'technology-adoption-by-househol'!$D$1060:$E$1167,2,FALSE)),"",VLOOKUP($B11,'technology-adoption-by-househol'!$D$1060:$E$1167,2,FALSE))</f>
        <v/>
      </c>
      <c r="AK11" t="str">
        <f>IF(ISERROR(VLOOKUP($B11,'technology-adoption-by-househol'!$D$1168:$E$1174,2,FALSE)),"",VLOOKUP($B11,'technology-adoption-by-househol'!$D$1168:$E$1174,2,FALSE))</f>
        <v/>
      </c>
      <c r="AL11" t="str">
        <f>IF(ISERROR(VLOOKUP($B11,'technology-adoption-by-househol'!$D$1181:$E$1236,2,FALSE)),"",VLOOKUP($B11,'technology-adoption-by-househol'!$D$1181:$E$1236,2,FALSE))</f>
        <v/>
      </c>
      <c r="AM11" t="str">
        <f>IF(ISERROR(VLOOKUP($B11,'technology-adoption-by-househol'!$D$1243:$E$1255,2,FALSE)),"",VLOOKUP($B11,'technology-adoption-by-househol'!$D$1243:$E$1255,2,FALSE))</f>
        <v/>
      </c>
      <c r="AN11" t="str">
        <f>IF(ISERROR(VLOOKUP($B11,'technology-adoption-by-househol'!$D$1256:$E$1334,2,FALSE)),"",VLOOKUP($B11,'technology-adoption-by-househol'!$D$1256:$E$1334,2,FALSE))</f>
        <v/>
      </c>
      <c r="AO11" t="str">
        <f>IF(ISERROR(VLOOKUP($B11,'technology-adoption-by-househol'!$D$1335:$E$1341,2,FALSE)),"",VLOOKUP($B11,'technology-adoption-by-househol'!$D$1335:$E$1341,2,FALSE))</f>
        <v/>
      </c>
    </row>
    <row r="12" spans="2:41" x14ac:dyDescent="0.3">
      <c r="B12" s="2">
        <f t="shared" si="0"/>
        <v>1868</v>
      </c>
      <c r="C12" t="str">
        <f>IF(ISERROR(VLOOKUP(B12,'technology-adoption-by-househol'!$D$6:$E$41,2,FALSE)),"",VLOOKUP(B12,'technology-adoption-by-househol'!$D$6:$E$41,2,FALSE))</f>
        <v/>
      </c>
      <c r="D12" t="str">
        <f>IF(ISERROR(VLOOKUP($B12,'technology-adoption-by-househol'!$D$42:$E$132,2,FALSE)),"",VLOOKUP($B12,'technology-adoption-by-househol'!$D$42:$E$132,2,FALSE))</f>
        <v/>
      </c>
      <c r="E12" t="str">
        <f>IF(ISERROR(VLOOKUP($B12,'technology-adoption-by-househol'!$D$133:$E$162,2,FALSE)),"",VLOOKUP($B12,'technology-adoption-by-househol'!$D$133:$E$162,2,FALSE))</f>
        <v/>
      </c>
      <c r="F12" t="str">
        <f>IF(ISERROR(VLOOKUP($B12,'technology-adoption-by-househol'!$D$163:$E$185,2,FALSE)),"",VLOOKUP($B12,'technology-adoption-by-househol'!$D$163:$E$185,2,FALSE))</f>
        <v/>
      </c>
      <c r="G12" t="str">
        <f>IF(ISERROR(VLOOKUP($B12,'technology-adoption-by-househol'!$D$186:$E$192,2,FALSE)),"",VLOOKUP($B12,'technology-adoption-by-househol'!$D$186:$E$192,2,FALSE))</f>
        <v/>
      </c>
      <c r="H12" t="str">
        <f>IF(ISERROR(VLOOKUP($B12,'technology-adoption-by-househol'!$D$193:$E$232,2,FALSE)),"",VLOOKUP($B12,'technology-adoption-by-househol'!$D$193:$E$232,2,FALSE))</f>
        <v/>
      </c>
      <c r="I12" t="str">
        <f>IF(ISERROR(VLOOKUP($B12,'technology-adoption-by-househol'!$D$233:$E$238,2,FALSE)),"",VLOOKUP($B12,'technology-adoption-by-househol'!$D$233:$E$238,2,FALSE))</f>
        <v/>
      </c>
      <c r="J12" t="str">
        <f>IF(ISERROR(VLOOKUP($B12,'technology-adoption-by-househol'!$D$239:$E$278,2,FALSE)),"",VLOOKUP($B12,'technology-adoption-by-househol'!$D$239:$E$278,2,FALSE))</f>
        <v/>
      </c>
      <c r="K12" t="str">
        <f>IF(ISERROR(VLOOKUP($B12,'technology-adoption-by-househol'!$D$279:$E$297,2,FALSE)),"",VLOOKUP($B12,'technology-adoption-by-househol'!$D$279:$E$297,2,FALSE))</f>
        <v/>
      </c>
      <c r="L12" t="str">
        <f>IF(ISERROR(VLOOKUP($B12,'technology-adoption-by-househol'!$D$298:$E$310,2,FALSE)),"",VLOOKUP($B12,'technology-adoption-by-househol'!$D$298:$E$310,2,FALSE))</f>
        <v/>
      </c>
      <c r="M12" t="str">
        <f>IF(ISERROR(VLOOKUP($B12,'technology-adoption-by-househol'!$D$311:$E$317,2,FALSE)),"",VLOOKUP($B12,'technology-adoption-by-househol'!$D$311:$E$317,2,FALSE))</f>
        <v/>
      </c>
      <c r="N12" t="str">
        <f>IF(ISERROR(VLOOKUP($B12,'technology-adoption-by-househol'!$D$318:$E$325,2,FALSE)),"",VLOOKUP($B12,'technology-adoption-by-househol'!$D$318:$E$325,2,FALSE))</f>
        <v/>
      </c>
      <c r="O12" t="str">
        <f>IF(ISERROR(VLOOKUP($B12,'technology-adoption-by-househol'!$D$326:$E$423,2,FALSE)),"",VLOOKUP($B12,'technology-adoption-by-househol'!$D$326:$E$423,2,FALSE))</f>
        <v/>
      </c>
      <c r="P12" t="str">
        <f>IF(ISERROR(VLOOKUP($B12,'technology-adoption-by-househol'!$D$424:$E$432,2,FALSE)),"",VLOOKUP($B12,'technology-adoption-by-househol'!$D$424:$E$432,2,FALSE))</f>
        <v/>
      </c>
      <c r="Q12" t="str">
        <f>IF(ISERROR(VLOOKUP($B12,'technology-adoption-by-househol'!$D$433:$E$444,2,FALSE)),"",VLOOKUP($B12,'technology-adoption-by-househol'!$D$433:$E$444,2,FALSE))</f>
        <v/>
      </c>
      <c r="R12" t="str">
        <f>IF(ISERROR(VLOOKUP($B12,'technology-adoption-by-househol'!$D$445:$E$456,2,FALSE)),"",VLOOKUP($B12,'technology-adoption-by-househol'!$D$445:$E$456,2,FALSE))</f>
        <v/>
      </c>
      <c r="S12" t="str">
        <f>IF(ISERROR(VLOOKUP($B12,'technology-adoption-by-househol'!$D$457:$E$511,2,FALSE)),"",VLOOKUP($B12,'technology-adoption-by-househol'!$D$457:$E$511,2,FALSE))</f>
        <v/>
      </c>
      <c r="T12" t="str">
        <f>IF(ISERROR(VLOOKUP($B12,'technology-adoption-by-househol'!$D$512:$E$588,2,FALSE)),"",VLOOKUP($B12,'technology-adoption-by-househol'!$D$512:$E$588,2,FALSE))</f>
        <v/>
      </c>
      <c r="U12" t="str">
        <f>IF(ISERROR(VLOOKUP($B12,'technology-adoption-by-househol'!$D$589:$E$612,2,FALSE)),"",VLOOKUP($B12,'technology-adoption-by-househol'!$D$589:$E$612,2,FALSE))</f>
        <v/>
      </c>
      <c r="V12" t="str">
        <f>IF(ISERROR(VLOOKUP($B12,'technology-adoption-by-househol'!$D$616:$E$724,2,FALSE)),"",VLOOKUP($B12,'technology-adoption-by-househol'!$D$616:$E$724,2,FALSE))</f>
        <v/>
      </c>
      <c r="W12" t="str">
        <f>IF(ISERROR(VLOOKUP($B12,'technology-adoption-by-househol'!$D$725:$E$757,2,FALSE)),"",VLOOKUP($B12,'technology-adoption-by-househol'!$D$725:$E$757,2,FALSE))</f>
        <v/>
      </c>
      <c r="X12" t="str">
        <f>IF(ISERROR(VLOOKUP($B12,'technology-adoption-by-househol'!$D$758:$E$768,2,FALSE)),"",VLOOKUP($B12,'technology-adoption-by-househol'!$D$758:$E$768,2,FALSE))</f>
        <v/>
      </c>
      <c r="Y12" t="str">
        <f>IF(ISERROR(VLOOKUP($B12,'technology-adoption-by-househol'!$D$769:$E$784,2,FALSE)),"",VLOOKUP($B12,'technology-adoption-by-househol'!$D$769:$E$784,2,FALSE))</f>
        <v/>
      </c>
      <c r="Z12" t="str">
        <f>IF(ISERROR(VLOOKUP($B12,'technology-adoption-by-househol'!$D$785:$E$794,2,FALSE)),"",VLOOKUP($B12,'technology-adoption-by-househol'!$D$785:$E$794,2,FALSE))</f>
        <v/>
      </c>
      <c r="AA12" t="str">
        <f>IF(ISERROR(VLOOKUP($B12,'technology-adoption-by-househol'!$D$795:$E$828,2,FALSE)),"",VLOOKUP($B12,'technology-adoption-by-househol'!$D$795:$E$828,2,FALSE))</f>
        <v/>
      </c>
      <c r="AB12" t="str">
        <f>IF(ISERROR(VLOOKUP($B12,'technology-adoption-by-househol'!$D$829:$E$864,2,FALSE)),"",VLOOKUP($B12,'technology-adoption-by-househol'!$D$829:$E$864,2,FALSE))</f>
        <v/>
      </c>
      <c r="AC12" t="str">
        <f>IF(ISERROR(VLOOKUP($B12,'technology-adoption-by-househol'!$D$865:$E$877,2,FALSE)),"",VLOOKUP($B12,'technology-adoption-by-househol'!$D$865:$E$877,2,FALSE))</f>
        <v/>
      </c>
      <c r="AD12" t="str">
        <f>IF(ISERROR(VLOOKUP($B12,'technology-adoption-by-househol'!$D$878:$E$958,2,FALSE)),"",VLOOKUP($B12,'technology-adoption-by-househol'!$D$878:$E$958,2,FALSE))</f>
        <v/>
      </c>
      <c r="AE12" t="str">
        <f>IF(ISERROR(VLOOKUP($B12,'technology-adoption-by-househol'!$D$959:$E$1011,2,FALSE)),"",VLOOKUP($B12,'technology-adoption-by-househol'!$D$959:$E$1011,2,FALSE))</f>
        <v/>
      </c>
      <c r="AF12" t="str">
        <f>IF(ISERROR(VLOOKUP($B12,'technology-adoption-by-househol'!$D$1012:$E$1018,2,FALSE)),"",VLOOKUP($B12,'technology-adoption-by-househol'!$D$1012:$E$1018,2,FALSE))</f>
        <v/>
      </c>
      <c r="AG12" t="str">
        <f>IF(ISERROR(VLOOKUP($B12,'technology-adoption-by-househol'!$D$1019:$E$1041,2,FALSE)),"",VLOOKUP($B12,'technology-adoption-by-househol'!$D$1019:$E$1041,2,FALSE))</f>
        <v/>
      </c>
      <c r="AH12" t="str">
        <f>IF(ISERROR(VLOOKUP($B12,'technology-adoption-by-househol'!$D$1042:$E$1047,2,FALSE)),"",VLOOKUP($B12,'technology-adoption-by-househol'!$D$1042:$E$1047,2,FALSE))</f>
        <v/>
      </c>
      <c r="AI12" t="str">
        <f>IF(ISERROR(VLOOKUP($B12,'technology-adoption-by-househol'!$D$1048:$E$1059,2,FALSE)),"",VLOOKUP($B12,'technology-adoption-by-househol'!$D$1048:$E$1059,2,FALSE))</f>
        <v/>
      </c>
      <c r="AJ12" t="str">
        <f>IF(ISERROR(VLOOKUP($B12,'technology-adoption-by-househol'!$D$1060:$E$1167,2,FALSE)),"",VLOOKUP($B12,'technology-adoption-by-househol'!$D$1060:$E$1167,2,FALSE))</f>
        <v/>
      </c>
      <c r="AK12" t="str">
        <f>IF(ISERROR(VLOOKUP($B12,'technology-adoption-by-househol'!$D$1168:$E$1174,2,FALSE)),"",VLOOKUP($B12,'technology-adoption-by-househol'!$D$1168:$E$1174,2,FALSE))</f>
        <v/>
      </c>
      <c r="AL12" t="str">
        <f>IF(ISERROR(VLOOKUP($B12,'technology-adoption-by-househol'!$D$1181:$E$1236,2,FALSE)),"",VLOOKUP($B12,'technology-adoption-by-househol'!$D$1181:$E$1236,2,FALSE))</f>
        <v/>
      </c>
      <c r="AM12" t="str">
        <f>IF(ISERROR(VLOOKUP($B12,'technology-adoption-by-househol'!$D$1243:$E$1255,2,FALSE)),"",VLOOKUP($B12,'technology-adoption-by-househol'!$D$1243:$E$1255,2,FALSE))</f>
        <v/>
      </c>
      <c r="AN12" t="str">
        <f>IF(ISERROR(VLOOKUP($B12,'technology-adoption-by-househol'!$D$1256:$E$1334,2,FALSE)),"",VLOOKUP($B12,'technology-adoption-by-househol'!$D$1256:$E$1334,2,FALSE))</f>
        <v/>
      </c>
      <c r="AO12" t="str">
        <f>IF(ISERROR(VLOOKUP($B12,'technology-adoption-by-househol'!$D$1335:$E$1341,2,FALSE)),"",VLOOKUP($B12,'technology-adoption-by-househol'!$D$1335:$E$1341,2,FALSE))</f>
        <v/>
      </c>
    </row>
    <row r="13" spans="2:41" x14ac:dyDescent="0.3">
      <c r="B13" s="2">
        <f t="shared" si="0"/>
        <v>1869</v>
      </c>
      <c r="C13" t="str">
        <f>IF(ISERROR(VLOOKUP(B13,'technology-adoption-by-househol'!$D$6:$E$41,2,FALSE)),"",VLOOKUP(B13,'technology-adoption-by-househol'!$D$6:$E$41,2,FALSE))</f>
        <v/>
      </c>
      <c r="D13" t="str">
        <f>IF(ISERROR(VLOOKUP($B13,'technology-adoption-by-househol'!$D$42:$E$132,2,FALSE)),"",VLOOKUP($B13,'technology-adoption-by-househol'!$D$42:$E$132,2,FALSE))</f>
        <v/>
      </c>
      <c r="E13" t="str">
        <f>IF(ISERROR(VLOOKUP($B13,'technology-adoption-by-househol'!$D$133:$E$162,2,FALSE)),"",VLOOKUP($B13,'technology-adoption-by-househol'!$D$133:$E$162,2,FALSE))</f>
        <v/>
      </c>
      <c r="F13" t="str">
        <f>IF(ISERROR(VLOOKUP($B13,'technology-adoption-by-househol'!$D$163:$E$185,2,FALSE)),"",VLOOKUP($B13,'technology-adoption-by-househol'!$D$163:$E$185,2,FALSE))</f>
        <v/>
      </c>
      <c r="G13" t="str">
        <f>IF(ISERROR(VLOOKUP($B13,'technology-adoption-by-househol'!$D$186:$E$192,2,FALSE)),"",VLOOKUP($B13,'technology-adoption-by-househol'!$D$186:$E$192,2,FALSE))</f>
        <v/>
      </c>
      <c r="H13" t="str">
        <f>IF(ISERROR(VLOOKUP($B13,'technology-adoption-by-househol'!$D$193:$E$232,2,FALSE)),"",VLOOKUP($B13,'technology-adoption-by-househol'!$D$193:$E$232,2,FALSE))</f>
        <v/>
      </c>
      <c r="I13" t="str">
        <f>IF(ISERROR(VLOOKUP($B13,'technology-adoption-by-househol'!$D$233:$E$238,2,FALSE)),"",VLOOKUP($B13,'technology-adoption-by-househol'!$D$233:$E$238,2,FALSE))</f>
        <v/>
      </c>
      <c r="J13" t="str">
        <f>IF(ISERROR(VLOOKUP($B13,'technology-adoption-by-househol'!$D$239:$E$278,2,FALSE)),"",VLOOKUP($B13,'technology-adoption-by-househol'!$D$239:$E$278,2,FALSE))</f>
        <v/>
      </c>
      <c r="K13" t="str">
        <f>IF(ISERROR(VLOOKUP($B13,'technology-adoption-by-househol'!$D$279:$E$297,2,FALSE)),"",VLOOKUP($B13,'technology-adoption-by-househol'!$D$279:$E$297,2,FALSE))</f>
        <v/>
      </c>
      <c r="L13" t="str">
        <f>IF(ISERROR(VLOOKUP($B13,'technology-adoption-by-househol'!$D$298:$E$310,2,FALSE)),"",VLOOKUP($B13,'technology-adoption-by-househol'!$D$298:$E$310,2,FALSE))</f>
        <v/>
      </c>
      <c r="M13" t="str">
        <f>IF(ISERROR(VLOOKUP($B13,'technology-adoption-by-househol'!$D$311:$E$317,2,FALSE)),"",VLOOKUP($B13,'technology-adoption-by-househol'!$D$311:$E$317,2,FALSE))</f>
        <v/>
      </c>
      <c r="N13" t="str">
        <f>IF(ISERROR(VLOOKUP($B13,'technology-adoption-by-househol'!$D$318:$E$325,2,FALSE)),"",VLOOKUP($B13,'technology-adoption-by-househol'!$D$318:$E$325,2,FALSE))</f>
        <v/>
      </c>
      <c r="O13" t="str">
        <f>IF(ISERROR(VLOOKUP($B13,'technology-adoption-by-househol'!$D$326:$E$423,2,FALSE)),"",VLOOKUP($B13,'technology-adoption-by-househol'!$D$326:$E$423,2,FALSE))</f>
        <v/>
      </c>
      <c r="P13" t="str">
        <f>IF(ISERROR(VLOOKUP($B13,'technology-adoption-by-househol'!$D$424:$E$432,2,FALSE)),"",VLOOKUP($B13,'technology-adoption-by-househol'!$D$424:$E$432,2,FALSE))</f>
        <v/>
      </c>
      <c r="Q13" t="str">
        <f>IF(ISERROR(VLOOKUP($B13,'technology-adoption-by-househol'!$D$433:$E$444,2,FALSE)),"",VLOOKUP($B13,'technology-adoption-by-househol'!$D$433:$E$444,2,FALSE))</f>
        <v/>
      </c>
      <c r="R13" t="str">
        <f>IF(ISERROR(VLOOKUP($B13,'technology-adoption-by-househol'!$D$445:$E$456,2,FALSE)),"",VLOOKUP($B13,'technology-adoption-by-househol'!$D$445:$E$456,2,FALSE))</f>
        <v/>
      </c>
      <c r="S13" t="str">
        <f>IF(ISERROR(VLOOKUP($B13,'technology-adoption-by-househol'!$D$457:$E$511,2,FALSE)),"",VLOOKUP($B13,'technology-adoption-by-househol'!$D$457:$E$511,2,FALSE))</f>
        <v/>
      </c>
      <c r="T13" t="str">
        <f>IF(ISERROR(VLOOKUP($B13,'technology-adoption-by-househol'!$D$512:$E$588,2,FALSE)),"",VLOOKUP($B13,'technology-adoption-by-househol'!$D$512:$E$588,2,FALSE))</f>
        <v/>
      </c>
      <c r="U13" t="str">
        <f>IF(ISERROR(VLOOKUP($B13,'technology-adoption-by-househol'!$D$589:$E$612,2,FALSE)),"",VLOOKUP($B13,'technology-adoption-by-househol'!$D$589:$E$612,2,FALSE))</f>
        <v/>
      </c>
      <c r="V13" t="str">
        <f>IF(ISERROR(VLOOKUP($B13,'technology-adoption-by-househol'!$D$616:$E$724,2,FALSE)),"",VLOOKUP($B13,'technology-adoption-by-househol'!$D$616:$E$724,2,FALSE))</f>
        <v/>
      </c>
      <c r="W13" t="str">
        <f>IF(ISERROR(VLOOKUP($B13,'technology-adoption-by-househol'!$D$725:$E$757,2,FALSE)),"",VLOOKUP($B13,'technology-adoption-by-househol'!$D$725:$E$757,2,FALSE))</f>
        <v/>
      </c>
      <c r="X13" t="str">
        <f>IF(ISERROR(VLOOKUP($B13,'technology-adoption-by-househol'!$D$758:$E$768,2,FALSE)),"",VLOOKUP($B13,'technology-adoption-by-househol'!$D$758:$E$768,2,FALSE))</f>
        <v/>
      </c>
      <c r="Y13" t="str">
        <f>IF(ISERROR(VLOOKUP($B13,'technology-adoption-by-househol'!$D$769:$E$784,2,FALSE)),"",VLOOKUP($B13,'technology-adoption-by-househol'!$D$769:$E$784,2,FALSE))</f>
        <v/>
      </c>
      <c r="Z13" t="str">
        <f>IF(ISERROR(VLOOKUP($B13,'technology-adoption-by-househol'!$D$785:$E$794,2,FALSE)),"",VLOOKUP($B13,'technology-adoption-by-househol'!$D$785:$E$794,2,FALSE))</f>
        <v/>
      </c>
      <c r="AA13" t="str">
        <f>IF(ISERROR(VLOOKUP($B13,'technology-adoption-by-househol'!$D$795:$E$828,2,FALSE)),"",VLOOKUP($B13,'technology-adoption-by-househol'!$D$795:$E$828,2,FALSE))</f>
        <v/>
      </c>
      <c r="AB13" t="str">
        <f>IF(ISERROR(VLOOKUP($B13,'technology-adoption-by-househol'!$D$829:$E$864,2,FALSE)),"",VLOOKUP($B13,'technology-adoption-by-househol'!$D$829:$E$864,2,FALSE))</f>
        <v/>
      </c>
      <c r="AC13" t="str">
        <f>IF(ISERROR(VLOOKUP($B13,'technology-adoption-by-househol'!$D$865:$E$877,2,FALSE)),"",VLOOKUP($B13,'technology-adoption-by-househol'!$D$865:$E$877,2,FALSE))</f>
        <v/>
      </c>
      <c r="AD13" t="str">
        <f>IF(ISERROR(VLOOKUP($B13,'technology-adoption-by-househol'!$D$878:$E$958,2,FALSE)),"",VLOOKUP($B13,'technology-adoption-by-househol'!$D$878:$E$958,2,FALSE))</f>
        <v/>
      </c>
      <c r="AE13" t="str">
        <f>IF(ISERROR(VLOOKUP($B13,'technology-adoption-by-househol'!$D$959:$E$1011,2,FALSE)),"",VLOOKUP($B13,'technology-adoption-by-househol'!$D$959:$E$1011,2,FALSE))</f>
        <v/>
      </c>
      <c r="AF13" t="str">
        <f>IF(ISERROR(VLOOKUP($B13,'technology-adoption-by-househol'!$D$1012:$E$1018,2,FALSE)),"",VLOOKUP($B13,'technology-adoption-by-househol'!$D$1012:$E$1018,2,FALSE))</f>
        <v/>
      </c>
      <c r="AG13" t="str">
        <f>IF(ISERROR(VLOOKUP($B13,'technology-adoption-by-househol'!$D$1019:$E$1041,2,FALSE)),"",VLOOKUP($B13,'technology-adoption-by-househol'!$D$1019:$E$1041,2,FALSE))</f>
        <v/>
      </c>
      <c r="AH13" t="str">
        <f>IF(ISERROR(VLOOKUP($B13,'technology-adoption-by-househol'!$D$1042:$E$1047,2,FALSE)),"",VLOOKUP($B13,'technology-adoption-by-househol'!$D$1042:$E$1047,2,FALSE))</f>
        <v/>
      </c>
      <c r="AI13" t="str">
        <f>IF(ISERROR(VLOOKUP($B13,'technology-adoption-by-househol'!$D$1048:$E$1059,2,FALSE)),"",VLOOKUP($B13,'technology-adoption-by-househol'!$D$1048:$E$1059,2,FALSE))</f>
        <v/>
      </c>
      <c r="AJ13" t="str">
        <f>IF(ISERROR(VLOOKUP($B13,'technology-adoption-by-househol'!$D$1060:$E$1167,2,FALSE)),"",VLOOKUP($B13,'technology-adoption-by-househol'!$D$1060:$E$1167,2,FALSE))</f>
        <v/>
      </c>
      <c r="AK13" t="str">
        <f>IF(ISERROR(VLOOKUP($B13,'technology-adoption-by-househol'!$D$1168:$E$1174,2,FALSE)),"",VLOOKUP($B13,'technology-adoption-by-househol'!$D$1168:$E$1174,2,FALSE))</f>
        <v/>
      </c>
      <c r="AL13" t="str">
        <f>IF(ISERROR(VLOOKUP($B13,'technology-adoption-by-househol'!$D$1181:$E$1236,2,FALSE)),"",VLOOKUP($B13,'technology-adoption-by-househol'!$D$1181:$E$1236,2,FALSE))</f>
        <v/>
      </c>
      <c r="AM13" t="str">
        <f>IF(ISERROR(VLOOKUP($B13,'technology-adoption-by-househol'!$D$1243:$E$1255,2,FALSE)),"",VLOOKUP($B13,'technology-adoption-by-househol'!$D$1243:$E$1255,2,FALSE))</f>
        <v/>
      </c>
      <c r="AN13" t="str">
        <f>IF(ISERROR(VLOOKUP($B13,'technology-adoption-by-househol'!$D$1256:$E$1334,2,FALSE)),"",VLOOKUP($B13,'technology-adoption-by-househol'!$D$1256:$E$1334,2,FALSE))</f>
        <v/>
      </c>
      <c r="AO13" t="str">
        <f>IF(ISERROR(VLOOKUP($B13,'technology-adoption-by-househol'!$D$1335:$E$1341,2,FALSE)),"",VLOOKUP($B13,'technology-adoption-by-househol'!$D$1335:$E$1341,2,FALSE))</f>
        <v/>
      </c>
    </row>
    <row r="14" spans="2:41" x14ac:dyDescent="0.3">
      <c r="B14" s="2">
        <f t="shared" si="0"/>
        <v>1870</v>
      </c>
      <c r="C14" t="str">
        <f>IF(ISERROR(VLOOKUP(B14,'technology-adoption-by-househol'!$D$6:$E$41,2,FALSE)),"",VLOOKUP(B14,'technology-adoption-by-househol'!$D$6:$E$41,2,FALSE))</f>
        <v/>
      </c>
      <c r="D14" t="str">
        <f>IF(ISERROR(VLOOKUP($B14,'technology-adoption-by-househol'!$D$42:$E$132,2,FALSE)),"",VLOOKUP($B14,'technology-adoption-by-househol'!$D$42:$E$132,2,FALSE))</f>
        <v/>
      </c>
      <c r="E14" t="str">
        <f>IF(ISERROR(VLOOKUP($B14,'technology-adoption-by-househol'!$D$133:$E$162,2,FALSE)),"",VLOOKUP($B14,'technology-adoption-by-househol'!$D$133:$E$162,2,FALSE))</f>
        <v/>
      </c>
      <c r="F14" t="str">
        <f>IF(ISERROR(VLOOKUP($B14,'technology-adoption-by-househol'!$D$163:$E$185,2,FALSE)),"",VLOOKUP($B14,'technology-adoption-by-househol'!$D$163:$E$185,2,FALSE))</f>
        <v/>
      </c>
      <c r="G14" t="str">
        <f>IF(ISERROR(VLOOKUP($B14,'technology-adoption-by-househol'!$D$186:$E$192,2,FALSE)),"",VLOOKUP($B14,'technology-adoption-by-househol'!$D$186:$E$192,2,FALSE))</f>
        <v/>
      </c>
      <c r="H14" t="str">
        <f>IF(ISERROR(VLOOKUP($B14,'technology-adoption-by-househol'!$D$193:$E$232,2,FALSE)),"",VLOOKUP($B14,'technology-adoption-by-househol'!$D$193:$E$232,2,FALSE))</f>
        <v/>
      </c>
      <c r="I14" t="str">
        <f>IF(ISERROR(VLOOKUP($B14,'technology-adoption-by-househol'!$D$233:$E$238,2,FALSE)),"",VLOOKUP($B14,'technology-adoption-by-househol'!$D$233:$E$238,2,FALSE))</f>
        <v/>
      </c>
      <c r="J14" t="str">
        <f>IF(ISERROR(VLOOKUP($B14,'technology-adoption-by-househol'!$D$239:$E$278,2,FALSE)),"",VLOOKUP($B14,'technology-adoption-by-househol'!$D$239:$E$278,2,FALSE))</f>
        <v/>
      </c>
      <c r="K14" t="str">
        <f>IF(ISERROR(VLOOKUP($B14,'technology-adoption-by-househol'!$D$279:$E$297,2,FALSE)),"",VLOOKUP($B14,'technology-adoption-by-househol'!$D$279:$E$297,2,FALSE))</f>
        <v/>
      </c>
      <c r="L14" t="str">
        <f>IF(ISERROR(VLOOKUP($B14,'technology-adoption-by-househol'!$D$298:$E$310,2,FALSE)),"",VLOOKUP($B14,'technology-adoption-by-househol'!$D$298:$E$310,2,FALSE))</f>
        <v/>
      </c>
      <c r="M14" t="str">
        <f>IF(ISERROR(VLOOKUP($B14,'technology-adoption-by-househol'!$D$311:$E$317,2,FALSE)),"",VLOOKUP($B14,'technology-adoption-by-househol'!$D$311:$E$317,2,FALSE))</f>
        <v/>
      </c>
      <c r="N14" t="str">
        <f>IF(ISERROR(VLOOKUP($B14,'technology-adoption-by-househol'!$D$318:$E$325,2,FALSE)),"",VLOOKUP($B14,'technology-adoption-by-househol'!$D$318:$E$325,2,FALSE))</f>
        <v/>
      </c>
      <c r="O14" t="str">
        <f>IF(ISERROR(VLOOKUP($B14,'technology-adoption-by-househol'!$D$326:$E$423,2,FALSE)),"",VLOOKUP($B14,'technology-adoption-by-househol'!$D$326:$E$423,2,FALSE))</f>
        <v/>
      </c>
      <c r="P14" t="str">
        <f>IF(ISERROR(VLOOKUP($B14,'technology-adoption-by-househol'!$D$424:$E$432,2,FALSE)),"",VLOOKUP($B14,'technology-adoption-by-househol'!$D$424:$E$432,2,FALSE))</f>
        <v/>
      </c>
      <c r="Q14" t="str">
        <f>IF(ISERROR(VLOOKUP($B14,'technology-adoption-by-househol'!$D$433:$E$444,2,FALSE)),"",VLOOKUP($B14,'technology-adoption-by-househol'!$D$433:$E$444,2,FALSE))</f>
        <v/>
      </c>
      <c r="R14" t="str">
        <f>IF(ISERROR(VLOOKUP($B14,'technology-adoption-by-househol'!$D$445:$E$456,2,FALSE)),"",VLOOKUP($B14,'technology-adoption-by-househol'!$D$445:$E$456,2,FALSE))</f>
        <v/>
      </c>
      <c r="S14" t="str">
        <f>IF(ISERROR(VLOOKUP($B14,'technology-adoption-by-househol'!$D$457:$E$511,2,FALSE)),"",VLOOKUP($B14,'technology-adoption-by-househol'!$D$457:$E$511,2,FALSE))</f>
        <v/>
      </c>
      <c r="T14" t="str">
        <f>IF(ISERROR(VLOOKUP($B14,'technology-adoption-by-househol'!$D$512:$E$588,2,FALSE)),"",VLOOKUP($B14,'technology-adoption-by-househol'!$D$512:$E$588,2,FALSE))</f>
        <v/>
      </c>
      <c r="U14" t="str">
        <f>IF(ISERROR(VLOOKUP($B14,'technology-adoption-by-househol'!$D$589:$E$612,2,FALSE)),"",VLOOKUP($B14,'technology-adoption-by-househol'!$D$589:$E$612,2,FALSE))</f>
        <v/>
      </c>
      <c r="V14" t="str">
        <f>IF(ISERROR(VLOOKUP($B14,'technology-adoption-by-househol'!$D$616:$E$724,2,FALSE)),"",VLOOKUP($B14,'technology-adoption-by-househol'!$D$616:$E$724,2,FALSE))</f>
        <v/>
      </c>
      <c r="W14" t="str">
        <f>IF(ISERROR(VLOOKUP($B14,'technology-adoption-by-househol'!$D$725:$E$757,2,FALSE)),"",VLOOKUP($B14,'technology-adoption-by-househol'!$D$725:$E$757,2,FALSE))</f>
        <v/>
      </c>
      <c r="X14" t="str">
        <f>IF(ISERROR(VLOOKUP($B14,'technology-adoption-by-househol'!$D$758:$E$768,2,FALSE)),"",VLOOKUP($B14,'technology-adoption-by-househol'!$D$758:$E$768,2,FALSE))</f>
        <v/>
      </c>
      <c r="Y14" t="str">
        <f>IF(ISERROR(VLOOKUP($B14,'technology-adoption-by-househol'!$D$769:$E$784,2,FALSE)),"",VLOOKUP($B14,'technology-adoption-by-househol'!$D$769:$E$784,2,FALSE))</f>
        <v/>
      </c>
      <c r="Z14" t="str">
        <f>IF(ISERROR(VLOOKUP($B14,'technology-adoption-by-househol'!$D$785:$E$794,2,FALSE)),"",VLOOKUP($B14,'technology-adoption-by-househol'!$D$785:$E$794,2,FALSE))</f>
        <v/>
      </c>
      <c r="AA14" t="str">
        <f>IF(ISERROR(VLOOKUP($B14,'technology-adoption-by-househol'!$D$795:$E$828,2,FALSE)),"",VLOOKUP($B14,'technology-adoption-by-househol'!$D$795:$E$828,2,FALSE))</f>
        <v/>
      </c>
      <c r="AB14" t="str">
        <f>IF(ISERROR(VLOOKUP($B14,'technology-adoption-by-househol'!$D$829:$E$864,2,FALSE)),"",VLOOKUP($B14,'technology-adoption-by-househol'!$D$829:$E$864,2,FALSE))</f>
        <v/>
      </c>
      <c r="AC14" t="str">
        <f>IF(ISERROR(VLOOKUP($B14,'technology-adoption-by-househol'!$D$865:$E$877,2,FALSE)),"",VLOOKUP($B14,'technology-adoption-by-househol'!$D$865:$E$877,2,FALSE))</f>
        <v/>
      </c>
      <c r="AD14" t="str">
        <f>IF(ISERROR(VLOOKUP($B14,'technology-adoption-by-househol'!$D$878:$E$958,2,FALSE)),"",VLOOKUP($B14,'technology-adoption-by-househol'!$D$878:$E$958,2,FALSE))</f>
        <v/>
      </c>
      <c r="AE14" t="str">
        <f>IF(ISERROR(VLOOKUP($B14,'technology-adoption-by-househol'!$D$959:$E$1011,2,FALSE)),"",VLOOKUP($B14,'technology-adoption-by-househol'!$D$959:$E$1011,2,FALSE))</f>
        <v/>
      </c>
      <c r="AF14" t="str">
        <f>IF(ISERROR(VLOOKUP($B14,'technology-adoption-by-househol'!$D$1012:$E$1018,2,FALSE)),"",VLOOKUP($B14,'technology-adoption-by-househol'!$D$1012:$E$1018,2,FALSE))</f>
        <v/>
      </c>
      <c r="AG14" t="str">
        <f>IF(ISERROR(VLOOKUP($B14,'technology-adoption-by-househol'!$D$1019:$E$1041,2,FALSE)),"",VLOOKUP($B14,'technology-adoption-by-househol'!$D$1019:$E$1041,2,FALSE))</f>
        <v/>
      </c>
      <c r="AH14" t="str">
        <f>IF(ISERROR(VLOOKUP($B14,'technology-adoption-by-househol'!$D$1042:$E$1047,2,FALSE)),"",VLOOKUP($B14,'technology-adoption-by-househol'!$D$1042:$E$1047,2,FALSE))</f>
        <v/>
      </c>
      <c r="AI14" t="str">
        <f>IF(ISERROR(VLOOKUP($B14,'technology-adoption-by-househol'!$D$1048:$E$1059,2,FALSE)),"",VLOOKUP($B14,'technology-adoption-by-househol'!$D$1048:$E$1059,2,FALSE))</f>
        <v/>
      </c>
      <c r="AJ14" t="str">
        <f>IF(ISERROR(VLOOKUP($B14,'technology-adoption-by-househol'!$D$1060:$E$1167,2,FALSE)),"",VLOOKUP($B14,'technology-adoption-by-househol'!$D$1060:$E$1167,2,FALSE))</f>
        <v/>
      </c>
      <c r="AK14" t="str">
        <f>IF(ISERROR(VLOOKUP($B14,'technology-adoption-by-househol'!$D$1168:$E$1174,2,FALSE)),"",VLOOKUP($B14,'technology-adoption-by-househol'!$D$1168:$E$1174,2,FALSE))</f>
        <v/>
      </c>
      <c r="AL14" t="str">
        <f>IF(ISERROR(VLOOKUP($B14,'technology-adoption-by-househol'!$D$1181:$E$1236,2,FALSE)),"",VLOOKUP($B14,'technology-adoption-by-househol'!$D$1181:$E$1236,2,FALSE))</f>
        <v/>
      </c>
      <c r="AM14" t="str">
        <f>IF(ISERROR(VLOOKUP($B14,'technology-adoption-by-househol'!$D$1243:$E$1255,2,FALSE)),"",VLOOKUP($B14,'technology-adoption-by-househol'!$D$1243:$E$1255,2,FALSE))</f>
        <v/>
      </c>
      <c r="AN14" t="str">
        <f>IF(ISERROR(VLOOKUP($B14,'technology-adoption-by-househol'!$D$1256:$E$1334,2,FALSE)),"",VLOOKUP($B14,'technology-adoption-by-househol'!$D$1256:$E$1334,2,FALSE))</f>
        <v/>
      </c>
      <c r="AO14" t="str">
        <f>IF(ISERROR(VLOOKUP($B14,'technology-adoption-by-househol'!$D$1335:$E$1341,2,FALSE)),"",VLOOKUP($B14,'technology-adoption-by-househol'!$D$1335:$E$1341,2,FALSE))</f>
        <v/>
      </c>
    </row>
    <row r="15" spans="2:41" x14ac:dyDescent="0.3">
      <c r="B15" s="2">
        <f t="shared" si="0"/>
        <v>1871</v>
      </c>
      <c r="C15" t="str">
        <f>IF(ISERROR(VLOOKUP(B15,'technology-adoption-by-househol'!$D$6:$E$41,2,FALSE)),"",VLOOKUP(B15,'technology-adoption-by-househol'!$D$6:$E$41,2,FALSE))</f>
        <v/>
      </c>
      <c r="D15" t="str">
        <f>IF(ISERROR(VLOOKUP($B15,'technology-adoption-by-househol'!$D$42:$E$132,2,FALSE)),"",VLOOKUP($B15,'technology-adoption-by-househol'!$D$42:$E$132,2,FALSE))</f>
        <v/>
      </c>
      <c r="E15" t="str">
        <f>IF(ISERROR(VLOOKUP($B15,'technology-adoption-by-househol'!$D$133:$E$162,2,FALSE)),"",VLOOKUP($B15,'technology-adoption-by-househol'!$D$133:$E$162,2,FALSE))</f>
        <v/>
      </c>
      <c r="F15" t="str">
        <f>IF(ISERROR(VLOOKUP($B15,'technology-adoption-by-househol'!$D$163:$E$185,2,FALSE)),"",VLOOKUP($B15,'technology-adoption-by-househol'!$D$163:$E$185,2,FALSE))</f>
        <v/>
      </c>
      <c r="G15" t="str">
        <f>IF(ISERROR(VLOOKUP($B15,'technology-adoption-by-househol'!$D$186:$E$192,2,FALSE)),"",VLOOKUP($B15,'technology-adoption-by-househol'!$D$186:$E$192,2,FALSE))</f>
        <v/>
      </c>
      <c r="H15" t="str">
        <f>IF(ISERROR(VLOOKUP($B15,'technology-adoption-by-househol'!$D$193:$E$232,2,FALSE)),"",VLOOKUP($B15,'technology-adoption-by-househol'!$D$193:$E$232,2,FALSE))</f>
        <v/>
      </c>
      <c r="I15" t="str">
        <f>IF(ISERROR(VLOOKUP($B15,'technology-adoption-by-househol'!$D$233:$E$238,2,FALSE)),"",VLOOKUP($B15,'technology-adoption-by-househol'!$D$233:$E$238,2,FALSE))</f>
        <v/>
      </c>
      <c r="J15" t="str">
        <f>IF(ISERROR(VLOOKUP($B15,'technology-adoption-by-househol'!$D$239:$E$278,2,FALSE)),"",VLOOKUP($B15,'technology-adoption-by-househol'!$D$239:$E$278,2,FALSE))</f>
        <v/>
      </c>
      <c r="K15" t="str">
        <f>IF(ISERROR(VLOOKUP($B15,'technology-adoption-by-househol'!$D$279:$E$297,2,FALSE)),"",VLOOKUP($B15,'technology-adoption-by-househol'!$D$279:$E$297,2,FALSE))</f>
        <v/>
      </c>
      <c r="L15" t="str">
        <f>IF(ISERROR(VLOOKUP($B15,'technology-adoption-by-househol'!$D$298:$E$310,2,FALSE)),"",VLOOKUP($B15,'technology-adoption-by-househol'!$D$298:$E$310,2,FALSE))</f>
        <v/>
      </c>
      <c r="M15" t="str">
        <f>IF(ISERROR(VLOOKUP($B15,'technology-adoption-by-househol'!$D$311:$E$317,2,FALSE)),"",VLOOKUP($B15,'technology-adoption-by-househol'!$D$311:$E$317,2,FALSE))</f>
        <v/>
      </c>
      <c r="N15" t="str">
        <f>IF(ISERROR(VLOOKUP($B15,'technology-adoption-by-househol'!$D$318:$E$325,2,FALSE)),"",VLOOKUP($B15,'technology-adoption-by-househol'!$D$318:$E$325,2,FALSE))</f>
        <v/>
      </c>
      <c r="O15" t="str">
        <f>IF(ISERROR(VLOOKUP($B15,'technology-adoption-by-househol'!$D$326:$E$423,2,FALSE)),"",VLOOKUP($B15,'technology-adoption-by-househol'!$D$326:$E$423,2,FALSE))</f>
        <v/>
      </c>
      <c r="P15" t="str">
        <f>IF(ISERROR(VLOOKUP($B15,'technology-adoption-by-househol'!$D$424:$E$432,2,FALSE)),"",VLOOKUP($B15,'technology-adoption-by-househol'!$D$424:$E$432,2,FALSE))</f>
        <v/>
      </c>
      <c r="Q15" t="str">
        <f>IF(ISERROR(VLOOKUP($B15,'technology-adoption-by-househol'!$D$433:$E$444,2,FALSE)),"",VLOOKUP($B15,'technology-adoption-by-househol'!$D$433:$E$444,2,FALSE))</f>
        <v/>
      </c>
      <c r="R15" t="str">
        <f>IF(ISERROR(VLOOKUP($B15,'technology-adoption-by-househol'!$D$445:$E$456,2,FALSE)),"",VLOOKUP($B15,'technology-adoption-by-househol'!$D$445:$E$456,2,FALSE))</f>
        <v/>
      </c>
      <c r="S15" t="str">
        <f>IF(ISERROR(VLOOKUP($B15,'technology-adoption-by-househol'!$D$457:$E$511,2,FALSE)),"",VLOOKUP($B15,'technology-adoption-by-househol'!$D$457:$E$511,2,FALSE))</f>
        <v/>
      </c>
      <c r="T15" t="str">
        <f>IF(ISERROR(VLOOKUP($B15,'technology-adoption-by-househol'!$D$512:$E$588,2,FALSE)),"",VLOOKUP($B15,'technology-adoption-by-househol'!$D$512:$E$588,2,FALSE))</f>
        <v/>
      </c>
      <c r="U15" t="str">
        <f>IF(ISERROR(VLOOKUP($B15,'technology-adoption-by-househol'!$D$589:$E$612,2,FALSE)),"",VLOOKUP($B15,'technology-adoption-by-househol'!$D$589:$E$612,2,FALSE))</f>
        <v/>
      </c>
      <c r="V15" t="str">
        <f>IF(ISERROR(VLOOKUP($B15,'technology-adoption-by-househol'!$D$616:$E$724,2,FALSE)),"",VLOOKUP($B15,'technology-adoption-by-househol'!$D$616:$E$724,2,FALSE))</f>
        <v/>
      </c>
      <c r="W15" t="str">
        <f>IF(ISERROR(VLOOKUP($B15,'technology-adoption-by-househol'!$D$725:$E$757,2,FALSE)),"",VLOOKUP($B15,'technology-adoption-by-househol'!$D$725:$E$757,2,FALSE))</f>
        <v/>
      </c>
      <c r="X15" t="str">
        <f>IF(ISERROR(VLOOKUP($B15,'technology-adoption-by-househol'!$D$758:$E$768,2,FALSE)),"",VLOOKUP($B15,'technology-adoption-by-househol'!$D$758:$E$768,2,FALSE))</f>
        <v/>
      </c>
      <c r="Y15" t="str">
        <f>IF(ISERROR(VLOOKUP($B15,'technology-adoption-by-househol'!$D$769:$E$784,2,FALSE)),"",VLOOKUP($B15,'technology-adoption-by-househol'!$D$769:$E$784,2,FALSE))</f>
        <v/>
      </c>
      <c r="Z15" t="str">
        <f>IF(ISERROR(VLOOKUP($B15,'technology-adoption-by-househol'!$D$785:$E$794,2,FALSE)),"",VLOOKUP($B15,'technology-adoption-by-househol'!$D$785:$E$794,2,FALSE))</f>
        <v/>
      </c>
      <c r="AA15" t="str">
        <f>IF(ISERROR(VLOOKUP($B15,'technology-adoption-by-househol'!$D$795:$E$828,2,FALSE)),"",VLOOKUP($B15,'technology-adoption-by-househol'!$D$795:$E$828,2,FALSE))</f>
        <v/>
      </c>
      <c r="AB15" t="str">
        <f>IF(ISERROR(VLOOKUP($B15,'technology-adoption-by-househol'!$D$829:$E$864,2,FALSE)),"",VLOOKUP($B15,'technology-adoption-by-househol'!$D$829:$E$864,2,FALSE))</f>
        <v/>
      </c>
      <c r="AC15" t="str">
        <f>IF(ISERROR(VLOOKUP($B15,'technology-adoption-by-househol'!$D$865:$E$877,2,FALSE)),"",VLOOKUP($B15,'technology-adoption-by-househol'!$D$865:$E$877,2,FALSE))</f>
        <v/>
      </c>
      <c r="AD15" t="str">
        <f>IF(ISERROR(VLOOKUP($B15,'technology-adoption-by-househol'!$D$878:$E$958,2,FALSE)),"",VLOOKUP($B15,'technology-adoption-by-househol'!$D$878:$E$958,2,FALSE))</f>
        <v/>
      </c>
      <c r="AE15" t="str">
        <f>IF(ISERROR(VLOOKUP($B15,'technology-adoption-by-househol'!$D$959:$E$1011,2,FALSE)),"",VLOOKUP($B15,'technology-adoption-by-househol'!$D$959:$E$1011,2,FALSE))</f>
        <v/>
      </c>
      <c r="AF15" t="str">
        <f>IF(ISERROR(VLOOKUP($B15,'technology-adoption-by-househol'!$D$1012:$E$1018,2,FALSE)),"",VLOOKUP($B15,'technology-adoption-by-househol'!$D$1012:$E$1018,2,FALSE))</f>
        <v/>
      </c>
      <c r="AG15" t="str">
        <f>IF(ISERROR(VLOOKUP($B15,'technology-adoption-by-househol'!$D$1019:$E$1041,2,FALSE)),"",VLOOKUP($B15,'technology-adoption-by-househol'!$D$1019:$E$1041,2,FALSE))</f>
        <v/>
      </c>
      <c r="AH15" t="str">
        <f>IF(ISERROR(VLOOKUP($B15,'technology-adoption-by-househol'!$D$1042:$E$1047,2,FALSE)),"",VLOOKUP($B15,'technology-adoption-by-househol'!$D$1042:$E$1047,2,FALSE))</f>
        <v/>
      </c>
      <c r="AI15" t="str">
        <f>IF(ISERROR(VLOOKUP($B15,'technology-adoption-by-househol'!$D$1048:$E$1059,2,FALSE)),"",VLOOKUP($B15,'technology-adoption-by-househol'!$D$1048:$E$1059,2,FALSE))</f>
        <v/>
      </c>
      <c r="AJ15" t="str">
        <f>IF(ISERROR(VLOOKUP($B15,'technology-adoption-by-househol'!$D$1060:$E$1167,2,FALSE)),"",VLOOKUP($B15,'technology-adoption-by-househol'!$D$1060:$E$1167,2,FALSE))</f>
        <v/>
      </c>
      <c r="AK15" t="str">
        <f>IF(ISERROR(VLOOKUP($B15,'technology-adoption-by-househol'!$D$1168:$E$1174,2,FALSE)),"",VLOOKUP($B15,'technology-adoption-by-househol'!$D$1168:$E$1174,2,FALSE))</f>
        <v/>
      </c>
      <c r="AL15" t="str">
        <f>IF(ISERROR(VLOOKUP($B15,'technology-adoption-by-househol'!$D$1181:$E$1236,2,FALSE)),"",VLOOKUP($B15,'technology-adoption-by-househol'!$D$1181:$E$1236,2,FALSE))</f>
        <v/>
      </c>
      <c r="AM15" t="str">
        <f>IF(ISERROR(VLOOKUP($B15,'technology-adoption-by-househol'!$D$1243:$E$1255,2,FALSE)),"",VLOOKUP($B15,'technology-adoption-by-househol'!$D$1243:$E$1255,2,FALSE))</f>
        <v/>
      </c>
      <c r="AN15" t="str">
        <f>IF(ISERROR(VLOOKUP($B15,'technology-adoption-by-househol'!$D$1256:$E$1334,2,FALSE)),"",VLOOKUP($B15,'technology-adoption-by-househol'!$D$1256:$E$1334,2,FALSE))</f>
        <v/>
      </c>
      <c r="AO15" t="str">
        <f>IF(ISERROR(VLOOKUP($B15,'technology-adoption-by-househol'!$D$1335:$E$1341,2,FALSE)),"",VLOOKUP($B15,'technology-adoption-by-househol'!$D$1335:$E$1341,2,FALSE))</f>
        <v/>
      </c>
    </row>
    <row r="16" spans="2:41" x14ac:dyDescent="0.3">
      <c r="B16" s="2">
        <f t="shared" si="0"/>
        <v>1872</v>
      </c>
      <c r="C16" t="str">
        <f>IF(ISERROR(VLOOKUP(B16,'technology-adoption-by-househol'!$D$6:$E$41,2,FALSE)),"",VLOOKUP(B16,'technology-adoption-by-househol'!$D$6:$E$41,2,FALSE))</f>
        <v/>
      </c>
      <c r="D16" t="str">
        <f>IF(ISERROR(VLOOKUP($B16,'technology-adoption-by-househol'!$D$42:$E$132,2,FALSE)),"",VLOOKUP($B16,'technology-adoption-by-househol'!$D$42:$E$132,2,FALSE))</f>
        <v/>
      </c>
      <c r="E16" t="str">
        <f>IF(ISERROR(VLOOKUP($B16,'technology-adoption-by-househol'!$D$133:$E$162,2,FALSE)),"",VLOOKUP($B16,'technology-adoption-by-househol'!$D$133:$E$162,2,FALSE))</f>
        <v/>
      </c>
      <c r="F16" t="str">
        <f>IF(ISERROR(VLOOKUP($B16,'technology-adoption-by-househol'!$D$163:$E$185,2,FALSE)),"",VLOOKUP($B16,'technology-adoption-by-househol'!$D$163:$E$185,2,FALSE))</f>
        <v/>
      </c>
      <c r="G16" t="str">
        <f>IF(ISERROR(VLOOKUP($B16,'technology-adoption-by-househol'!$D$186:$E$192,2,FALSE)),"",VLOOKUP($B16,'technology-adoption-by-househol'!$D$186:$E$192,2,FALSE))</f>
        <v/>
      </c>
      <c r="H16" t="str">
        <f>IF(ISERROR(VLOOKUP($B16,'technology-adoption-by-househol'!$D$193:$E$232,2,FALSE)),"",VLOOKUP($B16,'technology-adoption-by-househol'!$D$193:$E$232,2,FALSE))</f>
        <v/>
      </c>
      <c r="I16" t="str">
        <f>IF(ISERROR(VLOOKUP($B16,'technology-adoption-by-househol'!$D$233:$E$238,2,FALSE)),"",VLOOKUP($B16,'technology-adoption-by-househol'!$D$233:$E$238,2,FALSE))</f>
        <v/>
      </c>
      <c r="J16" t="str">
        <f>IF(ISERROR(VLOOKUP($B16,'technology-adoption-by-househol'!$D$239:$E$278,2,FALSE)),"",VLOOKUP($B16,'technology-adoption-by-househol'!$D$239:$E$278,2,FALSE))</f>
        <v/>
      </c>
      <c r="K16" t="str">
        <f>IF(ISERROR(VLOOKUP($B16,'technology-adoption-by-househol'!$D$279:$E$297,2,FALSE)),"",VLOOKUP($B16,'technology-adoption-by-househol'!$D$279:$E$297,2,FALSE))</f>
        <v/>
      </c>
      <c r="L16" t="str">
        <f>IF(ISERROR(VLOOKUP($B16,'technology-adoption-by-househol'!$D$298:$E$310,2,FALSE)),"",VLOOKUP($B16,'technology-adoption-by-househol'!$D$298:$E$310,2,FALSE))</f>
        <v/>
      </c>
      <c r="M16" t="str">
        <f>IF(ISERROR(VLOOKUP($B16,'technology-adoption-by-househol'!$D$311:$E$317,2,FALSE)),"",VLOOKUP($B16,'technology-adoption-by-househol'!$D$311:$E$317,2,FALSE))</f>
        <v/>
      </c>
      <c r="N16" t="str">
        <f>IF(ISERROR(VLOOKUP($B16,'technology-adoption-by-househol'!$D$318:$E$325,2,FALSE)),"",VLOOKUP($B16,'technology-adoption-by-househol'!$D$318:$E$325,2,FALSE))</f>
        <v/>
      </c>
      <c r="O16" t="str">
        <f>IF(ISERROR(VLOOKUP($B16,'technology-adoption-by-househol'!$D$326:$E$423,2,FALSE)),"",VLOOKUP($B16,'technology-adoption-by-househol'!$D$326:$E$423,2,FALSE))</f>
        <v/>
      </c>
      <c r="P16" t="str">
        <f>IF(ISERROR(VLOOKUP($B16,'technology-adoption-by-househol'!$D$424:$E$432,2,FALSE)),"",VLOOKUP($B16,'technology-adoption-by-househol'!$D$424:$E$432,2,FALSE))</f>
        <v/>
      </c>
      <c r="Q16" t="str">
        <f>IF(ISERROR(VLOOKUP($B16,'technology-adoption-by-househol'!$D$433:$E$444,2,FALSE)),"",VLOOKUP($B16,'technology-adoption-by-househol'!$D$433:$E$444,2,FALSE))</f>
        <v/>
      </c>
      <c r="R16" t="str">
        <f>IF(ISERROR(VLOOKUP($B16,'technology-adoption-by-househol'!$D$445:$E$456,2,FALSE)),"",VLOOKUP($B16,'technology-adoption-by-househol'!$D$445:$E$456,2,FALSE))</f>
        <v/>
      </c>
      <c r="S16" t="str">
        <f>IF(ISERROR(VLOOKUP($B16,'technology-adoption-by-househol'!$D$457:$E$511,2,FALSE)),"",VLOOKUP($B16,'technology-adoption-by-househol'!$D$457:$E$511,2,FALSE))</f>
        <v/>
      </c>
      <c r="T16" t="str">
        <f>IF(ISERROR(VLOOKUP($B16,'technology-adoption-by-househol'!$D$512:$E$588,2,FALSE)),"",VLOOKUP($B16,'technology-adoption-by-househol'!$D$512:$E$588,2,FALSE))</f>
        <v/>
      </c>
      <c r="U16" t="str">
        <f>IF(ISERROR(VLOOKUP($B16,'technology-adoption-by-househol'!$D$589:$E$612,2,FALSE)),"",VLOOKUP($B16,'technology-adoption-by-househol'!$D$589:$E$612,2,FALSE))</f>
        <v/>
      </c>
      <c r="V16" t="str">
        <f>IF(ISERROR(VLOOKUP($B16,'technology-adoption-by-househol'!$D$616:$E$724,2,FALSE)),"",VLOOKUP($B16,'technology-adoption-by-househol'!$D$616:$E$724,2,FALSE))</f>
        <v/>
      </c>
      <c r="W16" t="str">
        <f>IF(ISERROR(VLOOKUP($B16,'technology-adoption-by-househol'!$D$725:$E$757,2,FALSE)),"",VLOOKUP($B16,'technology-adoption-by-househol'!$D$725:$E$757,2,FALSE))</f>
        <v/>
      </c>
      <c r="X16" t="str">
        <f>IF(ISERROR(VLOOKUP($B16,'technology-adoption-by-househol'!$D$758:$E$768,2,FALSE)),"",VLOOKUP($B16,'technology-adoption-by-househol'!$D$758:$E$768,2,FALSE))</f>
        <v/>
      </c>
      <c r="Y16" t="str">
        <f>IF(ISERROR(VLOOKUP($B16,'technology-adoption-by-househol'!$D$769:$E$784,2,FALSE)),"",VLOOKUP($B16,'technology-adoption-by-househol'!$D$769:$E$784,2,FALSE))</f>
        <v/>
      </c>
      <c r="Z16" t="str">
        <f>IF(ISERROR(VLOOKUP($B16,'technology-adoption-by-househol'!$D$785:$E$794,2,FALSE)),"",VLOOKUP($B16,'technology-adoption-by-househol'!$D$785:$E$794,2,FALSE))</f>
        <v/>
      </c>
      <c r="AA16" t="str">
        <f>IF(ISERROR(VLOOKUP($B16,'technology-adoption-by-househol'!$D$795:$E$828,2,FALSE)),"",VLOOKUP($B16,'technology-adoption-by-househol'!$D$795:$E$828,2,FALSE))</f>
        <v/>
      </c>
      <c r="AB16" t="str">
        <f>IF(ISERROR(VLOOKUP($B16,'technology-adoption-by-househol'!$D$829:$E$864,2,FALSE)),"",VLOOKUP($B16,'technology-adoption-by-househol'!$D$829:$E$864,2,FALSE))</f>
        <v/>
      </c>
      <c r="AC16" t="str">
        <f>IF(ISERROR(VLOOKUP($B16,'technology-adoption-by-househol'!$D$865:$E$877,2,FALSE)),"",VLOOKUP($B16,'technology-adoption-by-househol'!$D$865:$E$877,2,FALSE))</f>
        <v/>
      </c>
      <c r="AD16" t="str">
        <f>IF(ISERROR(VLOOKUP($B16,'technology-adoption-by-househol'!$D$878:$E$958,2,FALSE)),"",VLOOKUP($B16,'technology-adoption-by-househol'!$D$878:$E$958,2,FALSE))</f>
        <v/>
      </c>
      <c r="AE16" t="str">
        <f>IF(ISERROR(VLOOKUP($B16,'technology-adoption-by-househol'!$D$959:$E$1011,2,FALSE)),"",VLOOKUP($B16,'technology-adoption-by-househol'!$D$959:$E$1011,2,FALSE))</f>
        <v/>
      </c>
      <c r="AF16" t="str">
        <f>IF(ISERROR(VLOOKUP($B16,'technology-adoption-by-househol'!$D$1012:$E$1018,2,FALSE)),"",VLOOKUP($B16,'technology-adoption-by-househol'!$D$1012:$E$1018,2,FALSE))</f>
        <v/>
      </c>
      <c r="AG16" t="str">
        <f>IF(ISERROR(VLOOKUP($B16,'technology-adoption-by-househol'!$D$1019:$E$1041,2,FALSE)),"",VLOOKUP($B16,'technology-adoption-by-househol'!$D$1019:$E$1041,2,FALSE))</f>
        <v/>
      </c>
      <c r="AH16" t="str">
        <f>IF(ISERROR(VLOOKUP($B16,'technology-adoption-by-househol'!$D$1042:$E$1047,2,FALSE)),"",VLOOKUP($B16,'technology-adoption-by-househol'!$D$1042:$E$1047,2,FALSE))</f>
        <v/>
      </c>
      <c r="AI16" t="str">
        <f>IF(ISERROR(VLOOKUP($B16,'technology-adoption-by-househol'!$D$1048:$E$1059,2,FALSE)),"",VLOOKUP($B16,'technology-adoption-by-househol'!$D$1048:$E$1059,2,FALSE))</f>
        <v/>
      </c>
      <c r="AJ16" t="str">
        <f>IF(ISERROR(VLOOKUP($B16,'technology-adoption-by-househol'!$D$1060:$E$1167,2,FALSE)),"",VLOOKUP($B16,'technology-adoption-by-househol'!$D$1060:$E$1167,2,FALSE))</f>
        <v/>
      </c>
      <c r="AK16" t="str">
        <f>IF(ISERROR(VLOOKUP($B16,'technology-adoption-by-househol'!$D$1168:$E$1174,2,FALSE)),"",VLOOKUP($B16,'technology-adoption-by-househol'!$D$1168:$E$1174,2,FALSE))</f>
        <v/>
      </c>
      <c r="AL16" t="str">
        <f>IF(ISERROR(VLOOKUP($B16,'technology-adoption-by-househol'!$D$1181:$E$1236,2,FALSE)),"",VLOOKUP($B16,'technology-adoption-by-househol'!$D$1181:$E$1236,2,FALSE))</f>
        <v/>
      </c>
      <c r="AM16" t="str">
        <f>IF(ISERROR(VLOOKUP($B16,'technology-adoption-by-househol'!$D$1243:$E$1255,2,FALSE)),"",VLOOKUP($B16,'technology-adoption-by-househol'!$D$1243:$E$1255,2,FALSE))</f>
        <v/>
      </c>
      <c r="AN16" t="str">
        <f>IF(ISERROR(VLOOKUP($B16,'technology-adoption-by-househol'!$D$1256:$E$1334,2,FALSE)),"",VLOOKUP($B16,'technology-adoption-by-househol'!$D$1256:$E$1334,2,FALSE))</f>
        <v/>
      </c>
      <c r="AO16" t="str">
        <f>IF(ISERROR(VLOOKUP($B16,'technology-adoption-by-househol'!$D$1335:$E$1341,2,FALSE)),"",VLOOKUP($B16,'technology-adoption-by-househol'!$D$1335:$E$1341,2,FALSE))</f>
        <v/>
      </c>
    </row>
    <row r="17" spans="2:41" x14ac:dyDescent="0.3">
      <c r="B17" s="2">
        <f t="shared" si="0"/>
        <v>1873</v>
      </c>
      <c r="C17" t="str">
        <f>IF(ISERROR(VLOOKUP(B17,'technology-adoption-by-househol'!$D$6:$E$41,2,FALSE)),"",VLOOKUP(B17,'technology-adoption-by-househol'!$D$6:$E$41,2,FALSE))</f>
        <v/>
      </c>
      <c r="D17" t="str">
        <f>IF(ISERROR(VLOOKUP($B17,'technology-adoption-by-househol'!$D$42:$E$132,2,FALSE)),"",VLOOKUP($B17,'technology-adoption-by-househol'!$D$42:$E$132,2,FALSE))</f>
        <v/>
      </c>
      <c r="E17" t="str">
        <f>IF(ISERROR(VLOOKUP($B17,'technology-adoption-by-househol'!$D$133:$E$162,2,FALSE)),"",VLOOKUP($B17,'technology-adoption-by-househol'!$D$133:$E$162,2,FALSE))</f>
        <v/>
      </c>
      <c r="F17" t="str">
        <f>IF(ISERROR(VLOOKUP($B17,'technology-adoption-by-househol'!$D$163:$E$185,2,FALSE)),"",VLOOKUP($B17,'technology-adoption-by-househol'!$D$163:$E$185,2,FALSE))</f>
        <v/>
      </c>
      <c r="G17" t="str">
        <f>IF(ISERROR(VLOOKUP($B17,'technology-adoption-by-househol'!$D$186:$E$192,2,FALSE)),"",VLOOKUP($B17,'technology-adoption-by-househol'!$D$186:$E$192,2,FALSE))</f>
        <v/>
      </c>
      <c r="H17" t="str">
        <f>IF(ISERROR(VLOOKUP($B17,'technology-adoption-by-househol'!$D$193:$E$232,2,FALSE)),"",VLOOKUP($B17,'technology-adoption-by-househol'!$D$193:$E$232,2,FALSE))</f>
        <v/>
      </c>
      <c r="I17" t="str">
        <f>IF(ISERROR(VLOOKUP($B17,'technology-adoption-by-househol'!$D$233:$E$238,2,FALSE)),"",VLOOKUP($B17,'technology-adoption-by-househol'!$D$233:$E$238,2,FALSE))</f>
        <v/>
      </c>
      <c r="J17" t="str">
        <f>IF(ISERROR(VLOOKUP($B17,'technology-adoption-by-househol'!$D$239:$E$278,2,FALSE)),"",VLOOKUP($B17,'technology-adoption-by-househol'!$D$239:$E$278,2,FALSE))</f>
        <v/>
      </c>
      <c r="K17" t="str">
        <f>IF(ISERROR(VLOOKUP($B17,'technology-adoption-by-househol'!$D$279:$E$297,2,FALSE)),"",VLOOKUP($B17,'technology-adoption-by-househol'!$D$279:$E$297,2,FALSE))</f>
        <v/>
      </c>
      <c r="L17" t="str">
        <f>IF(ISERROR(VLOOKUP($B17,'technology-adoption-by-househol'!$D$298:$E$310,2,FALSE)),"",VLOOKUP($B17,'technology-adoption-by-househol'!$D$298:$E$310,2,FALSE))</f>
        <v/>
      </c>
      <c r="M17" t="str">
        <f>IF(ISERROR(VLOOKUP($B17,'technology-adoption-by-househol'!$D$311:$E$317,2,FALSE)),"",VLOOKUP($B17,'technology-adoption-by-househol'!$D$311:$E$317,2,FALSE))</f>
        <v/>
      </c>
      <c r="N17" t="str">
        <f>IF(ISERROR(VLOOKUP($B17,'technology-adoption-by-househol'!$D$318:$E$325,2,FALSE)),"",VLOOKUP($B17,'technology-adoption-by-househol'!$D$318:$E$325,2,FALSE))</f>
        <v/>
      </c>
      <c r="O17" t="str">
        <f>IF(ISERROR(VLOOKUP($B17,'technology-adoption-by-househol'!$D$326:$E$423,2,FALSE)),"",VLOOKUP($B17,'technology-adoption-by-househol'!$D$326:$E$423,2,FALSE))</f>
        <v/>
      </c>
      <c r="P17" t="str">
        <f>IF(ISERROR(VLOOKUP($B17,'technology-adoption-by-househol'!$D$424:$E$432,2,FALSE)),"",VLOOKUP($B17,'technology-adoption-by-househol'!$D$424:$E$432,2,FALSE))</f>
        <v/>
      </c>
      <c r="Q17" t="str">
        <f>IF(ISERROR(VLOOKUP($B17,'technology-adoption-by-househol'!$D$433:$E$444,2,FALSE)),"",VLOOKUP($B17,'technology-adoption-by-househol'!$D$433:$E$444,2,FALSE))</f>
        <v/>
      </c>
      <c r="R17" t="str">
        <f>IF(ISERROR(VLOOKUP($B17,'technology-adoption-by-househol'!$D$445:$E$456,2,FALSE)),"",VLOOKUP($B17,'technology-adoption-by-househol'!$D$445:$E$456,2,FALSE))</f>
        <v/>
      </c>
      <c r="S17" t="str">
        <f>IF(ISERROR(VLOOKUP($B17,'technology-adoption-by-househol'!$D$457:$E$511,2,FALSE)),"",VLOOKUP($B17,'technology-adoption-by-househol'!$D$457:$E$511,2,FALSE))</f>
        <v/>
      </c>
      <c r="T17" t="str">
        <f>IF(ISERROR(VLOOKUP($B17,'technology-adoption-by-househol'!$D$512:$E$588,2,FALSE)),"",VLOOKUP($B17,'technology-adoption-by-househol'!$D$512:$E$588,2,FALSE))</f>
        <v/>
      </c>
      <c r="U17" t="str">
        <f>IF(ISERROR(VLOOKUP($B17,'technology-adoption-by-househol'!$D$589:$E$612,2,FALSE)),"",VLOOKUP($B17,'technology-adoption-by-househol'!$D$589:$E$612,2,FALSE))</f>
        <v/>
      </c>
      <c r="V17" t="str">
        <f>IF(ISERROR(VLOOKUP($B17,'technology-adoption-by-househol'!$D$616:$E$724,2,FALSE)),"",VLOOKUP($B17,'technology-adoption-by-househol'!$D$616:$E$724,2,FALSE))</f>
        <v/>
      </c>
      <c r="W17" t="str">
        <f>IF(ISERROR(VLOOKUP($B17,'technology-adoption-by-househol'!$D$725:$E$757,2,FALSE)),"",VLOOKUP($B17,'technology-adoption-by-househol'!$D$725:$E$757,2,FALSE))</f>
        <v/>
      </c>
      <c r="X17" t="str">
        <f>IF(ISERROR(VLOOKUP($B17,'technology-adoption-by-househol'!$D$758:$E$768,2,FALSE)),"",VLOOKUP($B17,'technology-adoption-by-househol'!$D$758:$E$768,2,FALSE))</f>
        <v/>
      </c>
      <c r="Y17" t="str">
        <f>IF(ISERROR(VLOOKUP($B17,'technology-adoption-by-househol'!$D$769:$E$784,2,FALSE)),"",VLOOKUP($B17,'technology-adoption-by-househol'!$D$769:$E$784,2,FALSE))</f>
        <v/>
      </c>
      <c r="Z17" t="str">
        <f>IF(ISERROR(VLOOKUP($B17,'technology-adoption-by-househol'!$D$785:$E$794,2,FALSE)),"",VLOOKUP($B17,'technology-adoption-by-househol'!$D$785:$E$794,2,FALSE))</f>
        <v/>
      </c>
      <c r="AA17" t="str">
        <f>IF(ISERROR(VLOOKUP($B17,'technology-adoption-by-househol'!$D$795:$E$828,2,FALSE)),"",VLOOKUP($B17,'technology-adoption-by-househol'!$D$795:$E$828,2,FALSE))</f>
        <v/>
      </c>
      <c r="AB17" t="str">
        <f>IF(ISERROR(VLOOKUP($B17,'technology-adoption-by-househol'!$D$829:$E$864,2,FALSE)),"",VLOOKUP($B17,'technology-adoption-by-househol'!$D$829:$E$864,2,FALSE))</f>
        <v/>
      </c>
      <c r="AC17" t="str">
        <f>IF(ISERROR(VLOOKUP($B17,'technology-adoption-by-househol'!$D$865:$E$877,2,FALSE)),"",VLOOKUP($B17,'technology-adoption-by-househol'!$D$865:$E$877,2,FALSE))</f>
        <v/>
      </c>
      <c r="AD17" t="str">
        <f>IF(ISERROR(VLOOKUP($B17,'technology-adoption-by-househol'!$D$878:$E$958,2,FALSE)),"",VLOOKUP($B17,'technology-adoption-by-househol'!$D$878:$E$958,2,FALSE))</f>
        <v/>
      </c>
      <c r="AE17" t="str">
        <f>IF(ISERROR(VLOOKUP($B17,'technology-adoption-by-househol'!$D$959:$E$1011,2,FALSE)),"",VLOOKUP($B17,'technology-adoption-by-househol'!$D$959:$E$1011,2,FALSE))</f>
        <v/>
      </c>
      <c r="AF17" t="str">
        <f>IF(ISERROR(VLOOKUP($B17,'technology-adoption-by-househol'!$D$1012:$E$1018,2,FALSE)),"",VLOOKUP($B17,'technology-adoption-by-househol'!$D$1012:$E$1018,2,FALSE))</f>
        <v/>
      </c>
      <c r="AG17" t="str">
        <f>IF(ISERROR(VLOOKUP($B17,'technology-adoption-by-househol'!$D$1019:$E$1041,2,FALSE)),"",VLOOKUP($B17,'technology-adoption-by-househol'!$D$1019:$E$1041,2,FALSE))</f>
        <v/>
      </c>
      <c r="AH17" t="str">
        <f>IF(ISERROR(VLOOKUP($B17,'technology-adoption-by-househol'!$D$1042:$E$1047,2,FALSE)),"",VLOOKUP($B17,'technology-adoption-by-househol'!$D$1042:$E$1047,2,FALSE))</f>
        <v/>
      </c>
      <c r="AI17" t="str">
        <f>IF(ISERROR(VLOOKUP($B17,'technology-adoption-by-househol'!$D$1048:$E$1059,2,FALSE)),"",VLOOKUP($B17,'technology-adoption-by-househol'!$D$1048:$E$1059,2,FALSE))</f>
        <v/>
      </c>
      <c r="AJ17" t="str">
        <f>IF(ISERROR(VLOOKUP($B17,'technology-adoption-by-househol'!$D$1060:$E$1167,2,FALSE)),"",VLOOKUP($B17,'technology-adoption-by-househol'!$D$1060:$E$1167,2,FALSE))</f>
        <v/>
      </c>
      <c r="AK17" t="str">
        <f>IF(ISERROR(VLOOKUP($B17,'technology-adoption-by-househol'!$D$1168:$E$1174,2,FALSE)),"",VLOOKUP($B17,'technology-adoption-by-househol'!$D$1168:$E$1174,2,FALSE))</f>
        <v/>
      </c>
      <c r="AL17" t="str">
        <f>IF(ISERROR(VLOOKUP($B17,'technology-adoption-by-househol'!$D$1181:$E$1236,2,FALSE)),"",VLOOKUP($B17,'technology-adoption-by-househol'!$D$1181:$E$1236,2,FALSE))</f>
        <v/>
      </c>
      <c r="AM17" t="str">
        <f>IF(ISERROR(VLOOKUP($B17,'technology-adoption-by-househol'!$D$1243:$E$1255,2,FALSE)),"",VLOOKUP($B17,'technology-adoption-by-househol'!$D$1243:$E$1255,2,FALSE))</f>
        <v/>
      </c>
      <c r="AN17" t="str">
        <f>IF(ISERROR(VLOOKUP($B17,'technology-adoption-by-househol'!$D$1256:$E$1334,2,FALSE)),"",VLOOKUP($B17,'technology-adoption-by-househol'!$D$1256:$E$1334,2,FALSE))</f>
        <v/>
      </c>
      <c r="AO17" t="str">
        <f>IF(ISERROR(VLOOKUP($B17,'technology-adoption-by-househol'!$D$1335:$E$1341,2,FALSE)),"",VLOOKUP($B17,'technology-adoption-by-househol'!$D$1335:$E$1341,2,FALSE))</f>
        <v/>
      </c>
    </row>
    <row r="18" spans="2:41" x14ac:dyDescent="0.3">
      <c r="B18" s="2">
        <f t="shared" si="0"/>
        <v>1874</v>
      </c>
      <c r="C18" t="str">
        <f>IF(ISERROR(VLOOKUP(B18,'technology-adoption-by-househol'!$D$6:$E$41,2,FALSE)),"",VLOOKUP(B18,'technology-adoption-by-househol'!$D$6:$E$41,2,FALSE))</f>
        <v/>
      </c>
      <c r="D18" t="str">
        <f>IF(ISERROR(VLOOKUP($B18,'technology-adoption-by-househol'!$D$42:$E$132,2,FALSE)),"",VLOOKUP($B18,'technology-adoption-by-househol'!$D$42:$E$132,2,FALSE))</f>
        <v/>
      </c>
      <c r="E18" t="str">
        <f>IF(ISERROR(VLOOKUP($B18,'technology-adoption-by-househol'!$D$133:$E$162,2,FALSE)),"",VLOOKUP($B18,'technology-adoption-by-househol'!$D$133:$E$162,2,FALSE))</f>
        <v/>
      </c>
      <c r="F18" t="str">
        <f>IF(ISERROR(VLOOKUP($B18,'technology-adoption-by-househol'!$D$163:$E$185,2,FALSE)),"",VLOOKUP($B18,'technology-adoption-by-househol'!$D$163:$E$185,2,FALSE))</f>
        <v/>
      </c>
      <c r="G18" t="str">
        <f>IF(ISERROR(VLOOKUP($B18,'technology-adoption-by-househol'!$D$186:$E$192,2,FALSE)),"",VLOOKUP($B18,'technology-adoption-by-househol'!$D$186:$E$192,2,FALSE))</f>
        <v/>
      </c>
      <c r="H18" t="str">
        <f>IF(ISERROR(VLOOKUP($B18,'technology-adoption-by-househol'!$D$193:$E$232,2,FALSE)),"",VLOOKUP($B18,'technology-adoption-by-househol'!$D$193:$E$232,2,FALSE))</f>
        <v/>
      </c>
      <c r="I18" t="str">
        <f>IF(ISERROR(VLOOKUP($B18,'technology-adoption-by-househol'!$D$233:$E$238,2,FALSE)),"",VLOOKUP($B18,'technology-adoption-by-househol'!$D$233:$E$238,2,FALSE))</f>
        <v/>
      </c>
      <c r="J18" t="str">
        <f>IF(ISERROR(VLOOKUP($B18,'technology-adoption-by-househol'!$D$239:$E$278,2,FALSE)),"",VLOOKUP($B18,'technology-adoption-by-househol'!$D$239:$E$278,2,FALSE))</f>
        <v/>
      </c>
      <c r="K18" t="str">
        <f>IF(ISERROR(VLOOKUP($B18,'technology-adoption-by-househol'!$D$279:$E$297,2,FALSE)),"",VLOOKUP($B18,'technology-adoption-by-househol'!$D$279:$E$297,2,FALSE))</f>
        <v/>
      </c>
      <c r="L18" t="str">
        <f>IF(ISERROR(VLOOKUP($B18,'technology-adoption-by-househol'!$D$298:$E$310,2,FALSE)),"",VLOOKUP($B18,'technology-adoption-by-househol'!$D$298:$E$310,2,FALSE))</f>
        <v/>
      </c>
      <c r="M18" t="str">
        <f>IF(ISERROR(VLOOKUP($B18,'technology-adoption-by-househol'!$D$311:$E$317,2,FALSE)),"",VLOOKUP($B18,'technology-adoption-by-househol'!$D$311:$E$317,2,FALSE))</f>
        <v/>
      </c>
      <c r="N18" t="str">
        <f>IF(ISERROR(VLOOKUP($B18,'technology-adoption-by-househol'!$D$318:$E$325,2,FALSE)),"",VLOOKUP($B18,'technology-adoption-by-househol'!$D$318:$E$325,2,FALSE))</f>
        <v/>
      </c>
      <c r="O18" t="str">
        <f>IF(ISERROR(VLOOKUP($B18,'technology-adoption-by-househol'!$D$326:$E$423,2,FALSE)),"",VLOOKUP($B18,'technology-adoption-by-househol'!$D$326:$E$423,2,FALSE))</f>
        <v/>
      </c>
      <c r="P18" t="str">
        <f>IF(ISERROR(VLOOKUP($B18,'technology-adoption-by-househol'!$D$424:$E$432,2,FALSE)),"",VLOOKUP($B18,'technology-adoption-by-househol'!$D$424:$E$432,2,FALSE))</f>
        <v/>
      </c>
      <c r="Q18" t="str">
        <f>IF(ISERROR(VLOOKUP($B18,'technology-adoption-by-househol'!$D$433:$E$444,2,FALSE)),"",VLOOKUP($B18,'technology-adoption-by-househol'!$D$433:$E$444,2,FALSE))</f>
        <v/>
      </c>
      <c r="R18" t="str">
        <f>IF(ISERROR(VLOOKUP($B18,'technology-adoption-by-househol'!$D$445:$E$456,2,FALSE)),"",VLOOKUP($B18,'technology-adoption-by-househol'!$D$445:$E$456,2,FALSE))</f>
        <v/>
      </c>
      <c r="S18" t="str">
        <f>IF(ISERROR(VLOOKUP($B18,'technology-adoption-by-househol'!$D$457:$E$511,2,FALSE)),"",VLOOKUP($B18,'technology-adoption-by-househol'!$D$457:$E$511,2,FALSE))</f>
        <v/>
      </c>
      <c r="T18" t="str">
        <f>IF(ISERROR(VLOOKUP($B18,'technology-adoption-by-househol'!$D$512:$E$588,2,FALSE)),"",VLOOKUP($B18,'technology-adoption-by-househol'!$D$512:$E$588,2,FALSE))</f>
        <v/>
      </c>
      <c r="U18" t="str">
        <f>IF(ISERROR(VLOOKUP($B18,'technology-adoption-by-househol'!$D$589:$E$612,2,FALSE)),"",VLOOKUP($B18,'technology-adoption-by-househol'!$D$589:$E$612,2,FALSE))</f>
        <v/>
      </c>
      <c r="V18" t="str">
        <f>IF(ISERROR(VLOOKUP($B18,'technology-adoption-by-househol'!$D$616:$E$724,2,FALSE)),"",VLOOKUP($B18,'technology-adoption-by-househol'!$D$616:$E$724,2,FALSE))</f>
        <v/>
      </c>
      <c r="W18" t="str">
        <f>IF(ISERROR(VLOOKUP($B18,'technology-adoption-by-househol'!$D$725:$E$757,2,FALSE)),"",VLOOKUP($B18,'technology-adoption-by-househol'!$D$725:$E$757,2,FALSE))</f>
        <v/>
      </c>
      <c r="X18" t="str">
        <f>IF(ISERROR(VLOOKUP($B18,'technology-adoption-by-househol'!$D$758:$E$768,2,FALSE)),"",VLOOKUP($B18,'technology-adoption-by-househol'!$D$758:$E$768,2,FALSE))</f>
        <v/>
      </c>
      <c r="Y18" t="str">
        <f>IF(ISERROR(VLOOKUP($B18,'technology-adoption-by-househol'!$D$769:$E$784,2,FALSE)),"",VLOOKUP($B18,'technology-adoption-by-househol'!$D$769:$E$784,2,FALSE))</f>
        <v/>
      </c>
      <c r="Z18" t="str">
        <f>IF(ISERROR(VLOOKUP($B18,'technology-adoption-by-househol'!$D$785:$E$794,2,FALSE)),"",VLOOKUP($B18,'technology-adoption-by-househol'!$D$785:$E$794,2,FALSE))</f>
        <v/>
      </c>
      <c r="AA18" t="str">
        <f>IF(ISERROR(VLOOKUP($B18,'technology-adoption-by-househol'!$D$795:$E$828,2,FALSE)),"",VLOOKUP($B18,'technology-adoption-by-househol'!$D$795:$E$828,2,FALSE))</f>
        <v/>
      </c>
      <c r="AB18" t="str">
        <f>IF(ISERROR(VLOOKUP($B18,'technology-adoption-by-househol'!$D$829:$E$864,2,FALSE)),"",VLOOKUP($B18,'technology-adoption-by-househol'!$D$829:$E$864,2,FALSE))</f>
        <v/>
      </c>
      <c r="AC18" t="str">
        <f>IF(ISERROR(VLOOKUP($B18,'technology-adoption-by-househol'!$D$865:$E$877,2,FALSE)),"",VLOOKUP($B18,'technology-adoption-by-househol'!$D$865:$E$877,2,FALSE))</f>
        <v/>
      </c>
      <c r="AD18" t="str">
        <f>IF(ISERROR(VLOOKUP($B18,'technology-adoption-by-househol'!$D$878:$E$958,2,FALSE)),"",VLOOKUP($B18,'technology-adoption-by-househol'!$D$878:$E$958,2,FALSE))</f>
        <v/>
      </c>
      <c r="AE18" t="str">
        <f>IF(ISERROR(VLOOKUP($B18,'technology-adoption-by-househol'!$D$959:$E$1011,2,FALSE)),"",VLOOKUP($B18,'technology-adoption-by-househol'!$D$959:$E$1011,2,FALSE))</f>
        <v/>
      </c>
      <c r="AF18" t="str">
        <f>IF(ISERROR(VLOOKUP($B18,'technology-adoption-by-househol'!$D$1012:$E$1018,2,FALSE)),"",VLOOKUP($B18,'technology-adoption-by-househol'!$D$1012:$E$1018,2,FALSE))</f>
        <v/>
      </c>
      <c r="AG18" t="str">
        <f>IF(ISERROR(VLOOKUP($B18,'technology-adoption-by-househol'!$D$1019:$E$1041,2,FALSE)),"",VLOOKUP($B18,'technology-adoption-by-househol'!$D$1019:$E$1041,2,FALSE))</f>
        <v/>
      </c>
      <c r="AH18" t="str">
        <f>IF(ISERROR(VLOOKUP($B18,'technology-adoption-by-househol'!$D$1042:$E$1047,2,FALSE)),"",VLOOKUP($B18,'technology-adoption-by-househol'!$D$1042:$E$1047,2,FALSE))</f>
        <v/>
      </c>
      <c r="AI18" t="str">
        <f>IF(ISERROR(VLOOKUP($B18,'technology-adoption-by-househol'!$D$1048:$E$1059,2,FALSE)),"",VLOOKUP($B18,'technology-adoption-by-househol'!$D$1048:$E$1059,2,FALSE))</f>
        <v/>
      </c>
      <c r="AJ18" t="str">
        <f>IF(ISERROR(VLOOKUP($B18,'technology-adoption-by-househol'!$D$1060:$E$1167,2,FALSE)),"",VLOOKUP($B18,'technology-adoption-by-househol'!$D$1060:$E$1167,2,FALSE))</f>
        <v/>
      </c>
      <c r="AK18" t="str">
        <f>IF(ISERROR(VLOOKUP($B18,'technology-adoption-by-househol'!$D$1168:$E$1174,2,FALSE)),"",VLOOKUP($B18,'technology-adoption-by-househol'!$D$1168:$E$1174,2,FALSE))</f>
        <v/>
      </c>
      <c r="AL18" t="str">
        <f>IF(ISERROR(VLOOKUP($B18,'technology-adoption-by-househol'!$D$1181:$E$1236,2,FALSE)),"",VLOOKUP($B18,'technology-adoption-by-househol'!$D$1181:$E$1236,2,FALSE))</f>
        <v/>
      </c>
      <c r="AM18" t="str">
        <f>IF(ISERROR(VLOOKUP($B18,'technology-adoption-by-househol'!$D$1243:$E$1255,2,FALSE)),"",VLOOKUP($B18,'technology-adoption-by-househol'!$D$1243:$E$1255,2,FALSE))</f>
        <v/>
      </c>
      <c r="AN18" t="str">
        <f>IF(ISERROR(VLOOKUP($B18,'technology-adoption-by-househol'!$D$1256:$E$1334,2,FALSE)),"",VLOOKUP($B18,'technology-adoption-by-househol'!$D$1256:$E$1334,2,FALSE))</f>
        <v/>
      </c>
      <c r="AO18" t="str">
        <f>IF(ISERROR(VLOOKUP($B18,'technology-adoption-by-househol'!$D$1335:$E$1341,2,FALSE)),"",VLOOKUP($B18,'technology-adoption-by-househol'!$D$1335:$E$1341,2,FALSE))</f>
        <v/>
      </c>
    </row>
    <row r="19" spans="2:41" x14ac:dyDescent="0.3">
      <c r="B19" s="2">
        <f t="shared" si="0"/>
        <v>1875</v>
      </c>
      <c r="C19" t="str">
        <f>IF(ISERROR(VLOOKUP(B19,'technology-adoption-by-househol'!$D$6:$E$41,2,FALSE)),"",VLOOKUP(B19,'technology-adoption-by-househol'!$D$6:$E$41,2,FALSE))</f>
        <v/>
      </c>
      <c r="D19" t="str">
        <f>IF(ISERROR(VLOOKUP($B19,'technology-adoption-by-househol'!$D$42:$E$132,2,FALSE)),"",VLOOKUP($B19,'technology-adoption-by-househol'!$D$42:$E$132,2,FALSE))</f>
        <v/>
      </c>
      <c r="E19" t="str">
        <f>IF(ISERROR(VLOOKUP($B19,'technology-adoption-by-househol'!$D$133:$E$162,2,FALSE)),"",VLOOKUP($B19,'technology-adoption-by-househol'!$D$133:$E$162,2,FALSE))</f>
        <v/>
      </c>
      <c r="F19" t="str">
        <f>IF(ISERROR(VLOOKUP($B19,'technology-adoption-by-househol'!$D$163:$E$185,2,FALSE)),"",VLOOKUP($B19,'technology-adoption-by-househol'!$D$163:$E$185,2,FALSE))</f>
        <v/>
      </c>
      <c r="G19" t="str">
        <f>IF(ISERROR(VLOOKUP($B19,'technology-adoption-by-househol'!$D$186:$E$192,2,FALSE)),"",VLOOKUP($B19,'technology-adoption-by-househol'!$D$186:$E$192,2,FALSE))</f>
        <v/>
      </c>
      <c r="H19" t="str">
        <f>IF(ISERROR(VLOOKUP($B19,'technology-adoption-by-househol'!$D$193:$E$232,2,FALSE)),"",VLOOKUP($B19,'technology-adoption-by-househol'!$D$193:$E$232,2,FALSE))</f>
        <v/>
      </c>
      <c r="I19" t="str">
        <f>IF(ISERROR(VLOOKUP($B19,'technology-adoption-by-househol'!$D$233:$E$238,2,FALSE)),"",VLOOKUP($B19,'technology-adoption-by-househol'!$D$233:$E$238,2,FALSE))</f>
        <v/>
      </c>
      <c r="J19" t="str">
        <f>IF(ISERROR(VLOOKUP($B19,'technology-adoption-by-househol'!$D$239:$E$278,2,FALSE)),"",VLOOKUP($B19,'technology-adoption-by-househol'!$D$239:$E$278,2,FALSE))</f>
        <v/>
      </c>
      <c r="K19" t="str">
        <f>IF(ISERROR(VLOOKUP($B19,'technology-adoption-by-househol'!$D$279:$E$297,2,FALSE)),"",VLOOKUP($B19,'technology-adoption-by-househol'!$D$279:$E$297,2,FALSE))</f>
        <v/>
      </c>
      <c r="L19" t="str">
        <f>IF(ISERROR(VLOOKUP($B19,'technology-adoption-by-househol'!$D$298:$E$310,2,FALSE)),"",VLOOKUP($B19,'technology-adoption-by-househol'!$D$298:$E$310,2,FALSE))</f>
        <v/>
      </c>
      <c r="M19" t="str">
        <f>IF(ISERROR(VLOOKUP($B19,'technology-adoption-by-househol'!$D$311:$E$317,2,FALSE)),"",VLOOKUP($B19,'technology-adoption-by-househol'!$D$311:$E$317,2,FALSE))</f>
        <v/>
      </c>
      <c r="N19" t="str">
        <f>IF(ISERROR(VLOOKUP($B19,'technology-adoption-by-househol'!$D$318:$E$325,2,FALSE)),"",VLOOKUP($B19,'technology-adoption-by-househol'!$D$318:$E$325,2,FALSE))</f>
        <v/>
      </c>
      <c r="O19" t="str">
        <f>IF(ISERROR(VLOOKUP($B19,'technology-adoption-by-househol'!$D$326:$E$423,2,FALSE)),"",VLOOKUP($B19,'technology-adoption-by-househol'!$D$326:$E$423,2,FALSE))</f>
        <v/>
      </c>
      <c r="P19" t="str">
        <f>IF(ISERROR(VLOOKUP($B19,'technology-adoption-by-househol'!$D$424:$E$432,2,FALSE)),"",VLOOKUP($B19,'technology-adoption-by-househol'!$D$424:$E$432,2,FALSE))</f>
        <v/>
      </c>
      <c r="Q19" t="str">
        <f>IF(ISERROR(VLOOKUP($B19,'technology-adoption-by-househol'!$D$433:$E$444,2,FALSE)),"",VLOOKUP($B19,'technology-adoption-by-househol'!$D$433:$E$444,2,FALSE))</f>
        <v/>
      </c>
      <c r="R19" t="str">
        <f>IF(ISERROR(VLOOKUP($B19,'technology-adoption-by-househol'!$D$445:$E$456,2,FALSE)),"",VLOOKUP($B19,'technology-adoption-by-househol'!$D$445:$E$456,2,FALSE))</f>
        <v/>
      </c>
      <c r="S19" t="str">
        <f>IF(ISERROR(VLOOKUP($B19,'technology-adoption-by-househol'!$D$457:$E$511,2,FALSE)),"",VLOOKUP($B19,'technology-adoption-by-househol'!$D$457:$E$511,2,FALSE))</f>
        <v/>
      </c>
      <c r="T19" t="str">
        <f>IF(ISERROR(VLOOKUP($B19,'technology-adoption-by-househol'!$D$512:$E$588,2,FALSE)),"",VLOOKUP($B19,'technology-adoption-by-househol'!$D$512:$E$588,2,FALSE))</f>
        <v/>
      </c>
      <c r="U19" t="str">
        <f>IF(ISERROR(VLOOKUP($B19,'technology-adoption-by-househol'!$D$589:$E$612,2,FALSE)),"",VLOOKUP($B19,'technology-adoption-by-househol'!$D$589:$E$612,2,FALSE))</f>
        <v/>
      </c>
      <c r="V19" t="str">
        <f>IF(ISERROR(VLOOKUP($B19,'technology-adoption-by-househol'!$D$616:$E$724,2,FALSE)),"",VLOOKUP($B19,'technology-adoption-by-househol'!$D$616:$E$724,2,FALSE))</f>
        <v/>
      </c>
      <c r="W19" t="str">
        <f>IF(ISERROR(VLOOKUP($B19,'technology-adoption-by-househol'!$D$725:$E$757,2,FALSE)),"",VLOOKUP($B19,'technology-adoption-by-househol'!$D$725:$E$757,2,FALSE))</f>
        <v/>
      </c>
      <c r="X19" t="str">
        <f>IF(ISERROR(VLOOKUP($B19,'technology-adoption-by-househol'!$D$758:$E$768,2,FALSE)),"",VLOOKUP($B19,'technology-adoption-by-househol'!$D$758:$E$768,2,FALSE))</f>
        <v/>
      </c>
      <c r="Y19" t="str">
        <f>IF(ISERROR(VLOOKUP($B19,'technology-adoption-by-househol'!$D$769:$E$784,2,FALSE)),"",VLOOKUP($B19,'technology-adoption-by-househol'!$D$769:$E$784,2,FALSE))</f>
        <v/>
      </c>
      <c r="Z19" t="str">
        <f>IF(ISERROR(VLOOKUP($B19,'technology-adoption-by-househol'!$D$785:$E$794,2,FALSE)),"",VLOOKUP($B19,'technology-adoption-by-househol'!$D$785:$E$794,2,FALSE))</f>
        <v/>
      </c>
      <c r="AA19" t="str">
        <f>IF(ISERROR(VLOOKUP($B19,'technology-adoption-by-househol'!$D$795:$E$828,2,FALSE)),"",VLOOKUP($B19,'technology-adoption-by-househol'!$D$795:$E$828,2,FALSE))</f>
        <v/>
      </c>
      <c r="AB19" t="str">
        <f>IF(ISERROR(VLOOKUP($B19,'technology-adoption-by-househol'!$D$829:$E$864,2,FALSE)),"",VLOOKUP($B19,'technology-adoption-by-househol'!$D$829:$E$864,2,FALSE))</f>
        <v/>
      </c>
      <c r="AC19" t="str">
        <f>IF(ISERROR(VLOOKUP($B19,'technology-adoption-by-househol'!$D$865:$E$877,2,FALSE)),"",VLOOKUP($B19,'technology-adoption-by-househol'!$D$865:$E$877,2,FALSE))</f>
        <v/>
      </c>
      <c r="AD19" t="str">
        <f>IF(ISERROR(VLOOKUP($B19,'technology-adoption-by-househol'!$D$878:$E$958,2,FALSE)),"",VLOOKUP($B19,'technology-adoption-by-househol'!$D$878:$E$958,2,FALSE))</f>
        <v/>
      </c>
      <c r="AE19" t="str">
        <f>IF(ISERROR(VLOOKUP($B19,'technology-adoption-by-househol'!$D$959:$E$1011,2,FALSE)),"",VLOOKUP($B19,'technology-adoption-by-househol'!$D$959:$E$1011,2,FALSE))</f>
        <v/>
      </c>
      <c r="AF19" t="str">
        <f>IF(ISERROR(VLOOKUP($B19,'technology-adoption-by-househol'!$D$1012:$E$1018,2,FALSE)),"",VLOOKUP($B19,'technology-adoption-by-househol'!$D$1012:$E$1018,2,FALSE))</f>
        <v/>
      </c>
      <c r="AG19" t="str">
        <f>IF(ISERROR(VLOOKUP($B19,'technology-adoption-by-househol'!$D$1019:$E$1041,2,FALSE)),"",VLOOKUP($B19,'technology-adoption-by-househol'!$D$1019:$E$1041,2,FALSE))</f>
        <v/>
      </c>
      <c r="AH19" t="str">
        <f>IF(ISERROR(VLOOKUP($B19,'technology-adoption-by-househol'!$D$1042:$E$1047,2,FALSE)),"",VLOOKUP($B19,'technology-adoption-by-househol'!$D$1042:$E$1047,2,FALSE))</f>
        <v/>
      </c>
      <c r="AI19" t="str">
        <f>IF(ISERROR(VLOOKUP($B19,'technology-adoption-by-househol'!$D$1048:$E$1059,2,FALSE)),"",VLOOKUP($B19,'technology-adoption-by-househol'!$D$1048:$E$1059,2,FALSE))</f>
        <v/>
      </c>
      <c r="AJ19" t="str">
        <f>IF(ISERROR(VLOOKUP($B19,'technology-adoption-by-househol'!$D$1060:$E$1167,2,FALSE)),"",VLOOKUP($B19,'technology-adoption-by-househol'!$D$1060:$E$1167,2,FALSE))</f>
        <v/>
      </c>
      <c r="AK19" t="str">
        <f>IF(ISERROR(VLOOKUP($B19,'technology-adoption-by-househol'!$D$1168:$E$1174,2,FALSE)),"",VLOOKUP($B19,'technology-adoption-by-househol'!$D$1168:$E$1174,2,FALSE))</f>
        <v/>
      </c>
      <c r="AL19" t="str">
        <f>IF(ISERROR(VLOOKUP($B19,'technology-adoption-by-househol'!$D$1181:$E$1236,2,FALSE)),"",VLOOKUP($B19,'technology-adoption-by-househol'!$D$1181:$E$1236,2,FALSE))</f>
        <v/>
      </c>
      <c r="AM19" t="str">
        <f>IF(ISERROR(VLOOKUP($B19,'technology-adoption-by-househol'!$D$1243:$E$1255,2,FALSE)),"",VLOOKUP($B19,'technology-adoption-by-househol'!$D$1243:$E$1255,2,FALSE))</f>
        <v/>
      </c>
      <c r="AN19" t="str">
        <f>IF(ISERROR(VLOOKUP($B19,'technology-adoption-by-househol'!$D$1256:$E$1334,2,FALSE)),"",VLOOKUP($B19,'technology-adoption-by-househol'!$D$1256:$E$1334,2,FALSE))</f>
        <v/>
      </c>
      <c r="AO19" t="str">
        <f>IF(ISERROR(VLOOKUP($B19,'technology-adoption-by-househol'!$D$1335:$E$1341,2,FALSE)),"",VLOOKUP($B19,'technology-adoption-by-househol'!$D$1335:$E$1341,2,FALSE))</f>
        <v/>
      </c>
    </row>
    <row r="20" spans="2:41" x14ac:dyDescent="0.3">
      <c r="B20" s="2">
        <f t="shared" si="0"/>
        <v>1876</v>
      </c>
      <c r="C20" t="str">
        <f>IF(ISERROR(VLOOKUP(B20,'technology-adoption-by-househol'!$D$6:$E$41,2,FALSE)),"",VLOOKUP(B20,'technology-adoption-by-househol'!$D$6:$E$41,2,FALSE))</f>
        <v/>
      </c>
      <c r="D20" t="str">
        <f>IF(ISERROR(VLOOKUP($B20,'technology-adoption-by-househol'!$D$42:$E$132,2,FALSE)),"",VLOOKUP($B20,'technology-adoption-by-househol'!$D$42:$E$132,2,FALSE))</f>
        <v/>
      </c>
      <c r="E20" t="str">
        <f>IF(ISERROR(VLOOKUP($B20,'technology-adoption-by-househol'!$D$133:$E$162,2,FALSE)),"",VLOOKUP($B20,'technology-adoption-by-househol'!$D$133:$E$162,2,FALSE))</f>
        <v/>
      </c>
      <c r="F20" t="str">
        <f>IF(ISERROR(VLOOKUP($B20,'technology-adoption-by-househol'!$D$163:$E$185,2,FALSE)),"",VLOOKUP($B20,'technology-adoption-by-househol'!$D$163:$E$185,2,FALSE))</f>
        <v/>
      </c>
      <c r="G20" t="str">
        <f>IF(ISERROR(VLOOKUP($B20,'technology-adoption-by-househol'!$D$186:$E$192,2,FALSE)),"",VLOOKUP($B20,'technology-adoption-by-househol'!$D$186:$E$192,2,FALSE))</f>
        <v/>
      </c>
      <c r="H20" t="str">
        <f>IF(ISERROR(VLOOKUP($B20,'technology-adoption-by-househol'!$D$193:$E$232,2,FALSE)),"",VLOOKUP($B20,'technology-adoption-by-househol'!$D$193:$E$232,2,FALSE))</f>
        <v/>
      </c>
      <c r="I20" t="str">
        <f>IF(ISERROR(VLOOKUP($B20,'technology-adoption-by-househol'!$D$233:$E$238,2,FALSE)),"",VLOOKUP($B20,'technology-adoption-by-househol'!$D$233:$E$238,2,FALSE))</f>
        <v/>
      </c>
      <c r="J20" t="str">
        <f>IF(ISERROR(VLOOKUP($B20,'technology-adoption-by-househol'!$D$239:$E$278,2,FALSE)),"",VLOOKUP($B20,'technology-adoption-by-househol'!$D$239:$E$278,2,FALSE))</f>
        <v/>
      </c>
      <c r="K20" t="str">
        <f>IF(ISERROR(VLOOKUP($B20,'technology-adoption-by-househol'!$D$279:$E$297,2,FALSE)),"",VLOOKUP($B20,'technology-adoption-by-househol'!$D$279:$E$297,2,FALSE))</f>
        <v/>
      </c>
      <c r="L20" t="str">
        <f>IF(ISERROR(VLOOKUP($B20,'technology-adoption-by-househol'!$D$298:$E$310,2,FALSE)),"",VLOOKUP($B20,'technology-adoption-by-househol'!$D$298:$E$310,2,FALSE))</f>
        <v/>
      </c>
      <c r="M20" t="str">
        <f>IF(ISERROR(VLOOKUP($B20,'technology-adoption-by-househol'!$D$311:$E$317,2,FALSE)),"",VLOOKUP($B20,'technology-adoption-by-househol'!$D$311:$E$317,2,FALSE))</f>
        <v/>
      </c>
      <c r="N20" t="str">
        <f>IF(ISERROR(VLOOKUP($B20,'technology-adoption-by-househol'!$D$318:$E$325,2,FALSE)),"",VLOOKUP($B20,'technology-adoption-by-househol'!$D$318:$E$325,2,FALSE))</f>
        <v/>
      </c>
      <c r="O20" t="str">
        <f>IF(ISERROR(VLOOKUP($B20,'technology-adoption-by-househol'!$D$326:$E$423,2,FALSE)),"",VLOOKUP($B20,'technology-adoption-by-househol'!$D$326:$E$423,2,FALSE))</f>
        <v/>
      </c>
      <c r="P20" t="str">
        <f>IF(ISERROR(VLOOKUP($B20,'technology-adoption-by-househol'!$D$424:$E$432,2,FALSE)),"",VLOOKUP($B20,'technology-adoption-by-househol'!$D$424:$E$432,2,FALSE))</f>
        <v/>
      </c>
      <c r="Q20" t="str">
        <f>IF(ISERROR(VLOOKUP($B20,'technology-adoption-by-househol'!$D$433:$E$444,2,FALSE)),"",VLOOKUP($B20,'technology-adoption-by-househol'!$D$433:$E$444,2,FALSE))</f>
        <v/>
      </c>
      <c r="R20" t="str">
        <f>IF(ISERROR(VLOOKUP($B20,'technology-adoption-by-househol'!$D$445:$E$456,2,FALSE)),"",VLOOKUP($B20,'technology-adoption-by-househol'!$D$445:$E$456,2,FALSE))</f>
        <v/>
      </c>
      <c r="S20" t="str">
        <f>IF(ISERROR(VLOOKUP($B20,'technology-adoption-by-househol'!$D$457:$E$511,2,FALSE)),"",VLOOKUP($B20,'technology-adoption-by-househol'!$D$457:$E$511,2,FALSE))</f>
        <v/>
      </c>
      <c r="T20" t="str">
        <f>IF(ISERROR(VLOOKUP($B20,'technology-adoption-by-househol'!$D$512:$E$588,2,FALSE)),"",VLOOKUP($B20,'technology-adoption-by-househol'!$D$512:$E$588,2,FALSE))</f>
        <v/>
      </c>
      <c r="U20" t="str">
        <f>IF(ISERROR(VLOOKUP($B20,'technology-adoption-by-househol'!$D$589:$E$612,2,FALSE)),"",VLOOKUP($B20,'technology-adoption-by-househol'!$D$589:$E$612,2,FALSE))</f>
        <v/>
      </c>
      <c r="V20" t="str">
        <f>IF(ISERROR(VLOOKUP($B20,'technology-adoption-by-househol'!$D$616:$E$724,2,FALSE)),"",VLOOKUP($B20,'technology-adoption-by-househol'!$D$616:$E$724,2,FALSE))</f>
        <v/>
      </c>
      <c r="W20" t="str">
        <f>IF(ISERROR(VLOOKUP($B20,'technology-adoption-by-househol'!$D$725:$E$757,2,FALSE)),"",VLOOKUP($B20,'technology-adoption-by-househol'!$D$725:$E$757,2,FALSE))</f>
        <v/>
      </c>
      <c r="X20" t="str">
        <f>IF(ISERROR(VLOOKUP($B20,'technology-adoption-by-househol'!$D$758:$E$768,2,FALSE)),"",VLOOKUP($B20,'technology-adoption-by-househol'!$D$758:$E$768,2,FALSE))</f>
        <v/>
      </c>
      <c r="Y20" t="str">
        <f>IF(ISERROR(VLOOKUP($B20,'technology-adoption-by-househol'!$D$769:$E$784,2,FALSE)),"",VLOOKUP($B20,'technology-adoption-by-househol'!$D$769:$E$784,2,FALSE))</f>
        <v/>
      </c>
      <c r="Z20" t="str">
        <f>IF(ISERROR(VLOOKUP($B20,'technology-adoption-by-househol'!$D$785:$E$794,2,FALSE)),"",VLOOKUP($B20,'technology-adoption-by-househol'!$D$785:$E$794,2,FALSE))</f>
        <v/>
      </c>
      <c r="AA20" t="str">
        <f>IF(ISERROR(VLOOKUP($B20,'technology-adoption-by-househol'!$D$795:$E$828,2,FALSE)),"",VLOOKUP($B20,'technology-adoption-by-househol'!$D$795:$E$828,2,FALSE))</f>
        <v/>
      </c>
      <c r="AB20" t="str">
        <f>IF(ISERROR(VLOOKUP($B20,'technology-adoption-by-househol'!$D$829:$E$864,2,FALSE)),"",VLOOKUP($B20,'technology-adoption-by-househol'!$D$829:$E$864,2,FALSE))</f>
        <v/>
      </c>
      <c r="AC20" t="str">
        <f>IF(ISERROR(VLOOKUP($B20,'technology-adoption-by-househol'!$D$865:$E$877,2,FALSE)),"",VLOOKUP($B20,'technology-adoption-by-househol'!$D$865:$E$877,2,FALSE))</f>
        <v/>
      </c>
      <c r="AD20" t="str">
        <f>IF(ISERROR(VLOOKUP($B20,'technology-adoption-by-househol'!$D$878:$E$958,2,FALSE)),"",VLOOKUP($B20,'technology-adoption-by-househol'!$D$878:$E$958,2,FALSE))</f>
        <v/>
      </c>
      <c r="AE20" t="str">
        <f>IF(ISERROR(VLOOKUP($B20,'technology-adoption-by-househol'!$D$959:$E$1011,2,FALSE)),"",VLOOKUP($B20,'technology-adoption-by-househol'!$D$959:$E$1011,2,FALSE))</f>
        <v/>
      </c>
      <c r="AF20" t="str">
        <f>IF(ISERROR(VLOOKUP($B20,'technology-adoption-by-househol'!$D$1012:$E$1018,2,FALSE)),"",VLOOKUP($B20,'technology-adoption-by-househol'!$D$1012:$E$1018,2,FALSE))</f>
        <v/>
      </c>
      <c r="AG20" t="str">
        <f>IF(ISERROR(VLOOKUP($B20,'technology-adoption-by-househol'!$D$1019:$E$1041,2,FALSE)),"",VLOOKUP($B20,'technology-adoption-by-househol'!$D$1019:$E$1041,2,FALSE))</f>
        <v/>
      </c>
      <c r="AH20" t="str">
        <f>IF(ISERROR(VLOOKUP($B20,'technology-adoption-by-househol'!$D$1042:$E$1047,2,FALSE)),"",VLOOKUP($B20,'technology-adoption-by-househol'!$D$1042:$E$1047,2,FALSE))</f>
        <v/>
      </c>
      <c r="AI20" t="str">
        <f>IF(ISERROR(VLOOKUP($B20,'technology-adoption-by-househol'!$D$1048:$E$1059,2,FALSE)),"",VLOOKUP($B20,'technology-adoption-by-househol'!$D$1048:$E$1059,2,FALSE))</f>
        <v/>
      </c>
      <c r="AJ20" t="str">
        <f>IF(ISERROR(VLOOKUP($B20,'technology-adoption-by-househol'!$D$1060:$E$1167,2,FALSE)),"",VLOOKUP($B20,'technology-adoption-by-househol'!$D$1060:$E$1167,2,FALSE))</f>
        <v/>
      </c>
      <c r="AK20" t="str">
        <f>IF(ISERROR(VLOOKUP($B20,'technology-adoption-by-househol'!$D$1168:$E$1174,2,FALSE)),"",VLOOKUP($B20,'technology-adoption-by-househol'!$D$1168:$E$1174,2,FALSE))</f>
        <v/>
      </c>
      <c r="AL20" t="str">
        <f>IF(ISERROR(VLOOKUP($B20,'technology-adoption-by-househol'!$D$1181:$E$1236,2,FALSE)),"",VLOOKUP($B20,'technology-adoption-by-househol'!$D$1181:$E$1236,2,FALSE))</f>
        <v/>
      </c>
      <c r="AM20" t="str">
        <f>IF(ISERROR(VLOOKUP($B20,'technology-adoption-by-househol'!$D$1243:$E$1255,2,FALSE)),"",VLOOKUP($B20,'technology-adoption-by-househol'!$D$1243:$E$1255,2,FALSE))</f>
        <v/>
      </c>
      <c r="AN20" t="str">
        <f>IF(ISERROR(VLOOKUP($B20,'technology-adoption-by-househol'!$D$1256:$E$1334,2,FALSE)),"",VLOOKUP($B20,'technology-adoption-by-househol'!$D$1256:$E$1334,2,FALSE))</f>
        <v/>
      </c>
      <c r="AO20" t="str">
        <f>IF(ISERROR(VLOOKUP($B20,'technology-adoption-by-househol'!$D$1335:$E$1341,2,FALSE)),"",VLOOKUP($B20,'technology-adoption-by-househol'!$D$1335:$E$1341,2,FALSE))</f>
        <v/>
      </c>
    </row>
    <row r="21" spans="2:41" x14ac:dyDescent="0.3">
      <c r="B21" s="2">
        <f t="shared" si="0"/>
        <v>1877</v>
      </c>
      <c r="C21" t="str">
        <f>IF(ISERROR(VLOOKUP(B21,'technology-adoption-by-househol'!$D$6:$E$41,2,FALSE)),"",VLOOKUP(B21,'technology-adoption-by-househol'!$D$6:$E$41,2,FALSE))</f>
        <v/>
      </c>
      <c r="D21" t="str">
        <f>IF(ISERROR(VLOOKUP($B21,'technology-adoption-by-househol'!$D$42:$E$132,2,FALSE)),"",VLOOKUP($B21,'technology-adoption-by-househol'!$D$42:$E$132,2,FALSE))</f>
        <v/>
      </c>
      <c r="E21" t="str">
        <f>IF(ISERROR(VLOOKUP($B21,'technology-adoption-by-househol'!$D$133:$E$162,2,FALSE)),"",VLOOKUP($B21,'technology-adoption-by-househol'!$D$133:$E$162,2,FALSE))</f>
        <v/>
      </c>
      <c r="F21" t="str">
        <f>IF(ISERROR(VLOOKUP($B21,'technology-adoption-by-househol'!$D$163:$E$185,2,FALSE)),"",VLOOKUP($B21,'technology-adoption-by-househol'!$D$163:$E$185,2,FALSE))</f>
        <v/>
      </c>
      <c r="G21" t="str">
        <f>IF(ISERROR(VLOOKUP($B21,'technology-adoption-by-househol'!$D$186:$E$192,2,FALSE)),"",VLOOKUP($B21,'technology-adoption-by-househol'!$D$186:$E$192,2,FALSE))</f>
        <v/>
      </c>
      <c r="H21" t="str">
        <f>IF(ISERROR(VLOOKUP($B21,'technology-adoption-by-househol'!$D$193:$E$232,2,FALSE)),"",VLOOKUP($B21,'technology-adoption-by-househol'!$D$193:$E$232,2,FALSE))</f>
        <v/>
      </c>
      <c r="I21" t="str">
        <f>IF(ISERROR(VLOOKUP($B21,'technology-adoption-by-househol'!$D$233:$E$238,2,FALSE)),"",VLOOKUP($B21,'technology-adoption-by-househol'!$D$233:$E$238,2,FALSE))</f>
        <v/>
      </c>
      <c r="J21" t="str">
        <f>IF(ISERROR(VLOOKUP($B21,'technology-adoption-by-househol'!$D$239:$E$278,2,FALSE)),"",VLOOKUP($B21,'technology-adoption-by-househol'!$D$239:$E$278,2,FALSE))</f>
        <v/>
      </c>
      <c r="K21" t="str">
        <f>IF(ISERROR(VLOOKUP($B21,'technology-adoption-by-househol'!$D$279:$E$297,2,FALSE)),"",VLOOKUP($B21,'technology-adoption-by-househol'!$D$279:$E$297,2,FALSE))</f>
        <v/>
      </c>
      <c r="L21" t="str">
        <f>IF(ISERROR(VLOOKUP($B21,'technology-adoption-by-househol'!$D$298:$E$310,2,FALSE)),"",VLOOKUP($B21,'technology-adoption-by-househol'!$D$298:$E$310,2,FALSE))</f>
        <v/>
      </c>
      <c r="M21" t="str">
        <f>IF(ISERROR(VLOOKUP($B21,'technology-adoption-by-househol'!$D$311:$E$317,2,FALSE)),"",VLOOKUP($B21,'technology-adoption-by-househol'!$D$311:$E$317,2,FALSE))</f>
        <v/>
      </c>
      <c r="N21" t="str">
        <f>IF(ISERROR(VLOOKUP($B21,'technology-adoption-by-househol'!$D$318:$E$325,2,FALSE)),"",VLOOKUP($B21,'technology-adoption-by-househol'!$D$318:$E$325,2,FALSE))</f>
        <v/>
      </c>
      <c r="O21" t="str">
        <f>IF(ISERROR(VLOOKUP($B21,'technology-adoption-by-househol'!$D$326:$E$423,2,FALSE)),"",VLOOKUP($B21,'technology-adoption-by-househol'!$D$326:$E$423,2,FALSE))</f>
        <v/>
      </c>
      <c r="P21" t="str">
        <f>IF(ISERROR(VLOOKUP($B21,'technology-adoption-by-househol'!$D$424:$E$432,2,FALSE)),"",VLOOKUP($B21,'technology-adoption-by-househol'!$D$424:$E$432,2,FALSE))</f>
        <v/>
      </c>
      <c r="Q21" t="str">
        <f>IF(ISERROR(VLOOKUP($B21,'technology-adoption-by-househol'!$D$433:$E$444,2,FALSE)),"",VLOOKUP($B21,'technology-adoption-by-househol'!$D$433:$E$444,2,FALSE))</f>
        <v/>
      </c>
      <c r="R21" t="str">
        <f>IF(ISERROR(VLOOKUP($B21,'technology-adoption-by-househol'!$D$445:$E$456,2,FALSE)),"",VLOOKUP($B21,'technology-adoption-by-househol'!$D$445:$E$456,2,FALSE))</f>
        <v/>
      </c>
      <c r="S21" t="str">
        <f>IF(ISERROR(VLOOKUP($B21,'technology-adoption-by-househol'!$D$457:$E$511,2,FALSE)),"",VLOOKUP($B21,'technology-adoption-by-househol'!$D$457:$E$511,2,FALSE))</f>
        <v/>
      </c>
      <c r="T21" t="str">
        <f>IF(ISERROR(VLOOKUP($B21,'technology-adoption-by-househol'!$D$512:$E$588,2,FALSE)),"",VLOOKUP($B21,'technology-adoption-by-househol'!$D$512:$E$588,2,FALSE))</f>
        <v/>
      </c>
      <c r="U21" t="str">
        <f>IF(ISERROR(VLOOKUP($B21,'technology-adoption-by-househol'!$D$589:$E$612,2,FALSE)),"",VLOOKUP($B21,'technology-adoption-by-househol'!$D$589:$E$612,2,FALSE))</f>
        <v/>
      </c>
      <c r="V21" t="str">
        <f>IF(ISERROR(VLOOKUP($B21,'technology-adoption-by-househol'!$D$616:$E$724,2,FALSE)),"",VLOOKUP($B21,'technology-adoption-by-househol'!$D$616:$E$724,2,FALSE))</f>
        <v/>
      </c>
      <c r="W21" t="str">
        <f>IF(ISERROR(VLOOKUP($B21,'technology-adoption-by-househol'!$D$725:$E$757,2,FALSE)),"",VLOOKUP($B21,'technology-adoption-by-househol'!$D$725:$E$757,2,FALSE))</f>
        <v/>
      </c>
      <c r="X21" t="str">
        <f>IF(ISERROR(VLOOKUP($B21,'technology-adoption-by-househol'!$D$758:$E$768,2,FALSE)),"",VLOOKUP($B21,'technology-adoption-by-househol'!$D$758:$E$768,2,FALSE))</f>
        <v/>
      </c>
      <c r="Y21" t="str">
        <f>IF(ISERROR(VLOOKUP($B21,'technology-adoption-by-househol'!$D$769:$E$784,2,FALSE)),"",VLOOKUP($B21,'technology-adoption-by-househol'!$D$769:$E$784,2,FALSE))</f>
        <v/>
      </c>
      <c r="Z21" t="str">
        <f>IF(ISERROR(VLOOKUP($B21,'technology-adoption-by-househol'!$D$785:$E$794,2,FALSE)),"",VLOOKUP($B21,'technology-adoption-by-househol'!$D$785:$E$794,2,FALSE))</f>
        <v/>
      </c>
      <c r="AA21" t="str">
        <f>IF(ISERROR(VLOOKUP($B21,'technology-adoption-by-househol'!$D$795:$E$828,2,FALSE)),"",VLOOKUP($B21,'technology-adoption-by-househol'!$D$795:$E$828,2,FALSE))</f>
        <v/>
      </c>
      <c r="AB21" t="str">
        <f>IF(ISERROR(VLOOKUP($B21,'technology-adoption-by-househol'!$D$829:$E$864,2,FALSE)),"",VLOOKUP($B21,'technology-adoption-by-househol'!$D$829:$E$864,2,FALSE))</f>
        <v/>
      </c>
      <c r="AC21" t="str">
        <f>IF(ISERROR(VLOOKUP($B21,'technology-adoption-by-househol'!$D$865:$E$877,2,FALSE)),"",VLOOKUP($B21,'technology-adoption-by-househol'!$D$865:$E$877,2,FALSE))</f>
        <v/>
      </c>
      <c r="AD21" t="str">
        <f>IF(ISERROR(VLOOKUP($B21,'technology-adoption-by-househol'!$D$878:$E$958,2,FALSE)),"",VLOOKUP($B21,'technology-adoption-by-househol'!$D$878:$E$958,2,FALSE))</f>
        <v/>
      </c>
      <c r="AE21" t="str">
        <f>IF(ISERROR(VLOOKUP($B21,'technology-adoption-by-househol'!$D$959:$E$1011,2,FALSE)),"",VLOOKUP($B21,'technology-adoption-by-househol'!$D$959:$E$1011,2,FALSE))</f>
        <v/>
      </c>
      <c r="AF21" t="str">
        <f>IF(ISERROR(VLOOKUP($B21,'technology-adoption-by-househol'!$D$1012:$E$1018,2,FALSE)),"",VLOOKUP($B21,'technology-adoption-by-househol'!$D$1012:$E$1018,2,FALSE))</f>
        <v/>
      </c>
      <c r="AG21" t="str">
        <f>IF(ISERROR(VLOOKUP($B21,'technology-adoption-by-househol'!$D$1019:$E$1041,2,FALSE)),"",VLOOKUP($B21,'technology-adoption-by-househol'!$D$1019:$E$1041,2,FALSE))</f>
        <v/>
      </c>
      <c r="AH21" t="str">
        <f>IF(ISERROR(VLOOKUP($B21,'technology-adoption-by-househol'!$D$1042:$E$1047,2,FALSE)),"",VLOOKUP($B21,'technology-adoption-by-househol'!$D$1042:$E$1047,2,FALSE))</f>
        <v/>
      </c>
      <c r="AI21" t="str">
        <f>IF(ISERROR(VLOOKUP($B21,'technology-adoption-by-househol'!$D$1048:$E$1059,2,FALSE)),"",VLOOKUP($B21,'technology-adoption-by-househol'!$D$1048:$E$1059,2,FALSE))</f>
        <v/>
      </c>
      <c r="AJ21" t="str">
        <f>IF(ISERROR(VLOOKUP($B21,'technology-adoption-by-househol'!$D$1060:$E$1167,2,FALSE)),"",VLOOKUP($B21,'technology-adoption-by-househol'!$D$1060:$E$1167,2,FALSE))</f>
        <v/>
      </c>
      <c r="AK21" t="str">
        <f>IF(ISERROR(VLOOKUP($B21,'technology-adoption-by-househol'!$D$1168:$E$1174,2,FALSE)),"",VLOOKUP($B21,'technology-adoption-by-househol'!$D$1168:$E$1174,2,FALSE))</f>
        <v/>
      </c>
      <c r="AL21" t="str">
        <f>IF(ISERROR(VLOOKUP($B21,'technology-adoption-by-househol'!$D$1181:$E$1236,2,FALSE)),"",VLOOKUP($B21,'technology-adoption-by-househol'!$D$1181:$E$1236,2,FALSE))</f>
        <v/>
      </c>
      <c r="AM21" t="str">
        <f>IF(ISERROR(VLOOKUP($B21,'technology-adoption-by-househol'!$D$1243:$E$1255,2,FALSE)),"",VLOOKUP($B21,'technology-adoption-by-househol'!$D$1243:$E$1255,2,FALSE))</f>
        <v/>
      </c>
      <c r="AN21" t="str">
        <f>IF(ISERROR(VLOOKUP($B21,'technology-adoption-by-househol'!$D$1256:$E$1334,2,FALSE)),"",VLOOKUP($B21,'technology-adoption-by-househol'!$D$1256:$E$1334,2,FALSE))</f>
        <v/>
      </c>
      <c r="AO21" t="str">
        <f>IF(ISERROR(VLOOKUP($B21,'technology-adoption-by-househol'!$D$1335:$E$1341,2,FALSE)),"",VLOOKUP($B21,'technology-adoption-by-househol'!$D$1335:$E$1341,2,FALSE))</f>
        <v/>
      </c>
    </row>
    <row r="22" spans="2:41" x14ac:dyDescent="0.3">
      <c r="B22" s="2">
        <f t="shared" si="0"/>
        <v>1878</v>
      </c>
      <c r="C22" t="str">
        <f>IF(ISERROR(VLOOKUP(B22,'technology-adoption-by-househol'!$D$6:$E$41,2,FALSE)),"",VLOOKUP(B22,'technology-adoption-by-househol'!$D$6:$E$41,2,FALSE))</f>
        <v/>
      </c>
      <c r="D22" t="str">
        <f>IF(ISERROR(VLOOKUP($B22,'technology-adoption-by-househol'!$D$42:$E$132,2,FALSE)),"",VLOOKUP($B22,'technology-adoption-by-househol'!$D$42:$E$132,2,FALSE))</f>
        <v/>
      </c>
      <c r="E22" t="str">
        <f>IF(ISERROR(VLOOKUP($B22,'technology-adoption-by-househol'!$D$133:$E$162,2,FALSE)),"",VLOOKUP($B22,'technology-adoption-by-househol'!$D$133:$E$162,2,FALSE))</f>
        <v/>
      </c>
      <c r="F22" t="str">
        <f>IF(ISERROR(VLOOKUP($B22,'technology-adoption-by-househol'!$D$163:$E$185,2,FALSE)),"",VLOOKUP($B22,'technology-adoption-by-househol'!$D$163:$E$185,2,FALSE))</f>
        <v/>
      </c>
      <c r="G22" t="str">
        <f>IF(ISERROR(VLOOKUP($B22,'technology-adoption-by-househol'!$D$186:$E$192,2,FALSE)),"",VLOOKUP($B22,'technology-adoption-by-househol'!$D$186:$E$192,2,FALSE))</f>
        <v/>
      </c>
      <c r="H22" t="str">
        <f>IF(ISERROR(VLOOKUP($B22,'technology-adoption-by-househol'!$D$193:$E$232,2,FALSE)),"",VLOOKUP($B22,'technology-adoption-by-househol'!$D$193:$E$232,2,FALSE))</f>
        <v/>
      </c>
      <c r="I22" t="str">
        <f>IF(ISERROR(VLOOKUP($B22,'technology-adoption-by-househol'!$D$233:$E$238,2,FALSE)),"",VLOOKUP($B22,'technology-adoption-by-househol'!$D$233:$E$238,2,FALSE))</f>
        <v/>
      </c>
      <c r="J22" t="str">
        <f>IF(ISERROR(VLOOKUP($B22,'technology-adoption-by-househol'!$D$239:$E$278,2,FALSE)),"",VLOOKUP($B22,'technology-adoption-by-househol'!$D$239:$E$278,2,FALSE))</f>
        <v/>
      </c>
      <c r="K22" t="str">
        <f>IF(ISERROR(VLOOKUP($B22,'technology-adoption-by-househol'!$D$279:$E$297,2,FALSE)),"",VLOOKUP($B22,'technology-adoption-by-househol'!$D$279:$E$297,2,FALSE))</f>
        <v/>
      </c>
      <c r="L22" t="str">
        <f>IF(ISERROR(VLOOKUP($B22,'technology-adoption-by-househol'!$D$298:$E$310,2,FALSE)),"",VLOOKUP($B22,'technology-adoption-by-househol'!$D$298:$E$310,2,FALSE))</f>
        <v/>
      </c>
      <c r="M22" t="str">
        <f>IF(ISERROR(VLOOKUP($B22,'technology-adoption-by-househol'!$D$311:$E$317,2,FALSE)),"",VLOOKUP($B22,'technology-adoption-by-househol'!$D$311:$E$317,2,FALSE))</f>
        <v/>
      </c>
      <c r="N22" t="str">
        <f>IF(ISERROR(VLOOKUP($B22,'technology-adoption-by-househol'!$D$318:$E$325,2,FALSE)),"",VLOOKUP($B22,'technology-adoption-by-househol'!$D$318:$E$325,2,FALSE))</f>
        <v/>
      </c>
      <c r="O22" t="str">
        <f>IF(ISERROR(VLOOKUP($B22,'technology-adoption-by-househol'!$D$326:$E$423,2,FALSE)),"",VLOOKUP($B22,'technology-adoption-by-househol'!$D$326:$E$423,2,FALSE))</f>
        <v/>
      </c>
      <c r="P22" t="str">
        <f>IF(ISERROR(VLOOKUP($B22,'technology-adoption-by-househol'!$D$424:$E$432,2,FALSE)),"",VLOOKUP($B22,'technology-adoption-by-househol'!$D$424:$E$432,2,FALSE))</f>
        <v/>
      </c>
      <c r="Q22" t="str">
        <f>IF(ISERROR(VLOOKUP($B22,'technology-adoption-by-househol'!$D$433:$E$444,2,FALSE)),"",VLOOKUP($B22,'technology-adoption-by-househol'!$D$433:$E$444,2,FALSE))</f>
        <v/>
      </c>
      <c r="R22" t="str">
        <f>IF(ISERROR(VLOOKUP($B22,'technology-adoption-by-househol'!$D$445:$E$456,2,FALSE)),"",VLOOKUP($B22,'technology-adoption-by-househol'!$D$445:$E$456,2,FALSE))</f>
        <v/>
      </c>
      <c r="S22" t="str">
        <f>IF(ISERROR(VLOOKUP($B22,'technology-adoption-by-househol'!$D$457:$E$511,2,FALSE)),"",VLOOKUP($B22,'technology-adoption-by-househol'!$D$457:$E$511,2,FALSE))</f>
        <v/>
      </c>
      <c r="T22" t="str">
        <f>IF(ISERROR(VLOOKUP($B22,'technology-adoption-by-househol'!$D$512:$E$588,2,FALSE)),"",VLOOKUP($B22,'technology-adoption-by-househol'!$D$512:$E$588,2,FALSE))</f>
        <v/>
      </c>
      <c r="U22" t="str">
        <f>IF(ISERROR(VLOOKUP($B22,'technology-adoption-by-househol'!$D$589:$E$612,2,FALSE)),"",VLOOKUP($B22,'technology-adoption-by-househol'!$D$589:$E$612,2,FALSE))</f>
        <v/>
      </c>
      <c r="V22" t="str">
        <f>IF(ISERROR(VLOOKUP($B22,'technology-adoption-by-househol'!$D$616:$E$724,2,FALSE)),"",VLOOKUP($B22,'technology-adoption-by-househol'!$D$616:$E$724,2,FALSE))</f>
        <v/>
      </c>
      <c r="W22" t="str">
        <f>IF(ISERROR(VLOOKUP($B22,'technology-adoption-by-househol'!$D$725:$E$757,2,FALSE)),"",VLOOKUP($B22,'technology-adoption-by-househol'!$D$725:$E$757,2,FALSE))</f>
        <v/>
      </c>
      <c r="X22" t="str">
        <f>IF(ISERROR(VLOOKUP($B22,'technology-adoption-by-househol'!$D$758:$E$768,2,FALSE)),"",VLOOKUP($B22,'technology-adoption-by-househol'!$D$758:$E$768,2,FALSE))</f>
        <v/>
      </c>
      <c r="Y22" t="str">
        <f>IF(ISERROR(VLOOKUP($B22,'technology-adoption-by-househol'!$D$769:$E$784,2,FALSE)),"",VLOOKUP($B22,'technology-adoption-by-househol'!$D$769:$E$784,2,FALSE))</f>
        <v/>
      </c>
      <c r="Z22" t="str">
        <f>IF(ISERROR(VLOOKUP($B22,'technology-adoption-by-househol'!$D$785:$E$794,2,FALSE)),"",VLOOKUP($B22,'technology-adoption-by-househol'!$D$785:$E$794,2,FALSE))</f>
        <v/>
      </c>
      <c r="AA22" t="str">
        <f>IF(ISERROR(VLOOKUP($B22,'technology-adoption-by-househol'!$D$795:$E$828,2,FALSE)),"",VLOOKUP($B22,'technology-adoption-by-househol'!$D$795:$E$828,2,FALSE))</f>
        <v/>
      </c>
      <c r="AB22" t="str">
        <f>IF(ISERROR(VLOOKUP($B22,'technology-adoption-by-househol'!$D$829:$E$864,2,FALSE)),"",VLOOKUP($B22,'technology-adoption-by-househol'!$D$829:$E$864,2,FALSE))</f>
        <v/>
      </c>
      <c r="AC22" t="str">
        <f>IF(ISERROR(VLOOKUP($B22,'technology-adoption-by-househol'!$D$865:$E$877,2,FALSE)),"",VLOOKUP($B22,'technology-adoption-by-househol'!$D$865:$E$877,2,FALSE))</f>
        <v/>
      </c>
      <c r="AD22" t="str">
        <f>IF(ISERROR(VLOOKUP($B22,'technology-adoption-by-househol'!$D$878:$E$958,2,FALSE)),"",VLOOKUP($B22,'technology-adoption-by-househol'!$D$878:$E$958,2,FALSE))</f>
        <v/>
      </c>
      <c r="AE22" t="str">
        <f>IF(ISERROR(VLOOKUP($B22,'technology-adoption-by-househol'!$D$959:$E$1011,2,FALSE)),"",VLOOKUP($B22,'technology-adoption-by-househol'!$D$959:$E$1011,2,FALSE))</f>
        <v/>
      </c>
      <c r="AF22" t="str">
        <f>IF(ISERROR(VLOOKUP($B22,'technology-adoption-by-househol'!$D$1012:$E$1018,2,FALSE)),"",VLOOKUP($B22,'technology-adoption-by-househol'!$D$1012:$E$1018,2,FALSE))</f>
        <v/>
      </c>
      <c r="AG22" t="str">
        <f>IF(ISERROR(VLOOKUP($B22,'technology-adoption-by-househol'!$D$1019:$E$1041,2,FALSE)),"",VLOOKUP($B22,'technology-adoption-by-househol'!$D$1019:$E$1041,2,FALSE))</f>
        <v/>
      </c>
      <c r="AH22" t="str">
        <f>IF(ISERROR(VLOOKUP($B22,'technology-adoption-by-househol'!$D$1042:$E$1047,2,FALSE)),"",VLOOKUP($B22,'technology-adoption-by-househol'!$D$1042:$E$1047,2,FALSE))</f>
        <v/>
      </c>
      <c r="AI22" t="str">
        <f>IF(ISERROR(VLOOKUP($B22,'technology-adoption-by-househol'!$D$1048:$E$1059,2,FALSE)),"",VLOOKUP($B22,'technology-adoption-by-househol'!$D$1048:$E$1059,2,FALSE))</f>
        <v/>
      </c>
      <c r="AJ22" t="str">
        <f>IF(ISERROR(VLOOKUP($B22,'technology-adoption-by-househol'!$D$1060:$E$1167,2,FALSE)),"",VLOOKUP($B22,'technology-adoption-by-househol'!$D$1060:$E$1167,2,FALSE))</f>
        <v/>
      </c>
      <c r="AK22" t="str">
        <f>IF(ISERROR(VLOOKUP($B22,'technology-adoption-by-househol'!$D$1168:$E$1174,2,FALSE)),"",VLOOKUP($B22,'technology-adoption-by-househol'!$D$1168:$E$1174,2,FALSE))</f>
        <v/>
      </c>
      <c r="AL22" t="str">
        <f>IF(ISERROR(VLOOKUP($B22,'technology-adoption-by-househol'!$D$1181:$E$1236,2,FALSE)),"",VLOOKUP($B22,'technology-adoption-by-househol'!$D$1181:$E$1236,2,FALSE))</f>
        <v/>
      </c>
      <c r="AM22" t="str">
        <f>IF(ISERROR(VLOOKUP($B22,'technology-adoption-by-househol'!$D$1243:$E$1255,2,FALSE)),"",VLOOKUP($B22,'technology-adoption-by-househol'!$D$1243:$E$1255,2,FALSE))</f>
        <v/>
      </c>
      <c r="AN22" t="str">
        <f>IF(ISERROR(VLOOKUP($B22,'technology-adoption-by-househol'!$D$1256:$E$1334,2,FALSE)),"",VLOOKUP($B22,'technology-adoption-by-househol'!$D$1256:$E$1334,2,FALSE))</f>
        <v/>
      </c>
      <c r="AO22" t="str">
        <f>IF(ISERROR(VLOOKUP($B22,'technology-adoption-by-househol'!$D$1335:$E$1341,2,FALSE)),"",VLOOKUP($B22,'technology-adoption-by-househol'!$D$1335:$E$1341,2,FALSE))</f>
        <v/>
      </c>
    </row>
    <row r="23" spans="2:41" x14ac:dyDescent="0.3">
      <c r="B23" s="2">
        <f t="shared" si="0"/>
        <v>1879</v>
      </c>
      <c r="C23" t="str">
        <f>IF(ISERROR(VLOOKUP(B23,'technology-adoption-by-househol'!$D$6:$E$41,2,FALSE)),"",VLOOKUP(B23,'technology-adoption-by-househol'!$D$6:$E$41,2,FALSE))</f>
        <v/>
      </c>
      <c r="D23" t="str">
        <f>IF(ISERROR(VLOOKUP($B23,'technology-adoption-by-househol'!$D$42:$E$132,2,FALSE)),"",VLOOKUP($B23,'technology-adoption-by-househol'!$D$42:$E$132,2,FALSE))</f>
        <v/>
      </c>
      <c r="E23" t="str">
        <f>IF(ISERROR(VLOOKUP($B23,'technology-adoption-by-househol'!$D$133:$E$162,2,FALSE)),"",VLOOKUP($B23,'technology-adoption-by-househol'!$D$133:$E$162,2,FALSE))</f>
        <v/>
      </c>
      <c r="F23" t="str">
        <f>IF(ISERROR(VLOOKUP($B23,'technology-adoption-by-househol'!$D$163:$E$185,2,FALSE)),"",VLOOKUP($B23,'technology-adoption-by-househol'!$D$163:$E$185,2,FALSE))</f>
        <v/>
      </c>
      <c r="G23" t="str">
        <f>IF(ISERROR(VLOOKUP($B23,'technology-adoption-by-househol'!$D$186:$E$192,2,FALSE)),"",VLOOKUP($B23,'technology-adoption-by-househol'!$D$186:$E$192,2,FALSE))</f>
        <v/>
      </c>
      <c r="H23" t="str">
        <f>IF(ISERROR(VLOOKUP($B23,'technology-adoption-by-househol'!$D$193:$E$232,2,FALSE)),"",VLOOKUP($B23,'technology-adoption-by-househol'!$D$193:$E$232,2,FALSE))</f>
        <v/>
      </c>
      <c r="I23" t="str">
        <f>IF(ISERROR(VLOOKUP($B23,'technology-adoption-by-househol'!$D$233:$E$238,2,FALSE)),"",VLOOKUP($B23,'technology-adoption-by-househol'!$D$233:$E$238,2,FALSE))</f>
        <v/>
      </c>
      <c r="J23" t="str">
        <f>IF(ISERROR(VLOOKUP($B23,'technology-adoption-by-househol'!$D$239:$E$278,2,FALSE)),"",VLOOKUP($B23,'technology-adoption-by-househol'!$D$239:$E$278,2,FALSE))</f>
        <v/>
      </c>
      <c r="K23" t="str">
        <f>IF(ISERROR(VLOOKUP($B23,'technology-adoption-by-househol'!$D$279:$E$297,2,FALSE)),"",VLOOKUP($B23,'technology-adoption-by-househol'!$D$279:$E$297,2,FALSE))</f>
        <v/>
      </c>
      <c r="L23" t="str">
        <f>IF(ISERROR(VLOOKUP($B23,'technology-adoption-by-househol'!$D$298:$E$310,2,FALSE)),"",VLOOKUP($B23,'technology-adoption-by-househol'!$D$298:$E$310,2,FALSE))</f>
        <v/>
      </c>
      <c r="M23" t="str">
        <f>IF(ISERROR(VLOOKUP($B23,'technology-adoption-by-househol'!$D$311:$E$317,2,FALSE)),"",VLOOKUP($B23,'technology-adoption-by-househol'!$D$311:$E$317,2,FALSE))</f>
        <v/>
      </c>
      <c r="N23" t="str">
        <f>IF(ISERROR(VLOOKUP($B23,'technology-adoption-by-househol'!$D$318:$E$325,2,FALSE)),"",VLOOKUP($B23,'technology-adoption-by-househol'!$D$318:$E$325,2,FALSE))</f>
        <v/>
      </c>
      <c r="O23" t="str">
        <f>IF(ISERROR(VLOOKUP($B23,'technology-adoption-by-househol'!$D$326:$E$423,2,FALSE)),"",VLOOKUP($B23,'technology-adoption-by-househol'!$D$326:$E$423,2,FALSE))</f>
        <v/>
      </c>
      <c r="P23" t="str">
        <f>IF(ISERROR(VLOOKUP($B23,'technology-adoption-by-househol'!$D$424:$E$432,2,FALSE)),"",VLOOKUP($B23,'technology-adoption-by-househol'!$D$424:$E$432,2,FALSE))</f>
        <v/>
      </c>
      <c r="Q23" t="str">
        <f>IF(ISERROR(VLOOKUP($B23,'technology-adoption-by-househol'!$D$433:$E$444,2,FALSE)),"",VLOOKUP($B23,'technology-adoption-by-househol'!$D$433:$E$444,2,FALSE))</f>
        <v/>
      </c>
      <c r="R23" t="str">
        <f>IF(ISERROR(VLOOKUP($B23,'technology-adoption-by-househol'!$D$445:$E$456,2,FALSE)),"",VLOOKUP($B23,'technology-adoption-by-househol'!$D$445:$E$456,2,FALSE))</f>
        <v/>
      </c>
      <c r="S23" t="str">
        <f>IF(ISERROR(VLOOKUP($B23,'technology-adoption-by-househol'!$D$457:$E$511,2,FALSE)),"",VLOOKUP($B23,'technology-adoption-by-househol'!$D$457:$E$511,2,FALSE))</f>
        <v/>
      </c>
      <c r="T23" t="str">
        <f>IF(ISERROR(VLOOKUP($B23,'technology-adoption-by-househol'!$D$512:$E$588,2,FALSE)),"",VLOOKUP($B23,'technology-adoption-by-househol'!$D$512:$E$588,2,FALSE))</f>
        <v/>
      </c>
      <c r="U23" t="str">
        <f>IF(ISERROR(VLOOKUP($B23,'technology-adoption-by-househol'!$D$589:$E$612,2,FALSE)),"",VLOOKUP($B23,'technology-adoption-by-househol'!$D$589:$E$612,2,FALSE))</f>
        <v/>
      </c>
      <c r="V23" t="str">
        <f>IF(ISERROR(VLOOKUP($B23,'technology-adoption-by-househol'!$D$616:$E$724,2,FALSE)),"",VLOOKUP($B23,'technology-adoption-by-househol'!$D$616:$E$724,2,FALSE))</f>
        <v/>
      </c>
      <c r="W23" t="str">
        <f>IF(ISERROR(VLOOKUP($B23,'technology-adoption-by-househol'!$D$725:$E$757,2,FALSE)),"",VLOOKUP($B23,'technology-adoption-by-househol'!$D$725:$E$757,2,FALSE))</f>
        <v/>
      </c>
      <c r="X23" t="str">
        <f>IF(ISERROR(VLOOKUP($B23,'technology-adoption-by-househol'!$D$758:$E$768,2,FALSE)),"",VLOOKUP($B23,'technology-adoption-by-househol'!$D$758:$E$768,2,FALSE))</f>
        <v/>
      </c>
      <c r="Y23" t="str">
        <f>IF(ISERROR(VLOOKUP($B23,'technology-adoption-by-househol'!$D$769:$E$784,2,FALSE)),"",VLOOKUP($B23,'technology-adoption-by-househol'!$D$769:$E$784,2,FALSE))</f>
        <v/>
      </c>
      <c r="Z23" t="str">
        <f>IF(ISERROR(VLOOKUP($B23,'technology-adoption-by-househol'!$D$785:$E$794,2,FALSE)),"",VLOOKUP($B23,'technology-adoption-by-househol'!$D$785:$E$794,2,FALSE))</f>
        <v/>
      </c>
      <c r="AA23" t="str">
        <f>IF(ISERROR(VLOOKUP($B23,'technology-adoption-by-househol'!$D$795:$E$828,2,FALSE)),"",VLOOKUP($B23,'technology-adoption-by-househol'!$D$795:$E$828,2,FALSE))</f>
        <v/>
      </c>
      <c r="AB23" t="str">
        <f>IF(ISERROR(VLOOKUP($B23,'technology-adoption-by-househol'!$D$829:$E$864,2,FALSE)),"",VLOOKUP($B23,'technology-adoption-by-househol'!$D$829:$E$864,2,FALSE))</f>
        <v/>
      </c>
      <c r="AC23" t="str">
        <f>IF(ISERROR(VLOOKUP($B23,'technology-adoption-by-househol'!$D$865:$E$877,2,FALSE)),"",VLOOKUP($B23,'technology-adoption-by-househol'!$D$865:$E$877,2,FALSE))</f>
        <v/>
      </c>
      <c r="AD23" t="str">
        <f>IF(ISERROR(VLOOKUP($B23,'technology-adoption-by-househol'!$D$878:$E$958,2,FALSE)),"",VLOOKUP($B23,'technology-adoption-by-househol'!$D$878:$E$958,2,FALSE))</f>
        <v/>
      </c>
      <c r="AE23" t="str">
        <f>IF(ISERROR(VLOOKUP($B23,'technology-adoption-by-househol'!$D$959:$E$1011,2,FALSE)),"",VLOOKUP($B23,'technology-adoption-by-househol'!$D$959:$E$1011,2,FALSE))</f>
        <v/>
      </c>
      <c r="AF23" t="str">
        <f>IF(ISERROR(VLOOKUP($B23,'technology-adoption-by-househol'!$D$1012:$E$1018,2,FALSE)),"",VLOOKUP($B23,'technology-adoption-by-househol'!$D$1012:$E$1018,2,FALSE))</f>
        <v/>
      </c>
      <c r="AG23" t="str">
        <f>IF(ISERROR(VLOOKUP($B23,'technology-adoption-by-househol'!$D$1019:$E$1041,2,FALSE)),"",VLOOKUP($B23,'technology-adoption-by-househol'!$D$1019:$E$1041,2,FALSE))</f>
        <v/>
      </c>
      <c r="AH23" t="str">
        <f>IF(ISERROR(VLOOKUP($B23,'technology-adoption-by-househol'!$D$1042:$E$1047,2,FALSE)),"",VLOOKUP($B23,'technology-adoption-by-househol'!$D$1042:$E$1047,2,FALSE))</f>
        <v/>
      </c>
      <c r="AI23" t="str">
        <f>IF(ISERROR(VLOOKUP($B23,'technology-adoption-by-househol'!$D$1048:$E$1059,2,FALSE)),"",VLOOKUP($B23,'technology-adoption-by-househol'!$D$1048:$E$1059,2,FALSE))</f>
        <v/>
      </c>
      <c r="AJ23" t="str">
        <f>IF(ISERROR(VLOOKUP($B23,'technology-adoption-by-househol'!$D$1060:$E$1167,2,FALSE)),"",VLOOKUP($B23,'technology-adoption-by-househol'!$D$1060:$E$1167,2,FALSE))</f>
        <v/>
      </c>
      <c r="AK23" t="str">
        <f>IF(ISERROR(VLOOKUP($B23,'technology-adoption-by-househol'!$D$1168:$E$1174,2,FALSE)),"",VLOOKUP($B23,'technology-adoption-by-househol'!$D$1168:$E$1174,2,FALSE))</f>
        <v/>
      </c>
      <c r="AL23" t="str">
        <f>IF(ISERROR(VLOOKUP($B23,'technology-adoption-by-househol'!$D$1181:$E$1236,2,FALSE)),"",VLOOKUP($B23,'technology-adoption-by-househol'!$D$1181:$E$1236,2,FALSE))</f>
        <v/>
      </c>
      <c r="AM23" t="str">
        <f>IF(ISERROR(VLOOKUP($B23,'technology-adoption-by-househol'!$D$1243:$E$1255,2,FALSE)),"",VLOOKUP($B23,'technology-adoption-by-househol'!$D$1243:$E$1255,2,FALSE))</f>
        <v/>
      </c>
      <c r="AN23" t="str">
        <f>IF(ISERROR(VLOOKUP($B23,'technology-adoption-by-househol'!$D$1256:$E$1334,2,FALSE)),"",VLOOKUP($B23,'technology-adoption-by-househol'!$D$1256:$E$1334,2,FALSE))</f>
        <v/>
      </c>
      <c r="AO23" t="str">
        <f>IF(ISERROR(VLOOKUP($B23,'technology-adoption-by-househol'!$D$1335:$E$1341,2,FALSE)),"",VLOOKUP($B23,'technology-adoption-by-househol'!$D$1335:$E$1341,2,FALSE))</f>
        <v/>
      </c>
    </row>
    <row r="24" spans="2:41" x14ac:dyDescent="0.3">
      <c r="B24" s="2">
        <f t="shared" si="0"/>
        <v>1880</v>
      </c>
      <c r="C24" t="str">
        <f>IF(ISERROR(VLOOKUP(B24,'technology-adoption-by-househol'!$D$6:$E$41,2,FALSE)),"",VLOOKUP(B24,'technology-adoption-by-househol'!$D$6:$E$41,2,FALSE))</f>
        <v/>
      </c>
      <c r="D24" t="str">
        <f>IF(ISERROR(VLOOKUP($B24,'technology-adoption-by-househol'!$D$42:$E$132,2,FALSE)),"",VLOOKUP($B24,'technology-adoption-by-househol'!$D$42:$E$132,2,FALSE))</f>
        <v/>
      </c>
      <c r="E24" t="str">
        <f>IF(ISERROR(VLOOKUP($B24,'technology-adoption-by-househol'!$D$133:$E$162,2,FALSE)),"",VLOOKUP($B24,'technology-adoption-by-househol'!$D$133:$E$162,2,FALSE))</f>
        <v/>
      </c>
      <c r="F24" t="str">
        <f>IF(ISERROR(VLOOKUP($B24,'technology-adoption-by-househol'!$D$163:$E$185,2,FALSE)),"",VLOOKUP($B24,'technology-adoption-by-househol'!$D$163:$E$185,2,FALSE))</f>
        <v/>
      </c>
      <c r="G24" t="str">
        <f>IF(ISERROR(VLOOKUP($B24,'technology-adoption-by-househol'!$D$186:$E$192,2,FALSE)),"",VLOOKUP($B24,'technology-adoption-by-househol'!$D$186:$E$192,2,FALSE))</f>
        <v/>
      </c>
      <c r="H24" t="str">
        <f>IF(ISERROR(VLOOKUP($B24,'technology-adoption-by-househol'!$D$193:$E$232,2,FALSE)),"",VLOOKUP($B24,'technology-adoption-by-househol'!$D$193:$E$232,2,FALSE))</f>
        <v/>
      </c>
      <c r="I24" t="str">
        <f>IF(ISERROR(VLOOKUP($B24,'technology-adoption-by-househol'!$D$233:$E$238,2,FALSE)),"",VLOOKUP($B24,'technology-adoption-by-househol'!$D$233:$E$238,2,FALSE))</f>
        <v/>
      </c>
      <c r="J24" t="str">
        <f>IF(ISERROR(VLOOKUP($B24,'technology-adoption-by-househol'!$D$239:$E$278,2,FALSE)),"",VLOOKUP($B24,'technology-adoption-by-househol'!$D$239:$E$278,2,FALSE))</f>
        <v/>
      </c>
      <c r="K24" t="str">
        <f>IF(ISERROR(VLOOKUP($B24,'technology-adoption-by-househol'!$D$279:$E$297,2,FALSE)),"",VLOOKUP($B24,'technology-adoption-by-househol'!$D$279:$E$297,2,FALSE))</f>
        <v/>
      </c>
      <c r="L24" t="str">
        <f>IF(ISERROR(VLOOKUP($B24,'technology-adoption-by-househol'!$D$298:$E$310,2,FALSE)),"",VLOOKUP($B24,'technology-adoption-by-househol'!$D$298:$E$310,2,FALSE))</f>
        <v/>
      </c>
      <c r="M24" t="str">
        <f>IF(ISERROR(VLOOKUP($B24,'technology-adoption-by-househol'!$D$311:$E$317,2,FALSE)),"",VLOOKUP($B24,'technology-adoption-by-househol'!$D$311:$E$317,2,FALSE))</f>
        <v/>
      </c>
      <c r="N24" t="str">
        <f>IF(ISERROR(VLOOKUP($B24,'technology-adoption-by-househol'!$D$318:$E$325,2,FALSE)),"",VLOOKUP($B24,'technology-adoption-by-househol'!$D$318:$E$325,2,FALSE))</f>
        <v/>
      </c>
      <c r="O24" t="str">
        <f>IF(ISERROR(VLOOKUP($B24,'technology-adoption-by-househol'!$D$326:$E$423,2,FALSE)),"",VLOOKUP($B24,'technology-adoption-by-househol'!$D$326:$E$423,2,FALSE))</f>
        <v/>
      </c>
      <c r="P24" t="str">
        <f>IF(ISERROR(VLOOKUP($B24,'technology-adoption-by-househol'!$D$424:$E$432,2,FALSE)),"",VLOOKUP($B24,'technology-adoption-by-househol'!$D$424:$E$432,2,FALSE))</f>
        <v/>
      </c>
      <c r="Q24">
        <f>IF(ISERROR(VLOOKUP($B24,'technology-adoption-by-househol'!$D$433:$E$444,2,FALSE)),"",VLOOKUP($B24,'technology-adoption-by-househol'!$D$433:$E$444,2,FALSE))</f>
        <v>7</v>
      </c>
      <c r="R24" t="str">
        <f>IF(ISERROR(VLOOKUP($B24,'technology-adoption-by-househol'!$D$445:$E$456,2,FALSE)),"",VLOOKUP($B24,'technology-adoption-by-househol'!$D$445:$E$456,2,FALSE))</f>
        <v/>
      </c>
      <c r="S24" t="str">
        <f>IF(ISERROR(VLOOKUP($B24,'technology-adoption-by-househol'!$D$457:$E$511,2,FALSE)),"",VLOOKUP($B24,'technology-adoption-by-househol'!$D$457:$E$511,2,FALSE))</f>
        <v/>
      </c>
      <c r="T24" t="str">
        <f>IF(ISERROR(VLOOKUP($B24,'technology-adoption-by-househol'!$D$512:$E$588,2,FALSE)),"",VLOOKUP($B24,'technology-adoption-by-househol'!$D$512:$E$588,2,FALSE))</f>
        <v/>
      </c>
      <c r="U24" t="str">
        <f>IF(ISERROR(VLOOKUP($B24,'technology-adoption-by-househol'!$D$589:$E$612,2,FALSE)),"",VLOOKUP($B24,'technology-adoption-by-househol'!$D$589:$E$612,2,FALSE))</f>
        <v/>
      </c>
      <c r="V24" t="str">
        <f>IF(ISERROR(VLOOKUP($B24,'technology-adoption-by-househol'!$D$616:$E$724,2,FALSE)),"",VLOOKUP($B24,'technology-adoption-by-househol'!$D$616:$E$724,2,FALSE))</f>
        <v/>
      </c>
      <c r="W24" t="str">
        <f>IF(ISERROR(VLOOKUP($B24,'technology-adoption-by-househol'!$D$725:$E$757,2,FALSE)),"",VLOOKUP($B24,'technology-adoption-by-househol'!$D$725:$E$757,2,FALSE))</f>
        <v/>
      </c>
      <c r="X24" t="str">
        <f>IF(ISERROR(VLOOKUP($B24,'technology-adoption-by-househol'!$D$758:$E$768,2,FALSE)),"",VLOOKUP($B24,'technology-adoption-by-househol'!$D$758:$E$768,2,FALSE))</f>
        <v/>
      </c>
      <c r="Y24" t="str">
        <f>IF(ISERROR(VLOOKUP($B24,'technology-adoption-by-househol'!$D$769:$E$784,2,FALSE)),"",VLOOKUP($B24,'technology-adoption-by-househol'!$D$769:$E$784,2,FALSE))</f>
        <v/>
      </c>
      <c r="Z24" t="str">
        <f>IF(ISERROR(VLOOKUP($B24,'technology-adoption-by-househol'!$D$785:$E$794,2,FALSE)),"",VLOOKUP($B24,'technology-adoption-by-househol'!$D$785:$E$794,2,FALSE))</f>
        <v/>
      </c>
      <c r="AA24" t="str">
        <f>IF(ISERROR(VLOOKUP($B24,'technology-adoption-by-househol'!$D$795:$E$828,2,FALSE)),"",VLOOKUP($B24,'technology-adoption-by-househol'!$D$795:$E$828,2,FALSE))</f>
        <v/>
      </c>
      <c r="AB24" t="str">
        <f>IF(ISERROR(VLOOKUP($B24,'technology-adoption-by-househol'!$D$829:$E$864,2,FALSE)),"",VLOOKUP($B24,'technology-adoption-by-househol'!$D$829:$E$864,2,FALSE))</f>
        <v/>
      </c>
      <c r="AC24" t="str">
        <f>IF(ISERROR(VLOOKUP($B24,'technology-adoption-by-househol'!$D$865:$E$877,2,FALSE)),"",VLOOKUP($B24,'technology-adoption-by-househol'!$D$865:$E$877,2,FALSE))</f>
        <v/>
      </c>
      <c r="AD24" t="str">
        <f>IF(ISERROR(VLOOKUP($B24,'technology-adoption-by-househol'!$D$878:$E$958,2,FALSE)),"",VLOOKUP($B24,'technology-adoption-by-househol'!$D$878:$E$958,2,FALSE))</f>
        <v/>
      </c>
      <c r="AE24" t="str">
        <f>IF(ISERROR(VLOOKUP($B24,'technology-adoption-by-househol'!$D$959:$E$1011,2,FALSE)),"",VLOOKUP($B24,'technology-adoption-by-househol'!$D$959:$E$1011,2,FALSE))</f>
        <v/>
      </c>
      <c r="AF24" t="str">
        <f>IF(ISERROR(VLOOKUP($B24,'technology-adoption-by-househol'!$D$1012:$E$1018,2,FALSE)),"",VLOOKUP($B24,'technology-adoption-by-househol'!$D$1012:$E$1018,2,FALSE))</f>
        <v/>
      </c>
      <c r="AG24" t="str">
        <f>IF(ISERROR(VLOOKUP($B24,'technology-adoption-by-househol'!$D$1019:$E$1041,2,FALSE)),"",VLOOKUP($B24,'technology-adoption-by-househol'!$D$1019:$E$1041,2,FALSE))</f>
        <v/>
      </c>
      <c r="AH24" t="str">
        <f>IF(ISERROR(VLOOKUP($B24,'technology-adoption-by-househol'!$D$1042:$E$1047,2,FALSE)),"",VLOOKUP($B24,'technology-adoption-by-househol'!$D$1042:$E$1047,2,FALSE))</f>
        <v/>
      </c>
      <c r="AI24" t="str">
        <f>IF(ISERROR(VLOOKUP($B24,'technology-adoption-by-househol'!$D$1048:$E$1059,2,FALSE)),"",VLOOKUP($B24,'technology-adoption-by-househol'!$D$1048:$E$1059,2,FALSE))</f>
        <v/>
      </c>
      <c r="AJ24" t="str">
        <f>IF(ISERROR(VLOOKUP($B24,'technology-adoption-by-househol'!$D$1060:$E$1167,2,FALSE)),"",VLOOKUP($B24,'technology-adoption-by-househol'!$D$1060:$E$1167,2,FALSE))</f>
        <v/>
      </c>
      <c r="AK24" t="str">
        <f>IF(ISERROR(VLOOKUP($B24,'technology-adoption-by-househol'!$D$1168:$E$1174,2,FALSE)),"",VLOOKUP($B24,'technology-adoption-by-househol'!$D$1168:$E$1174,2,FALSE))</f>
        <v/>
      </c>
      <c r="AL24" t="str">
        <f>IF(ISERROR(VLOOKUP($B24,'technology-adoption-by-househol'!$D$1181:$E$1236,2,FALSE)),"",VLOOKUP($B24,'technology-adoption-by-househol'!$D$1181:$E$1236,2,FALSE))</f>
        <v/>
      </c>
      <c r="AM24" t="str">
        <f>IF(ISERROR(VLOOKUP($B24,'technology-adoption-by-househol'!$D$1243:$E$1255,2,FALSE)),"",VLOOKUP($B24,'technology-adoption-by-househol'!$D$1243:$E$1255,2,FALSE))</f>
        <v/>
      </c>
      <c r="AN24" t="str">
        <f>IF(ISERROR(VLOOKUP($B24,'technology-adoption-by-househol'!$D$1256:$E$1334,2,FALSE)),"",VLOOKUP($B24,'technology-adoption-by-househol'!$D$1256:$E$1334,2,FALSE))</f>
        <v/>
      </c>
      <c r="AO24" t="str">
        <f>IF(ISERROR(VLOOKUP($B24,'technology-adoption-by-househol'!$D$1335:$E$1341,2,FALSE)),"",VLOOKUP($B24,'technology-adoption-by-househol'!$D$1335:$E$1341,2,FALSE))</f>
        <v/>
      </c>
    </row>
    <row r="25" spans="2:41" x14ac:dyDescent="0.3">
      <c r="B25" s="2">
        <f t="shared" si="0"/>
        <v>1881</v>
      </c>
      <c r="C25" t="str">
        <f>IF(ISERROR(VLOOKUP(B25,'technology-adoption-by-househol'!$D$6:$E$41,2,FALSE)),"",VLOOKUP(B25,'technology-adoption-by-househol'!$D$6:$E$41,2,FALSE))</f>
        <v/>
      </c>
      <c r="D25" t="str">
        <f>IF(ISERROR(VLOOKUP($B25,'technology-adoption-by-househol'!$D$42:$E$132,2,FALSE)),"",VLOOKUP($B25,'technology-adoption-by-househol'!$D$42:$E$132,2,FALSE))</f>
        <v/>
      </c>
      <c r="E25" t="str">
        <f>IF(ISERROR(VLOOKUP($B25,'technology-adoption-by-househol'!$D$133:$E$162,2,FALSE)),"",VLOOKUP($B25,'technology-adoption-by-househol'!$D$133:$E$162,2,FALSE))</f>
        <v/>
      </c>
      <c r="F25" t="str">
        <f>IF(ISERROR(VLOOKUP($B25,'technology-adoption-by-househol'!$D$163:$E$185,2,FALSE)),"",VLOOKUP($B25,'technology-adoption-by-househol'!$D$163:$E$185,2,FALSE))</f>
        <v/>
      </c>
      <c r="G25" t="str">
        <f>IF(ISERROR(VLOOKUP($B25,'technology-adoption-by-househol'!$D$186:$E$192,2,FALSE)),"",VLOOKUP($B25,'technology-adoption-by-househol'!$D$186:$E$192,2,FALSE))</f>
        <v/>
      </c>
      <c r="H25" t="str">
        <f>IF(ISERROR(VLOOKUP($B25,'technology-adoption-by-househol'!$D$193:$E$232,2,FALSE)),"",VLOOKUP($B25,'technology-adoption-by-househol'!$D$193:$E$232,2,FALSE))</f>
        <v/>
      </c>
      <c r="I25" t="str">
        <f>IF(ISERROR(VLOOKUP($B25,'technology-adoption-by-househol'!$D$233:$E$238,2,FALSE)),"",VLOOKUP($B25,'technology-adoption-by-househol'!$D$233:$E$238,2,FALSE))</f>
        <v/>
      </c>
      <c r="J25" t="str">
        <f>IF(ISERROR(VLOOKUP($B25,'technology-adoption-by-househol'!$D$239:$E$278,2,FALSE)),"",VLOOKUP($B25,'technology-adoption-by-househol'!$D$239:$E$278,2,FALSE))</f>
        <v/>
      </c>
      <c r="K25" t="str">
        <f>IF(ISERROR(VLOOKUP($B25,'technology-adoption-by-househol'!$D$279:$E$297,2,FALSE)),"",VLOOKUP($B25,'technology-adoption-by-househol'!$D$279:$E$297,2,FALSE))</f>
        <v/>
      </c>
      <c r="L25" t="str">
        <f>IF(ISERROR(VLOOKUP($B25,'technology-adoption-by-househol'!$D$298:$E$310,2,FALSE)),"",VLOOKUP($B25,'technology-adoption-by-househol'!$D$298:$E$310,2,FALSE))</f>
        <v/>
      </c>
      <c r="M25" t="str">
        <f>IF(ISERROR(VLOOKUP($B25,'technology-adoption-by-househol'!$D$311:$E$317,2,FALSE)),"",VLOOKUP($B25,'technology-adoption-by-househol'!$D$311:$E$317,2,FALSE))</f>
        <v/>
      </c>
      <c r="N25" t="str">
        <f>IF(ISERROR(VLOOKUP($B25,'technology-adoption-by-househol'!$D$318:$E$325,2,FALSE)),"",VLOOKUP($B25,'technology-adoption-by-househol'!$D$318:$E$325,2,FALSE))</f>
        <v/>
      </c>
      <c r="O25" t="str">
        <f>IF(ISERROR(VLOOKUP($B25,'technology-adoption-by-househol'!$D$326:$E$423,2,FALSE)),"",VLOOKUP($B25,'technology-adoption-by-househol'!$D$326:$E$423,2,FALSE))</f>
        <v/>
      </c>
      <c r="P25" t="str">
        <f>IF(ISERROR(VLOOKUP($B25,'technology-adoption-by-househol'!$D$424:$E$432,2,FALSE)),"",VLOOKUP($B25,'technology-adoption-by-househol'!$D$424:$E$432,2,FALSE))</f>
        <v/>
      </c>
      <c r="Q25" t="str">
        <f>IF(ISERROR(VLOOKUP($B25,'technology-adoption-by-househol'!$D$433:$E$444,2,FALSE)),"",VLOOKUP($B25,'technology-adoption-by-househol'!$D$433:$E$444,2,FALSE))</f>
        <v/>
      </c>
      <c r="R25" t="str">
        <f>IF(ISERROR(VLOOKUP($B25,'technology-adoption-by-househol'!$D$445:$E$456,2,FALSE)),"",VLOOKUP($B25,'technology-adoption-by-househol'!$D$445:$E$456,2,FALSE))</f>
        <v/>
      </c>
      <c r="S25" t="str">
        <f>IF(ISERROR(VLOOKUP($B25,'technology-adoption-by-househol'!$D$457:$E$511,2,FALSE)),"",VLOOKUP($B25,'technology-adoption-by-househol'!$D$457:$E$511,2,FALSE))</f>
        <v/>
      </c>
      <c r="T25" t="str">
        <f>IF(ISERROR(VLOOKUP($B25,'technology-adoption-by-househol'!$D$512:$E$588,2,FALSE)),"",VLOOKUP($B25,'technology-adoption-by-househol'!$D$512:$E$588,2,FALSE))</f>
        <v/>
      </c>
      <c r="U25" t="str">
        <f>IF(ISERROR(VLOOKUP($B25,'technology-adoption-by-househol'!$D$589:$E$612,2,FALSE)),"",VLOOKUP($B25,'technology-adoption-by-househol'!$D$589:$E$612,2,FALSE))</f>
        <v/>
      </c>
      <c r="V25" t="str">
        <f>IF(ISERROR(VLOOKUP($B25,'technology-adoption-by-househol'!$D$616:$E$724,2,FALSE)),"",VLOOKUP($B25,'technology-adoption-by-househol'!$D$616:$E$724,2,FALSE))</f>
        <v/>
      </c>
      <c r="W25" t="str">
        <f>IF(ISERROR(VLOOKUP($B25,'technology-adoption-by-househol'!$D$725:$E$757,2,FALSE)),"",VLOOKUP($B25,'technology-adoption-by-househol'!$D$725:$E$757,2,FALSE))</f>
        <v/>
      </c>
      <c r="X25" t="str">
        <f>IF(ISERROR(VLOOKUP($B25,'technology-adoption-by-househol'!$D$758:$E$768,2,FALSE)),"",VLOOKUP($B25,'technology-adoption-by-househol'!$D$758:$E$768,2,FALSE))</f>
        <v/>
      </c>
      <c r="Y25" t="str">
        <f>IF(ISERROR(VLOOKUP($B25,'technology-adoption-by-househol'!$D$769:$E$784,2,FALSE)),"",VLOOKUP($B25,'technology-adoption-by-househol'!$D$769:$E$784,2,FALSE))</f>
        <v/>
      </c>
      <c r="Z25" t="str">
        <f>IF(ISERROR(VLOOKUP($B25,'technology-adoption-by-househol'!$D$785:$E$794,2,FALSE)),"",VLOOKUP($B25,'technology-adoption-by-househol'!$D$785:$E$794,2,FALSE))</f>
        <v/>
      </c>
      <c r="AA25" t="str">
        <f>IF(ISERROR(VLOOKUP($B25,'technology-adoption-by-househol'!$D$795:$E$828,2,FALSE)),"",VLOOKUP($B25,'technology-adoption-by-househol'!$D$795:$E$828,2,FALSE))</f>
        <v/>
      </c>
      <c r="AB25" t="str">
        <f>IF(ISERROR(VLOOKUP($B25,'technology-adoption-by-househol'!$D$829:$E$864,2,FALSE)),"",VLOOKUP($B25,'technology-adoption-by-househol'!$D$829:$E$864,2,FALSE))</f>
        <v/>
      </c>
      <c r="AC25" t="str">
        <f>IF(ISERROR(VLOOKUP($B25,'technology-adoption-by-househol'!$D$865:$E$877,2,FALSE)),"",VLOOKUP($B25,'technology-adoption-by-househol'!$D$865:$E$877,2,FALSE))</f>
        <v/>
      </c>
      <c r="AD25" t="str">
        <f>IF(ISERROR(VLOOKUP($B25,'technology-adoption-by-househol'!$D$878:$E$958,2,FALSE)),"",VLOOKUP($B25,'technology-adoption-by-househol'!$D$878:$E$958,2,FALSE))</f>
        <v/>
      </c>
      <c r="AE25" t="str">
        <f>IF(ISERROR(VLOOKUP($B25,'technology-adoption-by-househol'!$D$959:$E$1011,2,FALSE)),"",VLOOKUP($B25,'technology-adoption-by-househol'!$D$959:$E$1011,2,FALSE))</f>
        <v/>
      </c>
      <c r="AF25" t="str">
        <f>IF(ISERROR(VLOOKUP($B25,'technology-adoption-by-househol'!$D$1012:$E$1018,2,FALSE)),"",VLOOKUP($B25,'technology-adoption-by-househol'!$D$1012:$E$1018,2,FALSE))</f>
        <v/>
      </c>
      <c r="AG25" t="str">
        <f>IF(ISERROR(VLOOKUP($B25,'technology-adoption-by-househol'!$D$1019:$E$1041,2,FALSE)),"",VLOOKUP($B25,'technology-adoption-by-househol'!$D$1019:$E$1041,2,FALSE))</f>
        <v/>
      </c>
      <c r="AH25" t="str">
        <f>IF(ISERROR(VLOOKUP($B25,'technology-adoption-by-househol'!$D$1042:$E$1047,2,FALSE)),"",VLOOKUP($B25,'technology-adoption-by-househol'!$D$1042:$E$1047,2,FALSE))</f>
        <v/>
      </c>
      <c r="AI25" t="str">
        <f>IF(ISERROR(VLOOKUP($B25,'technology-adoption-by-househol'!$D$1048:$E$1059,2,FALSE)),"",VLOOKUP($B25,'technology-adoption-by-househol'!$D$1048:$E$1059,2,FALSE))</f>
        <v/>
      </c>
      <c r="AJ25" t="str">
        <f>IF(ISERROR(VLOOKUP($B25,'technology-adoption-by-househol'!$D$1060:$E$1167,2,FALSE)),"",VLOOKUP($B25,'technology-adoption-by-househol'!$D$1060:$E$1167,2,FALSE))</f>
        <v/>
      </c>
      <c r="AK25" t="str">
        <f>IF(ISERROR(VLOOKUP($B25,'technology-adoption-by-househol'!$D$1168:$E$1174,2,FALSE)),"",VLOOKUP($B25,'technology-adoption-by-househol'!$D$1168:$E$1174,2,FALSE))</f>
        <v/>
      </c>
      <c r="AL25" t="str">
        <f>IF(ISERROR(VLOOKUP($B25,'technology-adoption-by-househol'!$D$1181:$E$1236,2,FALSE)),"",VLOOKUP($B25,'technology-adoption-by-househol'!$D$1181:$E$1236,2,FALSE))</f>
        <v/>
      </c>
      <c r="AM25" t="str">
        <f>IF(ISERROR(VLOOKUP($B25,'technology-adoption-by-househol'!$D$1243:$E$1255,2,FALSE)),"",VLOOKUP($B25,'technology-adoption-by-househol'!$D$1243:$E$1255,2,FALSE))</f>
        <v/>
      </c>
      <c r="AN25" t="str">
        <f>IF(ISERROR(VLOOKUP($B25,'technology-adoption-by-househol'!$D$1256:$E$1334,2,FALSE)),"",VLOOKUP($B25,'technology-adoption-by-househol'!$D$1256:$E$1334,2,FALSE))</f>
        <v/>
      </c>
      <c r="AO25" t="str">
        <f>IF(ISERROR(VLOOKUP($B25,'technology-adoption-by-househol'!$D$1335:$E$1341,2,FALSE)),"",VLOOKUP($B25,'technology-adoption-by-househol'!$D$1335:$E$1341,2,FALSE))</f>
        <v/>
      </c>
    </row>
    <row r="26" spans="2:41" x14ac:dyDescent="0.3">
      <c r="B26" s="2">
        <f t="shared" si="0"/>
        <v>1882</v>
      </c>
      <c r="C26" t="str">
        <f>IF(ISERROR(VLOOKUP(B26,'technology-adoption-by-househol'!$D$6:$E$41,2,FALSE)),"",VLOOKUP(B26,'technology-adoption-by-househol'!$D$6:$E$41,2,FALSE))</f>
        <v/>
      </c>
      <c r="D26" t="str">
        <f>IF(ISERROR(VLOOKUP($B26,'technology-adoption-by-househol'!$D$42:$E$132,2,FALSE)),"",VLOOKUP($B26,'technology-adoption-by-househol'!$D$42:$E$132,2,FALSE))</f>
        <v/>
      </c>
      <c r="E26" t="str">
        <f>IF(ISERROR(VLOOKUP($B26,'technology-adoption-by-househol'!$D$133:$E$162,2,FALSE)),"",VLOOKUP($B26,'technology-adoption-by-househol'!$D$133:$E$162,2,FALSE))</f>
        <v/>
      </c>
      <c r="F26" t="str">
        <f>IF(ISERROR(VLOOKUP($B26,'technology-adoption-by-househol'!$D$163:$E$185,2,FALSE)),"",VLOOKUP($B26,'technology-adoption-by-househol'!$D$163:$E$185,2,FALSE))</f>
        <v/>
      </c>
      <c r="G26" t="str">
        <f>IF(ISERROR(VLOOKUP($B26,'technology-adoption-by-househol'!$D$186:$E$192,2,FALSE)),"",VLOOKUP($B26,'technology-adoption-by-househol'!$D$186:$E$192,2,FALSE))</f>
        <v/>
      </c>
      <c r="H26" t="str">
        <f>IF(ISERROR(VLOOKUP($B26,'technology-adoption-by-househol'!$D$193:$E$232,2,FALSE)),"",VLOOKUP($B26,'technology-adoption-by-househol'!$D$193:$E$232,2,FALSE))</f>
        <v/>
      </c>
      <c r="I26" t="str">
        <f>IF(ISERROR(VLOOKUP($B26,'technology-adoption-by-househol'!$D$233:$E$238,2,FALSE)),"",VLOOKUP($B26,'technology-adoption-by-househol'!$D$233:$E$238,2,FALSE))</f>
        <v/>
      </c>
      <c r="J26" t="str">
        <f>IF(ISERROR(VLOOKUP($B26,'technology-adoption-by-househol'!$D$239:$E$278,2,FALSE)),"",VLOOKUP($B26,'technology-adoption-by-househol'!$D$239:$E$278,2,FALSE))</f>
        <v/>
      </c>
      <c r="K26" t="str">
        <f>IF(ISERROR(VLOOKUP($B26,'technology-adoption-by-househol'!$D$279:$E$297,2,FALSE)),"",VLOOKUP($B26,'technology-adoption-by-househol'!$D$279:$E$297,2,FALSE))</f>
        <v/>
      </c>
      <c r="L26" t="str">
        <f>IF(ISERROR(VLOOKUP($B26,'technology-adoption-by-househol'!$D$298:$E$310,2,FALSE)),"",VLOOKUP($B26,'technology-adoption-by-househol'!$D$298:$E$310,2,FALSE))</f>
        <v/>
      </c>
      <c r="M26" t="str">
        <f>IF(ISERROR(VLOOKUP($B26,'technology-adoption-by-househol'!$D$311:$E$317,2,FALSE)),"",VLOOKUP($B26,'technology-adoption-by-househol'!$D$311:$E$317,2,FALSE))</f>
        <v/>
      </c>
      <c r="N26" t="str">
        <f>IF(ISERROR(VLOOKUP($B26,'technology-adoption-by-househol'!$D$318:$E$325,2,FALSE)),"",VLOOKUP($B26,'technology-adoption-by-househol'!$D$318:$E$325,2,FALSE))</f>
        <v/>
      </c>
      <c r="O26" t="str">
        <f>IF(ISERROR(VLOOKUP($B26,'technology-adoption-by-househol'!$D$326:$E$423,2,FALSE)),"",VLOOKUP($B26,'technology-adoption-by-househol'!$D$326:$E$423,2,FALSE))</f>
        <v/>
      </c>
      <c r="P26" t="str">
        <f>IF(ISERROR(VLOOKUP($B26,'technology-adoption-by-househol'!$D$424:$E$432,2,FALSE)),"",VLOOKUP($B26,'technology-adoption-by-househol'!$D$424:$E$432,2,FALSE))</f>
        <v/>
      </c>
      <c r="Q26" t="str">
        <f>IF(ISERROR(VLOOKUP($B26,'technology-adoption-by-househol'!$D$433:$E$444,2,FALSE)),"",VLOOKUP($B26,'technology-adoption-by-househol'!$D$433:$E$444,2,FALSE))</f>
        <v/>
      </c>
      <c r="R26" t="str">
        <f>IF(ISERROR(VLOOKUP($B26,'technology-adoption-by-househol'!$D$445:$E$456,2,FALSE)),"",VLOOKUP($B26,'technology-adoption-by-househol'!$D$445:$E$456,2,FALSE))</f>
        <v/>
      </c>
      <c r="S26" t="str">
        <f>IF(ISERROR(VLOOKUP($B26,'technology-adoption-by-househol'!$D$457:$E$511,2,FALSE)),"",VLOOKUP($B26,'technology-adoption-by-househol'!$D$457:$E$511,2,FALSE))</f>
        <v/>
      </c>
      <c r="T26" t="str">
        <f>IF(ISERROR(VLOOKUP($B26,'technology-adoption-by-househol'!$D$512:$E$588,2,FALSE)),"",VLOOKUP($B26,'technology-adoption-by-househol'!$D$512:$E$588,2,FALSE))</f>
        <v/>
      </c>
      <c r="U26" t="str">
        <f>IF(ISERROR(VLOOKUP($B26,'technology-adoption-by-househol'!$D$589:$E$612,2,FALSE)),"",VLOOKUP($B26,'technology-adoption-by-househol'!$D$589:$E$612,2,FALSE))</f>
        <v/>
      </c>
      <c r="V26" t="str">
        <f>IF(ISERROR(VLOOKUP($B26,'technology-adoption-by-househol'!$D$616:$E$724,2,FALSE)),"",VLOOKUP($B26,'technology-adoption-by-househol'!$D$616:$E$724,2,FALSE))</f>
        <v/>
      </c>
      <c r="W26" t="str">
        <f>IF(ISERROR(VLOOKUP($B26,'technology-adoption-by-househol'!$D$725:$E$757,2,FALSE)),"",VLOOKUP($B26,'technology-adoption-by-househol'!$D$725:$E$757,2,FALSE))</f>
        <v/>
      </c>
      <c r="X26" t="str">
        <f>IF(ISERROR(VLOOKUP($B26,'technology-adoption-by-househol'!$D$758:$E$768,2,FALSE)),"",VLOOKUP($B26,'technology-adoption-by-househol'!$D$758:$E$768,2,FALSE))</f>
        <v/>
      </c>
      <c r="Y26" t="str">
        <f>IF(ISERROR(VLOOKUP($B26,'technology-adoption-by-househol'!$D$769:$E$784,2,FALSE)),"",VLOOKUP($B26,'technology-adoption-by-househol'!$D$769:$E$784,2,FALSE))</f>
        <v/>
      </c>
      <c r="Z26" t="str">
        <f>IF(ISERROR(VLOOKUP($B26,'technology-adoption-by-househol'!$D$785:$E$794,2,FALSE)),"",VLOOKUP($B26,'technology-adoption-by-househol'!$D$785:$E$794,2,FALSE))</f>
        <v/>
      </c>
      <c r="AA26" t="str">
        <f>IF(ISERROR(VLOOKUP($B26,'technology-adoption-by-househol'!$D$795:$E$828,2,FALSE)),"",VLOOKUP($B26,'technology-adoption-by-househol'!$D$795:$E$828,2,FALSE))</f>
        <v/>
      </c>
      <c r="AB26" t="str">
        <f>IF(ISERROR(VLOOKUP($B26,'technology-adoption-by-househol'!$D$829:$E$864,2,FALSE)),"",VLOOKUP($B26,'technology-adoption-by-househol'!$D$829:$E$864,2,FALSE))</f>
        <v/>
      </c>
      <c r="AC26" t="str">
        <f>IF(ISERROR(VLOOKUP($B26,'technology-adoption-by-househol'!$D$865:$E$877,2,FALSE)),"",VLOOKUP($B26,'technology-adoption-by-househol'!$D$865:$E$877,2,FALSE))</f>
        <v/>
      </c>
      <c r="AD26" t="str">
        <f>IF(ISERROR(VLOOKUP($B26,'technology-adoption-by-househol'!$D$878:$E$958,2,FALSE)),"",VLOOKUP($B26,'technology-adoption-by-househol'!$D$878:$E$958,2,FALSE))</f>
        <v/>
      </c>
      <c r="AE26" t="str">
        <f>IF(ISERROR(VLOOKUP($B26,'technology-adoption-by-househol'!$D$959:$E$1011,2,FALSE)),"",VLOOKUP($B26,'technology-adoption-by-househol'!$D$959:$E$1011,2,FALSE))</f>
        <v/>
      </c>
      <c r="AF26" t="str">
        <f>IF(ISERROR(VLOOKUP($B26,'technology-adoption-by-househol'!$D$1012:$E$1018,2,FALSE)),"",VLOOKUP($B26,'technology-adoption-by-househol'!$D$1012:$E$1018,2,FALSE))</f>
        <v/>
      </c>
      <c r="AG26" t="str">
        <f>IF(ISERROR(VLOOKUP($B26,'technology-adoption-by-househol'!$D$1019:$E$1041,2,FALSE)),"",VLOOKUP($B26,'technology-adoption-by-househol'!$D$1019:$E$1041,2,FALSE))</f>
        <v/>
      </c>
      <c r="AH26" t="str">
        <f>IF(ISERROR(VLOOKUP($B26,'technology-adoption-by-househol'!$D$1042:$E$1047,2,FALSE)),"",VLOOKUP($B26,'technology-adoption-by-househol'!$D$1042:$E$1047,2,FALSE))</f>
        <v/>
      </c>
      <c r="AI26" t="str">
        <f>IF(ISERROR(VLOOKUP($B26,'technology-adoption-by-househol'!$D$1048:$E$1059,2,FALSE)),"",VLOOKUP($B26,'technology-adoption-by-househol'!$D$1048:$E$1059,2,FALSE))</f>
        <v/>
      </c>
      <c r="AJ26" t="str">
        <f>IF(ISERROR(VLOOKUP($B26,'technology-adoption-by-househol'!$D$1060:$E$1167,2,FALSE)),"",VLOOKUP($B26,'technology-adoption-by-househol'!$D$1060:$E$1167,2,FALSE))</f>
        <v/>
      </c>
      <c r="AK26" t="str">
        <f>IF(ISERROR(VLOOKUP($B26,'technology-adoption-by-househol'!$D$1168:$E$1174,2,FALSE)),"",VLOOKUP($B26,'technology-adoption-by-househol'!$D$1168:$E$1174,2,FALSE))</f>
        <v/>
      </c>
      <c r="AL26" t="str">
        <f>IF(ISERROR(VLOOKUP($B26,'technology-adoption-by-househol'!$D$1181:$E$1236,2,FALSE)),"",VLOOKUP($B26,'technology-adoption-by-househol'!$D$1181:$E$1236,2,FALSE))</f>
        <v/>
      </c>
      <c r="AM26" t="str">
        <f>IF(ISERROR(VLOOKUP($B26,'technology-adoption-by-househol'!$D$1243:$E$1255,2,FALSE)),"",VLOOKUP($B26,'technology-adoption-by-househol'!$D$1243:$E$1255,2,FALSE))</f>
        <v/>
      </c>
      <c r="AN26" t="str">
        <f>IF(ISERROR(VLOOKUP($B26,'technology-adoption-by-househol'!$D$1256:$E$1334,2,FALSE)),"",VLOOKUP($B26,'technology-adoption-by-househol'!$D$1256:$E$1334,2,FALSE))</f>
        <v/>
      </c>
      <c r="AO26" t="str">
        <f>IF(ISERROR(VLOOKUP($B26,'technology-adoption-by-househol'!$D$1335:$E$1341,2,FALSE)),"",VLOOKUP($B26,'technology-adoption-by-househol'!$D$1335:$E$1341,2,FALSE))</f>
        <v/>
      </c>
    </row>
    <row r="27" spans="2:41" x14ac:dyDescent="0.3">
      <c r="B27" s="2">
        <f t="shared" si="0"/>
        <v>1883</v>
      </c>
      <c r="C27" t="str">
        <f>IF(ISERROR(VLOOKUP(B27,'technology-adoption-by-househol'!$D$6:$E$41,2,FALSE)),"",VLOOKUP(B27,'technology-adoption-by-househol'!$D$6:$E$41,2,FALSE))</f>
        <v/>
      </c>
      <c r="D27" t="str">
        <f>IF(ISERROR(VLOOKUP($B27,'technology-adoption-by-househol'!$D$42:$E$132,2,FALSE)),"",VLOOKUP($B27,'technology-adoption-by-househol'!$D$42:$E$132,2,FALSE))</f>
        <v/>
      </c>
      <c r="E27" t="str">
        <f>IF(ISERROR(VLOOKUP($B27,'technology-adoption-by-househol'!$D$133:$E$162,2,FALSE)),"",VLOOKUP($B27,'technology-adoption-by-househol'!$D$133:$E$162,2,FALSE))</f>
        <v/>
      </c>
      <c r="F27" t="str">
        <f>IF(ISERROR(VLOOKUP($B27,'technology-adoption-by-househol'!$D$163:$E$185,2,FALSE)),"",VLOOKUP($B27,'technology-adoption-by-househol'!$D$163:$E$185,2,FALSE))</f>
        <v/>
      </c>
      <c r="G27" t="str">
        <f>IF(ISERROR(VLOOKUP($B27,'technology-adoption-by-househol'!$D$186:$E$192,2,FALSE)),"",VLOOKUP($B27,'technology-adoption-by-househol'!$D$186:$E$192,2,FALSE))</f>
        <v/>
      </c>
      <c r="H27" t="str">
        <f>IF(ISERROR(VLOOKUP($B27,'technology-adoption-by-househol'!$D$193:$E$232,2,FALSE)),"",VLOOKUP($B27,'technology-adoption-by-househol'!$D$193:$E$232,2,FALSE))</f>
        <v/>
      </c>
      <c r="I27" t="str">
        <f>IF(ISERROR(VLOOKUP($B27,'technology-adoption-by-househol'!$D$233:$E$238,2,FALSE)),"",VLOOKUP($B27,'technology-adoption-by-househol'!$D$233:$E$238,2,FALSE))</f>
        <v/>
      </c>
      <c r="J27" t="str">
        <f>IF(ISERROR(VLOOKUP($B27,'technology-adoption-by-househol'!$D$239:$E$278,2,FALSE)),"",VLOOKUP($B27,'technology-adoption-by-househol'!$D$239:$E$278,2,FALSE))</f>
        <v/>
      </c>
      <c r="K27" t="str">
        <f>IF(ISERROR(VLOOKUP($B27,'technology-adoption-by-househol'!$D$279:$E$297,2,FALSE)),"",VLOOKUP($B27,'technology-adoption-by-househol'!$D$279:$E$297,2,FALSE))</f>
        <v/>
      </c>
      <c r="L27" t="str">
        <f>IF(ISERROR(VLOOKUP($B27,'technology-adoption-by-househol'!$D$298:$E$310,2,FALSE)),"",VLOOKUP($B27,'technology-adoption-by-househol'!$D$298:$E$310,2,FALSE))</f>
        <v/>
      </c>
      <c r="M27" t="str">
        <f>IF(ISERROR(VLOOKUP($B27,'technology-adoption-by-househol'!$D$311:$E$317,2,FALSE)),"",VLOOKUP($B27,'technology-adoption-by-househol'!$D$311:$E$317,2,FALSE))</f>
        <v/>
      </c>
      <c r="N27" t="str">
        <f>IF(ISERROR(VLOOKUP($B27,'technology-adoption-by-househol'!$D$318:$E$325,2,FALSE)),"",VLOOKUP($B27,'technology-adoption-by-househol'!$D$318:$E$325,2,FALSE))</f>
        <v/>
      </c>
      <c r="O27" t="str">
        <f>IF(ISERROR(VLOOKUP($B27,'technology-adoption-by-househol'!$D$326:$E$423,2,FALSE)),"",VLOOKUP($B27,'technology-adoption-by-househol'!$D$326:$E$423,2,FALSE))</f>
        <v/>
      </c>
      <c r="P27" t="str">
        <f>IF(ISERROR(VLOOKUP($B27,'technology-adoption-by-househol'!$D$424:$E$432,2,FALSE)),"",VLOOKUP($B27,'technology-adoption-by-househol'!$D$424:$E$432,2,FALSE))</f>
        <v/>
      </c>
      <c r="Q27" t="str">
        <f>IF(ISERROR(VLOOKUP($B27,'technology-adoption-by-househol'!$D$433:$E$444,2,FALSE)),"",VLOOKUP($B27,'technology-adoption-by-househol'!$D$433:$E$444,2,FALSE))</f>
        <v/>
      </c>
      <c r="R27" t="str">
        <f>IF(ISERROR(VLOOKUP($B27,'technology-adoption-by-househol'!$D$445:$E$456,2,FALSE)),"",VLOOKUP($B27,'technology-adoption-by-househol'!$D$445:$E$456,2,FALSE))</f>
        <v/>
      </c>
      <c r="S27" t="str">
        <f>IF(ISERROR(VLOOKUP($B27,'technology-adoption-by-househol'!$D$457:$E$511,2,FALSE)),"",VLOOKUP($B27,'technology-adoption-by-househol'!$D$457:$E$511,2,FALSE))</f>
        <v/>
      </c>
      <c r="T27" t="str">
        <f>IF(ISERROR(VLOOKUP($B27,'technology-adoption-by-househol'!$D$512:$E$588,2,FALSE)),"",VLOOKUP($B27,'technology-adoption-by-househol'!$D$512:$E$588,2,FALSE))</f>
        <v/>
      </c>
      <c r="U27" t="str">
        <f>IF(ISERROR(VLOOKUP($B27,'technology-adoption-by-househol'!$D$589:$E$612,2,FALSE)),"",VLOOKUP($B27,'technology-adoption-by-househol'!$D$589:$E$612,2,FALSE))</f>
        <v/>
      </c>
      <c r="V27" t="str">
        <f>IF(ISERROR(VLOOKUP($B27,'technology-adoption-by-househol'!$D$616:$E$724,2,FALSE)),"",VLOOKUP($B27,'technology-adoption-by-househol'!$D$616:$E$724,2,FALSE))</f>
        <v/>
      </c>
      <c r="W27" t="str">
        <f>IF(ISERROR(VLOOKUP($B27,'technology-adoption-by-househol'!$D$725:$E$757,2,FALSE)),"",VLOOKUP($B27,'technology-adoption-by-househol'!$D$725:$E$757,2,FALSE))</f>
        <v/>
      </c>
      <c r="X27" t="str">
        <f>IF(ISERROR(VLOOKUP($B27,'technology-adoption-by-househol'!$D$758:$E$768,2,FALSE)),"",VLOOKUP($B27,'technology-adoption-by-househol'!$D$758:$E$768,2,FALSE))</f>
        <v/>
      </c>
      <c r="Y27" t="str">
        <f>IF(ISERROR(VLOOKUP($B27,'technology-adoption-by-househol'!$D$769:$E$784,2,FALSE)),"",VLOOKUP($B27,'technology-adoption-by-househol'!$D$769:$E$784,2,FALSE))</f>
        <v/>
      </c>
      <c r="Z27" t="str">
        <f>IF(ISERROR(VLOOKUP($B27,'technology-adoption-by-househol'!$D$785:$E$794,2,FALSE)),"",VLOOKUP($B27,'technology-adoption-by-househol'!$D$785:$E$794,2,FALSE))</f>
        <v/>
      </c>
      <c r="AA27" t="str">
        <f>IF(ISERROR(VLOOKUP($B27,'technology-adoption-by-househol'!$D$795:$E$828,2,FALSE)),"",VLOOKUP($B27,'technology-adoption-by-househol'!$D$795:$E$828,2,FALSE))</f>
        <v/>
      </c>
      <c r="AB27" t="str">
        <f>IF(ISERROR(VLOOKUP($B27,'technology-adoption-by-househol'!$D$829:$E$864,2,FALSE)),"",VLOOKUP($B27,'technology-adoption-by-househol'!$D$829:$E$864,2,FALSE))</f>
        <v/>
      </c>
      <c r="AC27" t="str">
        <f>IF(ISERROR(VLOOKUP($B27,'technology-adoption-by-househol'!$D$865:$E$877,2,FALSE)),"",VLOOKUP($B27,'technology-adoption-by-househol'!$D$865:$E$877,2,FALSE))</f>
        <v/>
      </c>
      <c r="AD27" t="str">
        <f>IF(ISERROR(VLOOKUP($B27,'technology-adoption-by-househol'!$D$878:$E$958,2,FALSE)),"",VLOOKUP($B27,'technology-adoption-by-househol'!$D$878:$E$958,2,FALSE))</f>
        <v/>
      </c>
      <c r="AE27" t="str">
        <f>IF(ISERROR(VLOOKUP($B27,'technology-adoption-by-househol'!$D$959:$E$1011,2,FALSE)),"",VLOOKUP($B27,'technology-adoption-by-househol'!$D$959:$E$1011,2,FALSE))</f>
        <v/>
      </c>
      <c r="AF27" t="str">
        <f>IF(ISERROR(VLOOKUP($B27,'technology-adoption-by-househol'!$D$1012:$E$1018,2,FALSE)),"",VLOOKUP($B27,'technology-adoption-by-househol'!$D$1012:$E$1018,2,FALSE))</f>
        <v/>
      </c>
      <c r="AG27" t="str">
        <f>IF(ISERROR(VLOOKUP($B27,'technology-adoption-by-househol'!$D$1019:$E$1041,2,FALSE)),"",VLOOKUP($B27,'technology-adoption-by-househol'!$D$1019:$E$1041,2,FALSE))</f>
        <v/>
      </c>
      <c r="AH27" t="str">
        <f>IF(ISERROR(VLOOKUP($B27,'technology-adoption-by-househol'!$D$1042:$E$1047,2,FALSE)),"",VLOOKUP($B27,'technology-adoption-by-househol'!$D$1042:$E$1047,2,FALSE))</f>
        <v/>
      </c>
      <c r="AI27" t="str">
        <f>IF(ISERROR(VLOOKUP($B27,'technology-adoption-by-househol'!$D$1048:$E$1059,2,FALSE)),"",VLOOKUP($B27,'technology-adoption-by-househol'!$D$1048:$E$1059,2,FALSE))</f>
        <v/>
      </c>
      <c r="AJ27" t="str">
        <f>IF(ISERROR(VLOOKUP($B27,'technology-adoption-by-househol'!$D$1060:$E$1167,2,FALSE)),"",VLOOKUP($B27,'technology-adoption-by-househol'!$D$1060:$E$1167,2,FALSE))</f>
        <v/>
      </c>
      <c r="AK27" t="str">
        <f>IF(ISERROR(VLOOKUP($B27,'technology-adoption-by-househol'!$D$1168:$E$1174,2,FALSE)),"",VLOOKUP($B27,'technology-adoption-by-househol'!$D$1168:$E$1174,2,FALSE))</f>
        <v/>
      </c>
      <c r="AL27" t="str">
        <f>IF(ISERROR(VLOOKUP($B27,'technology-adoption-by-househol'!$D$1181:$E$1236,2,FALSE)),"",VLOOKUP($B27,'technology-adoption-by-househol'!$D$1181:$E$1236,2,FALSE))</f>
        <v/>
      </c>
      <c r="AM27" t="str">
        <f>IF(ISERROR(VLOOKUP($B27,'technology-adoption-by-househol'!$D$1243:$E$1255,2,FALSE)),"",VLOOKUP($B27,'technology-adoption-by-househol'!$D$1243:$E$1255,2,FALSE))</f>
        <v/>
      </c>
      <c r="AN27" t="str">
        <f>IF(ISERROR(VLOOKUP($B27,'technology-adoption-by-househol'!$D$1256:$E$1334,2,FALSE)),"",VLOOKUP($B27,'technology-adoption-by-househol'!$D$1256:$E$1334,2,FALSE))</f>
        <v/>
      </c>
      <c r="AO27" t="str">
        <f>IF(ISERROR(VLOOKUP($B27,'technology-adoption-by-househol'!$D$1335:$E$1341,2,FALSE)),"",VLOOKUP($B27,'technology-adoption-by-househol'!$D$1335:$E$1341,2,FALSE))</f>
        <v/>
      </c>
    </row>
    <row r="28" spans="2:41" x14ac:dyDescent="0.3">
      <c r="B28" s="2">
        <f t="shared" si="0"/>
        <v>1884</v>
      </c>
      <c r="C28" t="str">
        <f>IF(ISERROR(VLOOKUP(B28,'technology-adoption-by-househol'!$D$6:$E$41,2,FALSE)),"",VLOOKUP(B28,'technology-adoption-by-househol'!$D$6:$E$41,2,FALSE))</f>
        <v/>
      </c>
      <c r="D28" t="str">
        <f>IF(ISERROR(VLOOKUP($B28,'technology-adoption-by-househol'!$D$42:$E$132,2,FALSE)),"",VLOOKUP($B28,'technology-adoption-by-househol'!$D$42:$E$132,2,FALSE))</f>
        <v/>
      </c>
      <c r="E28" t="str">
        <f>IF(ISERROR(VLOOKUP($B28,'technology-adoption-by-househol'!$D$133:$E$162,2,FALSE)),"",VLOOKUP($B28,'technology-adoption-by-househol'!$D$133:$E$162,2,FALSE))</f>
        <v/>
      </c>
      <c r="F28" t="str">
        <f>IF(ISERROR(VLOOKUP($B28,'technology-adoption-by-househol'!$D$163:$E$185,2,FALSE)),"",VLOOKUP($B28,'technology-adoption-by-househol'!$D$163:$E$185,2,FALSE))</f>
        <v/>
      </c>
      <c r="G28" t="str">
        <f>IF(ISERROR(VLOOKUP($B28,'technology-adoption-by-househol'!$D$186:$E$192,2,FALSE)),"",VLOOKUP($B28,'technology-adoption-by-househol'!$D$186:$E$192,2,FALSE))</f>
        <v/>
      </c>
      <c r="H28" t="str">
        <f>IF(ISERROR(VLOOKUP($B28,'technology-adoption-by-househol'!$D$193:$E$232,2,FALSE)),"",VLOOKUP($B28,'technology-adoption-by-househol'!$D$193:$E$232,2,FALSE))</f>
        <v/>
      </c>
      <c r="I28" t="str">
        <f>IF(ISERROR(VLOOKUP($B28,'technology-adoption-by-househol'!$D$233:$E$238,2,FALSE)),"",VLOOKUP($B28,'technology-adoption-by-househol'!$D$233:$E$238,2,FALSE))</f>
        <v/>
      </c>
      <c r="J28" t="str">
        <f>IF(ISERROR(VLOOKUP($B28,'technology-adoption-by-househol'!$D$239:$E$278,2,FALSE)),"",VLOOKUP($B28,'technology-adoption-by-househol'!$D$239:$E$278,2,FALSE))</f>
        <v/>
      </c>
      <c r="K28" t="str">
        <f>IF(ISERROR(VLOOKUP($B28,'technology-adoption-by-househol'!$D$279:$E$297,2,FALSE)),"",VLOOKUP($B28,'technology-adoption-by-househol'!$D$279:$E$297,2,FALSE))</f>
        <v/>
      </c>
      <c r="L28" t="str">
        <f>IF(ISERROR(VLOOKUP($B28,'technology-adoption-by-househol'!$D$298:$E$310,2,FALSE)),"",VLOOKUP($B28,'technology-adoption-by-househol'!$D$298:$E$310,2,FALSE))</f>
        <v/>
      </c>
      <c r="M28" t="str">
        <f>IF(ISERROR(VLOOKUP($B28,'technology-adoption-by-househol'!$D$311:$E$317,2,FALSE)),"",VLOOKUP($B28,'technology-adoption-by-househol'!$D$311:$E$317,2,FALSE))</f>
        <v/>
      </c>
      <c r="N28" t="str">
        <f>IF(ISERROR(VLOOKUP($B28,'technology-adoption-by-househol'!$D$318:$E$325,2,FALSE)),"",VLOOKUP($B28,'technology-adoption-by-househol'!$D$318:$E$325,2,FALSE))</f>
        <v/>
      </c>
      <c r="O28" t="str">
        <f>IF(ISERROR(VLOOKUP($B28,'technology-adoption-by-househol'!$D$326:$E$423,2,FALSE)),"",VLOOKUP($B28,'technology-adoption-by-househol'!$D$326:$E$423,2,FALSE))</f>
        <v/>
      </c>
      <c r="P28" t="str">
        <f>IF(ISERROR(VLOOKUP($B28,'technology-adoption-by-househol'!$D$424:$E$432,2,FALSE)),"",VLOOKUP($B28,'technology-adoption-by-househol'!$D$424:$E$432,2,FALSE))</f>
        <v/>
      </c>
      <c r="Q28" t="str">
        <f>IF(ISERROR(VLOOKUP($B28,'technology-adoption-by-househol'!$D$433:$E$444,2,FALSE)),"",VLOOKUP($B28,'technology-adoption-by-househol'!$D$433:$E$444,2,FALSE))</f>
        <v/>
      </c>
      <c r="R28" t="str">
        <f>IF(ISERROR(VLOOKUP($B28,'technology-adoption-by-househol'!$D$445:$E$456,2,FALSE)),"",VLOOKUP($B28,'technology-adoption-by-househol'!$D$445:$E$456,2,FALSE))</f>
        <v/>
      </c>
      <c r="S28" t="str">
        <f>IF(ISERROR(VLOOKUP($B28,'technology-adoption-by-househol'!$D$457:$E$511,2,FALSE)),"",VLOOKUP($B28,'technology-adoption-by-househol'!$D$457:$E$511,2,FALSE))</f>
        <v/>
      </c>
      <c r="T28" t="str">
        <f>IF(ISERROR(VLOOKUP($B28,'technology-adoption-by-househol'!$D$512:$E$588,2,FALSE)),"",VLOOKUP($B28,'technology-adoption-by-househol'!$D$512:$E$588,2,FALSE))</f>
        <v/>
      </c>
      <c r="U28" t="str">
        <f>IF(ISERROR(VLOOKUP($B28,'technology-adoption-by-househol'!$D$589:$E$612,2,FALSE)),"",VLOOKUP($B28,'technology-adoption-by-househol'!$D$589:$E$612,2,FALSE))</f>
        <v/>
      </c>
      <c r="V28" t="str">
        <f>IF(ISERROR(VLOOKUP($B28,'technology-adoption-by-househol'!$D$616:$E$724,2,FALSE)),"",VLOOKUP($B28,'technology-adoption-by-househol'!$D$616:$E$724,2,FALSE))</f>
        <v/>
      </c>
      <c r="W28" t="str">
        <f>IF(ISERROR(VLOOKUP($B28,'technology-adoption-by-househol'!$D$725:$E$757,2,FALSE)),"",VLOOKUP($B28,'technology-adoption-by-househol'!$D$725:$E$757,2,FALSE))</f>
        <v/>
      </c>
      <c r="X28" t="str">
        <f>IF(ISERROR(VLOOKUP($B28,'technology-adoption-by-househol'!$D$758:$E$768,2,FALSE)),"",VLOOKUP($B28,'technology-adoption-by-househol'!$D$758:$E$768,2,FALSE))</f>
        <v/>
      </c>
      <c r="Y28" t="str">
        <f>IF(ISERROR(VLOOKUP($B28,'technology-adoption-by-househol'!$D$769:$E$784,2,FALSE)),"",VLOOKUP($B28,'technology-adoption-by-househol'!$D$769:$E$784,2,FALSE))</f>
        <v/>
      </c>
      <c r="Z28" t="str">
        <f>IF(ISERROR(VLOOKUP($B28,'technology-adoption-by-househol'!$D$785:$E$794,2,FALSE)),"",VLOOKUP($B28,'technology-adoption-by-househol'!$D$785:$E$794,2,FALSE))</f>
        <v/>
      </c>
      <c r="AA28" t="str">
        <f>IF(ISERROR(VLOOKUP($B28,'technology-adoption-by-househol'!$D$795:$E$828,2,FALSE)),"",VLOOKUP($B28,'technology-adoption-by-househol'!$D$795:$E$828,2,FALSE))</f>
        <v/>
      </c>
      <c r="AB28" t="str">
        <f>IF(ISERROR(VLOOKUP($B28,'technology-adoption-by-househol'!$D$829:$E$864,2,FALSE)),"",VLOOKUP($B28,'technology-adoption-by-househol'!$D$829:$E$864,2,FALSE))</f>
        <v/>
      </c>
      <c r="AC28" t="str">
        <f>IF(ISERROR(VLOOKUP($B28,'technology-adoption-by-househol'!$D$865:$E$877,2,FALSE)),"",VLOOKUP($B28,'technology-adoption-by-househol'!$D$865:$E$877,2,FALSE))</f>
        <v/>
      </c>
      <c r="AD28" t="str">
        <f>IF(ISERROR(VLOOKUP($B28,'technology-adoption-by-househol'!$D$878:$E$958,2,FALSE)),"",VLOOKUP($B28,'technology-adoption-by-househol'!$D$878:$E$958,2,FALSE))</f>
        <v/>
      </c>
      <c r="AE28" t="str">
        <f>IF(ISERROR(VLOOKUP($B28,'technology-adoption-by-househol'!$D$959:$E$1011,2,FALSE)),"",VLOOKUP($B28,'technology-adoption-by-househol'!$D$959:$E$1011,2,FALSE))</f>
        <v/>
      </c>
      <c r="AF28" t="str">
        <f>IF(ISERROR(VLOOKUP($B28,'technology-adoption-by-househol'!$D$1012:$E$1018,2,FALSE)),"",VLOOKUP($B28,'technology-adoption-by-househol'!$D$1012:$E$1018,2,FALSE))</f>
        <v/>
      </c>
      <c r="AG28" t="str">
        <f>IF(ISERROR(VLOOKUP($B28,'technology-adoption-by-househol'!$D$1019:$E$1041,2,FALSE)),"",VLOOKUP($B28,'technology-adoption-by-househol'!$D$1019:$E$1041,2,FALSE))</f>
        <v/>
      </c>
      <c r="AH28" t="str">
        <f>IF(ISERROR(VLOOKUP($B28,'technology-adoption-by-househol'!$D$1042:$E$1047,2,FALSE)),"",VLOOKUP($B28,'technology-adoption-by-househol'!$D$1042:$E$1047,2,FALSE))</f>
        <v/>
      </c>
      <c r="AI28" t="str">
        <f>IF(ISERROR(VLOOKUP($B28,'technology-adoption-by-househol'!$D$1048:$E$1059,2,FALSE)),"",VLOOKUP($B28,'technology-adoption-by-househol'!$D$1048:$E$1059,2,FALSE))</f>
        <v/>
      </c>
      <c r="AJ28" t="str">
        <f>IF(ISERROR(VLOOKUP($B28,'technology-adoption-by-househol'!$D$1060:$E$1167,2,FALSE)),"",VLOOKUP($B28,'technology-adoption-by-househol'!$D$1060:$E$1167,2,FALSE))</f>
        <v/>
      </c>
      <c r="AK28" t="str">
        <f>IF(ISERROR(VLOOKUP($B28,'technology-adoption-by-househol'!$D$1168:$E$1174,2,FALSE)),"",VLOOKUP($B28,'technology-adoption-by-househol'!$D$1168:$E$1174,2,FALSE))</f>
        <v/>
      </c>
      <c r="AL28" t="str">
        <f>IF(ISERROR(VLOOKUP($B28,'technology-adoption-by-househol'!$D$1181:$E$1236,2,FALSE)),"",VLOOKUP($B28,'technology-adoption-by-househol'!$D$1181:$E$1236,2,FALSE))</f>
        <v/>
      </c>
      <c r="AM28" t="str">
        <f>IF(ISERROR(VLOOKUP($B28,'technology-adoption-by-househol'!$D$1243:$E$1255,2,FALSE)),"",VLOOKUP($B28,'technology-adoption-by-househol'!$D$1243:$E$1255,2,FALSE))</f>
        <v/>
      </c>
      <c r="AN28" t="str">
        <f>IF(ISERROR(VLOOKUP($B28,'technology-adoption-by-househol'!$D$1256:$E$1334,2,FALSE)),"",VLOOKUP($B28,'technology-adoption-by-househol'!$D$1256:$E$1334,2,FALSE))</f>
        <v/>
      </c>
      <c r="AO28" t="str">
        <f>IF(ISERROR(VLOOKUP($B28,'technology-adoption-by-househol'!$D$1335:$E$1341,2,FALSE)),"",VLOOKUP($B28,'technology-adoption-by-househol'!$D$1335:$E$1341,2,FALSE))</f>
        <v/>
      </c>
    </row>
    <row r="29" spans="2:41" x14ac:dyDescent="0.3">
      <c r="B29" s="2">
        <f t="shared" si="0"/>
        <v>1885</v>
      </c>
      <c r="C29" t="str">
        <f>IF(ISERROR(VLOOKUP(B29,'technology-adoption-by-househol'!$D$6:$E$41,2,FALSE)),"",VLOOKUP(B29,'technology-adoption-by-househol'!$D$6:$E$41,2,FALSE))</f>
        <v/>
      </c>
      <c r="D29" t="str">
        <f>IF(ISERROR(VLOOKUP($B29,'technology-adoption-by-househol'!$D$42:$E$132,2,FALSE)),"",VLOOKUP($B29,'technology-adoption-by-househol'!$D$42:$E$132,2,FALSE))</f>
        <v/>
      </c>
      <c r="E29" t="str">
        <f>IF(ISERROR(VLOOKUP($B29,'technology-adoption-by-househol'!$D$133:$E$162,2,FALSE)),"",VLOOKUP($B29,'technology-adoption-by-househol'!$D$133:$E$162,2,FALSE))</f>
        <v/>
      </c>
      <c r="F29" t="str">
        <f>IF(ISERROR(VLOOKUP($B29,'technology-adoption-by-househol'!$D$163:$E$185,2,FALSE)),"",VLOOKUP($B29,'technology-adoption-by-househol'!$D$163:$E$185,2,FALSE))</f>
        <v/>
      </c>
      <c r="G29" t="str">
        <f>IF(ISERROR(VLOOKUP($B29,'technology-adoption-by-househol'!$D$186:$E$192,2,FALSE)),"",VLOOKUP($B29,'technology-adoption-by-househol'!$D$186:$E$192,2,FALSE))</f>
        <v/>
      </c>
      <c r="H29" t="str">
        <f>IF(ISERROR(VLOOKUP($B29,'technology-adoption-by-househol'!$D$193:$E$232,2,FALSE)),"",VLOOKUP($B29,'technology-adoption-by-househol'!$D$193:$E$232,2,FALSE))</f>
        <v/>
      </c>
      <c r="I29" t="str">
        <f>IF(ISERROR(VLOOKUP($B29,'technology-adoption-by-househol'!$D$233:$E$238,2,FALSE)),"",VLOOKUP($B29,'technology-adoption-by-househol'!$D$233:$E$238,2,FALSE))</f>
        <v/>
      </c>
      <c r="J29" t="str">
        <f>IF(ISERROR(VLOOKUP($B29,'technology-adoption-by-househol'!$D$239:$E$278,2,FALSE)),"",VLOOKUP($B29,'technology-adoption-by-househol'!$D$239:$E$278,2,FALSE))</f>
        <v/>
      </c>
      <c r="K29" t="str">
        <f>IF(ISERROR(VLOOKUP($B29,'technology-adoption-by-househol'!$D$279:$E$297,2,FALSE)),"",VLOOKUP($B29,'technology-adoption-by-househol'!$D$279:$E$297,2,FALSE))</f>
        <v/>
      </c>
      <c r="L29" t="str">
        <f>IF(ISERROR(VLOOKUP($B29,'technology-adoption-by-househol'!$D$298:$E$310,2,FALSE)),"",VLOOKUP($B29,'technology-adoption-by-househol'!$D$298:$E$310,2,FALSE))</f>
        <v/>
      </c>
      <c r="M29" t="str">
        <f>IF(ISERROR(VLOOKUP($B29,'technology-adoption-by-househol'!$D$311:$E$317,2,FALSE)),"",VLOOKUP($B29,'technology-adoption-by-househol'!$D$311:$E$317,2,FALSE))</f>
        <v/>
      </c>
      <c r="N29" t="str">
        <f>IF(ISERROR(VLOOKUP($B29,'technology-adoption-by-househol'!$D$318:$E$325,2,FALSE)),"",VLOOKUP($B29,'technology-adoption-by-househol'!$D$318:$E$325,2,FALSE))</f>
        <v/>
      </c>
      <c r="O29" t="str">
        <f>IF(ISERROR(VLOOKUP($B29,'technology-adoption-by-househol'!$D$326:$E$423,2,FALSE)),"",VLOOKUP($B29,'technology-adoption-by-househol'!$D$326:$E$423,2,FALSE))</f>
        <v/>
      </c>
      <c r="P29" t="str">
        <f>IF(ISERROR(VLOOKUP($B29,'technology-adoption-by-househol'!$D$424:$E$432,2,FALSE)),"",VLOOKUP($B29,'technology-adoption-by-househol'!$D$424:$E$432,2,FALSE))</f>
        <v/>
      </c>
      <c r="Q29" t="str">
        <f>IF(ISERROR(VLOOKUP($B29,'technology-adoption-by-househol'!$D$433:$E$444,2,FALSE)),"",VLOOKUP($B29,'technology-adoption-by-househol'!$D$433:$E$444,2,FALSE))</f>
        <v/>
      </c>
      <c r="R29" t="str">
        <f>IF(ISERROR(VLOOKUP($B29,'technology-adoption-by-househol'!$D$445:$E$456,2,FALSE)),"",VLOOKUP($B29,'technology-adoption-by-househol'!$D$445:$E$456,2,FALSE))</f>
        <v/>
      </c>
      <c r="S29" t="str">
        <f>IF(ISERROR(VLOOKUP($B29,'technology-adoption-by-househol'!$D$457:$E$511,2,FALSE)),"",VLOOKUP($B29,'technology-adoption-by-househol'!$D$457:$E$511,2,FALSE))</f>
        <v/>
      </c>
      <c r="T29" t="str">
        <f>IF(ISERROR(VLOOKUP($B29,'technology-adoption-by-househol'!$D$512:$E$588,2,FALSE)),"",VLOOKUP($B29,'technology-adoption-by-househol'!$D$512:$E$588,2,FALSE))</f>
        <v/>
      </c>
      <c r="U29" t="str">
        <f>IF(ISERROR(VLOOKUP($B29,'technology-adoption-by-househol'!$D$589:$E$612,2,FALSE)),"",VLOOKUP($B29,'technology-adoption-by-househol'!$D$589:$E$612,2,FALSE))</f>
        <v/>
      </c>
      <c r="V29" t="str">
        <f>IF(ISERROR(VLOOKUP($B29,'technology-adoption-by-househol'!$D$616:$E$724,2,FALSE)),"",VLOOKUP($B29,'technology-adoption-by-househol'!$D$616:$E$724,2,FALSE))</f>
        <v/>
      </c>
      <c r="W29" t="str">
        <f>IF(ISERROR(VLOOKUP($B29,'technology-adoption-by-househol'!$D$725:$E$757,2,FALSE)),"",VLOOKUP($B29,'technology-adoption-by-househol'!$D$725:$E$757,2,FALSE))</f>
        <v/>
      </c>
      <c r="X29" t="str">
        <f>IF(ISERROR(VLOOKUP($B29,'technology-adoption-by-househol'!$D$758:$E$768,2,FALSE)),"",VLOOKUP($B29,'technology-adoption-by-househol'!$D$758:$E$768,2,FALSE))</f>
        <v/>
      </c>
      <c r="Y29" t="str">
        <f>IF(ISERROR(VLOOKUP($B29,'technology-adoption-by-househol'!$D$769:$E$784,2,FALSE)),"",VLOOKUP($B29,'technology-adoption-by-househol'!$D$769:$E$784,2,FALSE))</f>
        <v/>
      </c>
      <c r="Z29" t="str">
        <f>IF(ISERROR(VLOOKUP($B29,'technology-adoption-by-househol'!$D$785:$E$794,2,FALSE)),"",VLOOKUP($B29,'technology-adoption-by-househol'!$D$785:$E$794,2,FALSE))</f>
        <v/>
      </c>
      <c r="AA29" t="str">
        <f>IF(ISERROR(VLOOKUP($B29,'technology-adoption-by-househol'!$D$795:$E$828,2,FALSE)),"",VLOOKUP($B29,'technology-adoption-by-househol'!$D$795:$E$828,2,FALSE))</f>
        <v/>
      </c>
      <c r="AB29" t="str">
        <f>IF(ISERROR(VLOOKUP($B29,'technology-adoption-by-househol'!$D$829:$E$864,2,FALSE)),"",VLOOKUP($B29,'technology-adoption-by-househol'!$D$829:$E$864,2,FALSE))</f>
        <v/>
      </c>
      <c r="AC29" t="str">
        <f>IF(ISERROR(VLOOKUP($B29,'technology-adoption-by-househol'!$D$865:$E$877,2,FALSE)),"",VLOOKUP($B29,'technology-adoption-by-househol'!$D$865:$E$877,2,FALSE))</f>
        <v/>
      </c>
      <c r="AD29" t="str">
        <f>IF(ISERROR(VLOOKUP($B29,'technology-adoption-by-househol'!$D$878:$E$958,2,FALSE)),"",VLOOKUP($B29,'technology-adoption-by-househol'!$D$878:$E$958,2,FALSE))</f>
        <v/>
      </c>
      <c r="AE29" t="str">
        <f>IF(ISERROR(VLOOKUP($B29,'technology-adoption-by-househol'!$D$959:$E$1011,2,FALSE)),"",VLOOKUP($B29,'technology-adoption-by-househol'!$D$959:$E$1011,2,FALSE))</f>
        <v/>
      </c>
      <c r="AF29" t="str">
        <f>IF(ISERROR(VLOOKUP($B29,'technology-adoption-by-househol'!$D$1012:$E$1018,2,FALSE)),"",VLOOKUP($B29,'technology-adoption-by-househol'!$D$1012:$E$1018,2,FALSE))</f>
        <v/>
      </c>
      <c r="AG29" t="str">
        <f>IF(ISERROR(VLOOKUP($B29,'technology-adoption-by-househol'!$D$1019:$E$1041,2,FALSE)),"",VLOOKUP($B29,'technology-adoption-by-househol'!$D$1019:$E$1041,2,FALSE))</f>
        <v/>
      </c>
      <c r="AH29" t="str">
        <f>IF(ISERROR(VLOOKUP($B29,'technology-adoption-by-househol'!$D$1042:$E$1047,2,FALSE)),"",VLOOKUP($B29,'technology-adoption-by-househol'!$D$1042:$E$1047,2,FALSE))</f>
        <v/>
      </c>
      <c r="AI29" t="str">
        <f>IF(ISERROR(VLOOKUP($B29,'technology-adoption-by-househol'!$D$1048:$E$1059,2,FALSE)),"",VLOOKUP($B29,'technology-adoption-by-househol'!$D$1048:$E$1059,2,FALSE))</f>
        <v/>
      </c>
      <c r="AJ29" t="str">
        <f>IF(ISERROR(VLOOKUP($B29,'technology-adoption-by-househol'!$D$1060:$E$1167,2,FALSE)),"",VLOOKUP($B29,'technology-adoption-by-househol'!$D$1060:$E$1167,2,FALSE))</f>
        <v/>
      </c>
      <c r="AK29" t="str">
        <f>IF(ISERROR(VLOOKUP($B29,'technology-adoption-by-househol'!$D$1168:$E$1174,2,FALSE)),"",VLOOKUP($B29,'technology-adoption-by-househol'!$D$1168:$E$1174,2,FALSE))</f>
        <v/>
      </c>
      <c r="AL29" t="str">
        <f>IF(ISERROR(VLOOKUP($B29,'technology-adoption-by-househol'!$D$1181:$E$1236,2,FALSE)),"",VLOOKUP($B29,'technology-adoption-by-househol'!$D$1181:$E$1236,2,FALSE))</f>
        <v/>
      </c>
      <c r="AM29" t="str">
        <f>IF(ISERROR(VLOOKUP($B29,'technology-adoption-by-househol'!$D$1243:$E$1255,2,FALSE)),"",VLOOKUP($B29,'technology-adoption-by-househol'!$D$1243:$E$1255,2,FALSE))</f>
        <v/>
      </c>
      <c r="AN29" t="str">
        <f>IF(ISERROR(VLOOKUP($B29,'technology-adoption-by-househol'!$D$1256:$E$1334,2,FALSE)),"",VLOOKUP($B29,'technology-adoption-by-househol'!$D$1256:$E$1334,2,FALSE))</f>
        <v/>
      </c>
      <c r="AO29" t="str">
        <f>IF(ISERROR(VLOOKUP($B29,'technology-adoption-by-househol'!$D$1335:$E$1341,2,FALSE)),"",VLOOKUP($B29,'technology-adoption-by-househol'!$D$1335:$E$1341,2,FALSE))</f>
        <v/>
      </c>
    </row>
    <row r="30" spans="2:41" x14ac:dyDescent="0.3">
      <c r="B30" s="2">
        <f t="shared" si="0"/>
        <v>1886</v>
      </c>
      <c r="C30" t="str">
        <f>IF(ISERROR(VLOOKUP(B30,'technology-adoption-by-househol'!$D$6:$E$41,2,FALSE)),"",VLOOKUP(B30,'technology-adoption-by-househol'!$D$6:$E$41,2,FALSE))</f>
        <v/>
      </c>
      <c r="D30" t="str">
        <f>IF(ISERROR(VLOOKUP($B30,'technology-adoption-by-househol'!$D$42:$E$132,2,FALSE)),"",VLOOKUP($B30,'technology-adoption-by-househol'!$D$42:$E$132,2,FALSE))</f>
        <v/>
      </c>
      <c r="E30" t="str">
        <f>IF(ISERROR(VLOOKUP($B30,'technology-adoption-by-househol'!$D$133:$E$162,2,FALSE)),"",VLOOKUP($B30,'technology-adoption-by-househol'!$D$133:$E$162,2,FALSE))</f>
        <v/>
      </c>
      <c r="F30" t="str">
        <f>IF(ISERROR(VLOOKUP($B30,'technology-adoption-by-househol'!$D$163:$E$185,2,FALSE)),"",VLOOKUP($B30,'technology-adoption-by-househol'!$D$163:$E$185,2,FALSE))</f>
        <v/>
      </c>
      <c r="G30" t="str">
        <f>IF(ISERROR(VLOOKUP($B30,'technology-adoption-by-househol'!$D$186:$E$192,2,FALSE)),"",VLOOKUP($B30,'technology-adoption-by-househol'!$D$186:$E$192,2,FALSE))</f>
        <v/>
      </c>
      <c r="H30" t="str">
        <f>IF(ISERROR(VLOOKUP($B30,'technology-adoption-by-househol'!$D$193:$E$232,2,FALSE)),"",VLOOKUP($B30,'technology-adoption-by-househol'!$D$193:$E$232,2,FALSE))</f>
        <v/>
      </c>
      <c r="I30" t="str">
        <f>IF(ISERROR(VLOOKUP($B30,'technology-adoption-by-househol'!$D$233:$E$238,2,FALSE)),"",VLOOKUP($B30,'technology-adoption-by-househol'!$D$233:$E$238,2,FALSE))</f>
        <v/>
      </c>
      <c r="J30" t="str">
        <f>IF(ISERROR(VLOOKUP($B30,'technology-adoption-by-househol'!$D$239:$E$278,2,FALSE)),"",VLOOKUP($B30,'technology-adoption-by-househol'!$D$239:$E$278,2,FALSE))</f>
        <v/>
      </c>
      <c r="K30" t="str">
        <f>IF(ISERROR(VLOOKUP($B30,'technology-adoption-by-househol'!$D$279:$E$297,2,FALSE)),"",VLOOKUP($B30,'technology-adoption-by-househol'!$D$279:$E$297,2,FALSE))</f>
        <v/>
      </c>
      <c r="L30" t="str">
        <f>IF(ISERROR(VLOOKUP($B30,'technology-adoption-by-househol'!$D$298:$E$310,2,FALSE)),"",VLOOKUP($B30,'technology-adoption-by-househol'!$D$298:$E$310,2,FALSE))</f>
        <v/>
      </c>
      <c r="M30" t="str">
        <f>IF(ISERROR(VLOOKUP($B30,'technology-adoption-by-househol'!$D$311:$E$317,2,FALSE)),"",VLOOKUP($B30,'technology-adoption-by-househol'!$D$311:$E$317,2,FALSE))</f>
        <v/>
      </c>
      <c r="N30" t="str">
        <f>IF(ISERROR(VLOOKUP($B30,'technology-adoption-by-househol'!$D$318:$E$325,2,FALSE)),"",VLOOKUP($B30,'technology-adoption-by-househol'!$D$318:$E$325,2,FALSE))</f>
        <v/>
      </c>
      <c r="O30" t="str">
        <f>IF(ISERROR(VLOOKUP($B30,'technology-adoption-by-househol'!$D$326:$E$423,2,FALSE)),"",VLOOKUP($B30,'technology-adoption-by-househol'!$D$326:$E$423,2,FALSE))</f>
        <v/>
      </c>
      <c r="P30" t="str">
        <f>IF(ISERROR(VLOOKUP($B30,'technology-adoption-by-househol'!$D$424:$E$432,2,FALSE)),"",VLOOKUP($B30,'technology-adoption-by-househol'!$D$424:$E$432,2,FALSE))</f>
        <v/>
      </c>
      <c r="Q30" t="str">
        <f>IF(ISERROR(VLOOKUP($B30,'technology-adoption-by-househol'!$D$433:$E$444,2,FALSE)),"",VLOOKUP($B30,'technology-adoption-by-househol'!$D$433:$E$444,2,FALSE))</f>
        <v/>
      </c>
      <c r="R30" t="str">
        <f>IF(ISERROR(VLOOKUP($B30,'technology-adoption-by-househol'!$D$445:$E$456,2,FALSE)),"",VLOOKUP($B30,'technology-adoption-by-househol'!$D$445:$E$456,2,FALSE))</f>
        <v/>
      </c>
      <c r="S30" t="str">
        <f>IF(ISERROR(VLOOKUP($B30,'technology-adoption-by-househol'!$D$457:$E$511,2,FALSE)),"",VLOOKUP($B30,'technology-adoption-by-househol'!$D$457:$E$511,2,FALSE))</f>
        <v/>
      </c>
      <c r="T30" t="str">
        <f>IF(ISERROR(VLOOKUP($B30,'technology-adoption-by-househol'!$D$512:$E$588,2,FALSE)),"",VLOOKUP($B30,'technology-adoption-by-househol'!$D$512:$E$588,2,FALSE))</f>
        <v/>
      </c>
      <c r="U30" t="str">
        <f>IF(ISERROR(VLOOKUP($B30,'technology-adoption-by-househol'!$D$589:$E$612,2,FALSE)),"",VLOOKUP($B30,'technology-adoption-by-househol'!$D$589:$E$612,2,FALSE))</f>
        <v/>
      </c>
      <c r="V30" t="str">
        <f>IF(ISERROR(VLOOKUP($B30,'technology-adoption-by-househol'!$D$616:$E$724,2,FALSE)),"",VLOOKUP($B30,'technology-adoption-by-househol'!$D$616:$E$724,2,FALSE))</f>
        <v/>
      </c>
      <c r="W30" t="str">
        <f>IF(ISERROR(VLOOKUP($B30,'technology-adoption-by-househol'!$D$725:$E$757,2,FALSE)),"",VLOOKUP($B30,'technology-adoption-by-househol'!$D$725:$E$757,2,FALSE))</f>
        <v/>
      </c>
      <c r="X30" t="str">
        <f>IF(ISERROR(VLOOKUP($B30,'technology-adoption-by-househol'!$D$758:$E$768,2,FALSE)),"",VLOOKUP($B30,'technology-adoption-by-househol'!$D$758:$E$768,2,FALSE))</f>
        <v/>
      </c>
      <c r="Y30" t="str">
        <f>IF(ISERROR(VLOOKUP($B30,'technology-adoption-by-househol'!$D$769:$E$784,2,FALSE)),"",VLOOKUP($B30,'technology-adoption-by-househol'!$D$769:$E$784,2,FALSE))</f>
        <v/>
      </c>
      <c r="Z30" t="str">
        <f>IF(ISERROR(VLOOKUP($B30,'technology-adoption-by-househol'!$D$785:$E$794,2,FALSE)),"",VLOOKUP($B30,'technology-adoption-by-househol'!$D$785:$E$794,2,FALSE))</f>
        <v/>
      </c>
      <c r="AA30" t="str">
        <f>IF(ISERROR(VLOOKUP($B30,'technology-adoption-by-househol'!$D$795:$E$828,2,FALSE)),"",VLOOKUP($B30,'technology-adoption-by-househol'!$D$795:$E$828,2,FALSE))</f>
        <v/>
      </c>
      <c r="AB30" t="str">
        <f>IF(ISERROR(VLOOKUP($B30,'technology-adoption-by-househol'!$D$829:$E$864,2,FALSE)),"",VLOOKUP($B30,'technology-adoption-by-househol'!$D$829:$E$864,2,FALSE))</f>
        <v/>
      </c>
      <c r="AC30" t="str">
        <f>IF(ISERROR(VLOOKUP($B30,'technology-adoption-by-househol'!$D$865:$E$877,2,FALSE)),"",VLOOKUP($B30,'technology-adoption-by-househol'!$D$865:$E$877,2,FALSE))</f>
        <v/>
      </c>
      <c r="AD30" t="str">
        <f>IF(ISERROR(VLOOKUP($B30,'technology-adoption-by-househol'!$D$878:$E$958,2,FALSE)),"",VLOOKUP($B30,'technology-adoption-by-househol'!$D$878:$E$958,2,FALSE))</f>
        <v/>
      </c>
      <c r="AE30" t="str">
        <f>IF(ISERROR(VLOOKUP($B30,'technology-adoption-by-househol'!$D$959:$E$1011,2,FALSE)),"",VLOOKUP($B30,'technology-adoption-by-househol'!$D$959:$E$1011,2,FALSE))</f>
        <v/>
      </c>
      <c r="AF30" t="str">
        <f>IF(ISERROR(VLOOKUP($B30,'technology-adoption-by-househol'!$D$1012:$E$1018,2,FALSE)),"",VLOOKUP($B30,'technology-adoption-by-househol'!$D$1012:$E$1018,2,FALSE))</f>
        <v/>
      </c>
      <c r="AG30" t="str">
        <f>IF(ISERROR(VLOOKUP($B30,'technology-adoption-by-househol'!$D$1019:$E$1041,2,FALSE)),"",VLOOKUP($B30,'technology-adoption-by-househol'!$D$1019:$E$1041,2,FALSE))</f>
        <v/>
      </c>
      <c r="AH30" t="str">
        <f>IF(ISERROR(VLOOKUP($B30,'technology-adoption-by-househol'!$D$1042:$E$1047,2,FALSE)),"",VLOOKUP($B30,'technology-adoption-by-househol'!$D$1042:$E$1047,2,FALSE))</f>
        <v/>
      </c>
      <c r="AI30" t="str">
        <f>IF(ISERROR(VLOOKUP($B30,'technology-adoption-by-househol'!$D$1048:$E$1059,2,FALSE)),"",VLOOKUP($B30,'technology-adoption-by-househol'!$D$1048:$E$1059,2,FALSE))</f>
        <v/>
      </c>
      <c r="AJ30" t="str">
        <f>IF(ISERROR(VLOOKUP($B30,'technology-adoption-by-househol'!$D$1060:$E$1167,2,FALSE)),"",VLOOKUP($B30,'technology-adoption-by-househol'!$D$1060:$E$1167,2,FALSE))</f>
        <v/>
      </c>
      <c r="AK30" t="str">
        <f>IF(ISERROR(VLOOKUP($B30,'technology-adoption-by-househol'!$D$1168:$E$1174,2,FALSE)),"",VLOOKUP($B30,'technology-adoption-by-househol'!$D$1168:$E$1174,2,FALSE))</f>
        <v/>
      </c>
      <c r="AL30" t="str">
        <f>IF(ISERROR(VLOOKUP($B30,'technology-adoption-by-househol'!$D$1181:$E$1236,2,FALSE)),"",VLOOKUP($B30,'technology-adoption-by-househol'!$D$1181:$E$1236,2,FALSE))</f>
        <v/>
      </c>
      <c r="AM30" t="str">
        <f>IF(ISERROR(VLOOKUP($B30,'technology-adoption-by-househol'!$D$1243:$E$1255,2,FALSE)),"",VLOOKUP($B30,'technology-adoption-by-househol'!$D$1243:$E$1255,2,FALSE))</f>
        <v/>
      </c>
      <c r="AN30" t="str">
        <f>IF(ISERROR(VLOOKUP($B30,'technology-adoption-by-househol'!$D$1256:$E$1334,2,FALSE)),"",VLOOKUP($B30,'technology-adoption-by-househol'!$D$1256:$E$1334,2,FALSE))</f>
        <v/>
      </c>
      <c r="AO30" t="str">
        <f>IF(ISERROR(VLOOKUP($B30,'technology-adoption-by-househol'!$D$1335:$E$1341,2,FALSE)),"",VLOOKUP($B30,'technology-adoption-by-househol'!$D$1335:$E$1341,2,FALSE))</f>
        <v/>
      </c>
    </row>
    <row r="31" spans="2:41" x14ac:dyDescent="0.3">
      <c r="B31" s="2">
        <f t="shared" si="0"/>
        <v>1887</v>
      </c>
      <c r="C31" t="str">
        <f>IF(ISERROR(VLOOKUP(B31,'technology-adoption-by-househol'!$D$6:$E$41,2,FALSE)),"",VLOOKUP(B31,'technology-adoption-by-househol'!$D$6:$E$41,2,FALSE))</f>
        <v/>
      </c>
      <c r="D31" t="str">
        <f>IF(ISERROR(VLOOKUP($B31,'technology-adoption-by-househol'!$D$42:$E$132,2,FALSE)),"",VLOOKUP($B31,'technology-adoption-by-househol'!$D$42:$E$132,2,FALSE))</f>
        <v/>
      </c>
      <c r="E31" t="str">
        <f>IF(ISERROR(VLOOKUP($B31,'technology-adoption-by-househol'!$D$133:$E$162,2,FALSE)),"",VLOOKUP($B31,'technology-adoption-by-househol'!$D$133:$E$162,2,FALSE))</f>
        <v/>
      </c>
      <c r="F31" t="str">
        <f>IF(ISERROR(VLOOKUP($B31,'technology-adoption-by-househol'!$D$163:$E$185,2,FALSE)),"",VLOOKUP($B31,'technology-adoption-by-househol'!$D$163:$E$185,2,FALSE))</f>
        <v/>
      </c>
      <c r="G31" t="str">
        <f>IF(ISERROR(VLOOKUP($B31,'technology-adoption-by-househol'!$D$186:$E$192,2,FALSE)),"",VLOOKUP($B31,'technology-adoption-by-househol'!$D$186:$E$192,2,FALSE))</f>
        <v/>
      </c>
      <c r="H31" t="str">
        <f>IF(ISERROR(VLOOKUP($B31,'technology-adoption-by-househol'!$D$193:$E$232,2,FALSE)),"",VLOOKUP($B31,'technology-adoption-by-househol'!$D$193:$E$232,2,FALSE))</f>
        <v/>
      </c>
      <c r="I31" t="str">
        <f>IF(ISERROR(VLOOKUP($B31,'technology-adoption-by-househol'!$D$233:$E$238,2,FALSE)),"",VLOOKUP($B31,'technology-adoption-by-househol'!$D$233:$E$238,2,FALSE))</f>
        <v/>
      </c>
      <c r="J31" t="str">
        <f>IF(ISERROR(VLOOKUP($B31,'technology-adoption-by-househol'!$D$239:$E$278,2,FALSE)),"",VLOOKUP($B31,'technology-adoption-by-househol'!$D$239:$E$278,2,FALSE))</f>
        <v/>
      </c>
      <c r="K31" t="str">
        <f>IF(ISERROR(VLOOKUP($B31,'technology-adoption-by-househol'!$D$279:$E$297,2,FALSE)),"",VLOOKUP($B31,'technology-adoption-by-househol'!$D$279:$E$297,2,FALSE))</f>
        <v/>
      </c>
      <c r="L31" t="str">
        <f>IF(ISERROR(VLOOKUP($B31,'technology-adoption-by-househol'!$D$298:$E$310,2,FALSE)),"",VLOOKUP($B31,'technology-adoption-by-househol'!$D$298:$E$310,2,FALSE))</f>
        <v/>
      </c>
      <c r="M31" t="str">
        <f>IF(ISERROR(VLOOKUP($B31,'technology-adoption-by-househol'!$D$311:$E$317,2,FALSE)),"",VLOOKUP($B31,'technology-adoption-by-househol'!$D$311:$E$317,2,FALSE))</f>
        <v/>
      </c>
      <c r="N31" t="str">
        <f>IF(ISERROR(VLOOKUP($B31,'technology-adoption-by-househol'!$D$318:$E$325,2,FALSE)),"",VLOOKUP($B31,'technology-adoption-by-househol'!$D$318:$E$325,2,FALSE))</f>
        <v/>
      </c>
      <c r="O31" t="str">
        <f>IF(ISERROR(VLOOKUP($B31,'technology-adoption-by-househol'!$D$326:$E$423,2,FALSE)),"",VLOOKUP($B31,'technology-adoption-by-househol'!$D$326:$E$423,2,FALSE))</f>
        <v/>
      </c>
      <c r="P31" t="str">
        <f>IF(ISERROR(VLOOKUP($B31,'technology-adoption-by-househol'!$D$424:$E$432,2,FALSE)),"",VLOOKUP($B31,'technology-adoption-by-househol'!$D$424:$E$432,2,FALSE))</f>
        <v/>
      </c>
      <c r="Q31" t="str">
        <f>IF(ISERROR(VLOOKUP($B31,'technology-adoption-by-househol'!$D$433:$E$444,2,FALSE)),"",VLOOKUP($B31,'technology-adoption-by-househol'!$D$433:$E$444,2,FALSE))</f>
        <v/>
      </c>
      <c r="R31" t="str">
        <f>IF(ISERROR(VLOOKUP($B31,'technology-adoption-by-househol'!$D$445:$E$456,2,FALSE)),"",VLOOKUP($B31,'technology-adoption-by-househol'!$D$445:$E$456,2,FALSE))</f>
        <v/>
      </c>
      <c r="S31" t="str">
        <f>IF(ISERROR(VLOOKUP($B31,'technology-adoption-by-househol'!$D$457:$E$511,2,FALSE)),"",VLOOKUP($B31,'technology-adoption-by-househol'!$D$457:$E$511,2,FALSE))</f>
        <v/>
      </c>
      <c r="T31" t="str">
        <f>IF(ISERROR(VLOOKUP($B31,'technology-adoption-by-househol'!$D$512:$E$588,2,FALSE)),"",VLOOKUP($B31,'technology-adoption-by-househol'!$D$512:$E$588,2,FALSE))</f>
        <v/>
      </c>
      <c r="U31" t="str">
        <f>IF(ISERROR(VLOOKUP($B31,'technology-adoption-by-househol'!$D$589:$E$612,2,FALSE)),"",VLOOKUP($B31,'technology-adoption-by-househol'!$D$589:$E$612,2,FALSE))</f>
        <v/>
      </c>
      <c r="V31" t="str">
        <f>IF(ISERROR(VLOOKUP($B31,'technology-adoption-by-househol'!$D$616:$E$724,2,FALSE)),"",VLOOKUP($B31,'technology-adoption-by-househol'!$D$616:$E$724,2,FALSE))</f>
        <v/>
      </c>
      <c r="W31" t="str">
        <f>IF(ISERROR(VLOOKUP($B31,'technology-adoption-by-househol'!$D$725:$E$757,2,FALSE)),"",VLOOKUP($B31,'technology-adoption-by-househol'!$D$725:$E$757,2,FALSE))</f>
        <v/>
      </c>
      <c r="X31" t="str">
        <f>IF(ISERROR(VLOOKUP($B31,'technology-adoption-by-househol'!$D$758:$E$768,2,FALSE)),"",VLOOKUP($B31,'technology-adoption-by-househol'!$D$758:$E$768,2,FALSE))</f>
        <v/>
      </c>
      <c r="Y31" t="str">
        <f>IF(ISERROR(VLOOKUP($B31,'technology-adoption-by-househol'!$D$769:$E$784,2,FALSE)),"",VLOOKUP($B31,'technology-adoption-by-househol'!$D$769:$E$784,2,FALSE))</f>
        <v/>
      </c>
      <c r="Z31" t="str">
        <f>IF(ISERROR(VLOOKUP($B31,'technology-adoption-by-househol'!$D$785:$E$794,2,FALSE)),"",VLOOKUP($B31,'technology-adoption-by-househol'!$D$785:$E$794,2,FALSE))</f>
        <v/>
      </c>
      <c r="AA31" t="str">
        <f>IF(ISERROR(VLOOKUP($B31,'technology-adoption-by-househol'!$D$795:$E$828,2,FALSE)),"",VLOOKUP($B31,'technology-adoption-by-househol'!$D$795:$E$828,2,FALSE))</f>
        <v/>
      </c>
      <c r="AB31" t="str">
        <f>IF(ISERROR(VLOOKUP($B31,'technology-adoption-by-househol'!$D$829:$E$864,2,FALSE)),"",VLOOKUP($B31,'technology-adoption-by-househol'!$D$829:$E$864,2,FALSE))</f>
        <v/>
      </c>
      <c r="AC31" t="str">
        <f>IF(ISERROR(VLOOKUP($B31,'technology-adoption-by-househol'!$D$865:$E$877,2,FALSE)),"",VLOOKUP($B31,'technology-adoption-by-househol'!$D$865:$E$877,2,FALSE))</f>
        <v/>
      </c>
      <c r="AD31" t="str">
        <f>IF(ISERROR(VLOOKUP($B31,'technology-adoption-by-househol'!$D$878:$E$958,2,FALSE)),"",VLOOKUP($B31,'technology-adoption-by-househol'!$D$878:$E$958,2,FALSE))</f>
        <v/>
      </c>
      <c r="AE31" t="str">
        <f>IF(ISERROR(VLOOKUP($B31,'technology-adoption-by-househol'!$D$959:$E$1011,2,FALSE)),"",VLOOKUP($B31,'technology-adoption-by-househol'!$D$959:$E$1011,2,FALSE))</f>
        <v/>
      </c>
      <c r="AF31" t="str">
        <f>IF(ISERROR(VLOOKUP($B31,'technology-adoption-by-househol'!$D$1012:$E$1018,2,FALSE)),"",VLOOKUP($B31,'technology-adoption-by-househol'!$D$1012:$E$1018,2,FALSE))</f>
        <v/>
      </c>
      <c r="AG31" t="str">
        <f>IF(ISERROR(VLOOKUP($B31,'technology-adoption-by-househol'!$D$1019:$E$1041,2,FALSE)),"",VLOOKUP($B31,'technology-adoption-by-househol'!$D$1019:$E$1041,2,FALSE))</f>
        <v/>
      </c>
      <c r="AH31" t="str">
        <f>IF(ISERROR(VLOOKUP($B31,'technology-adoption-by-househol'!$D$1042:$E$1047,2,FALSE)),"",VLOOKUP($B31,'technology-adoption-by-househol'!$D$1042:$E$1047,2,FALSE))</f>
        <v/>
      </c>
      <c r="AI31" t="str">
        <f>IF(ISERROR(VLOOKUP($B31,'technology-adoption-by-househol'!$D$1048:$E$1059,2,FALSE)),"",VLOOKUP($B31,'technology-adoption-by-househol'!$D$1048:$E$1059,2,FALSE))</f>
        <v/>
      </c>
      <c r="AJ31" t="str">
        <f>IF(ISERROR(VLOOKUP($B31,'technology-adoption-by-househol'!$D$1060:$E$1167,2,FALSE)),"",VLOOKUP($B31,'technology-adoption-by-househol'!$D$1060:$E$1167,2,FALSE))</f>
        <v/>
      </c>
      <c r="AK31" t="str">
        <f>IF(ISERROR(VLOOKUP($B31,'technology-adoption-by-househol'!$D$1168:$E$1174,2,FALSE)),"",VLOOKUP($B31,'technology-adoption-by-househol'!$D$1168:$E$1174,2,FALSE))</f>
        <v/>
      </c>
      <c r="AL31" t="str">
        <f>IF(ISERROR(VLOOKUP($B31,'technology-adoption-by-househol'!$D$1181:$E$1236,2,FALSE)),"",VLOOKUP($B31,'technology-adoption-by-househol'!$D$1181:$E$1236,2,FALSE))</f>
        <v/>
      </c>
      <c r="AM31" t="str">
        <f>IF(ISERROR(VLOOKUP($B31,'technology-adoption-by-househol'!$D$1243:$E$1255,2,FALSE)),"",VLOOKUP($B31,'technology-adoption-by-househol'!$D$1243:$E$1255,2,FALSE))</f>
        <v/>
      </c>
      <c r="AN31" t="str">
        <f>IF(ISERROR(VLOOKUP($B31,'technology-adoption-by-househol'!$D$1256:$E$1334,2,FALSE)),"",VLOOKUP($B31,'technology-adoption-by-househol'!$D$1256:$E$1334,2,FALSE))</f>
        <v/>
      </c>
      <c r="AO31" t="str">
        <f>IF(ISERROR(VLOOKUP($B31,'technology-adoption-by-househol'!$D$1335:$E$1341,2,FALSE)),"",VLOOKUP($B31,'technology-adoption-by-househol'!$D$1335:$E$1341,2,FALSE))</f>
        <v/>
      </c>
    </row>
    <row r="32" spans="2:41" x14ac:dyDescent="0.3">
      <c r="B32" s="2">
        <f t="shared" si="0"/>
        <v>1888</v>
      </c>
      <c r="C32" t="str">
        <f>IF(ISERROR(VLOOKUP(B32,'technology-adoption-by-househol'!$D$6:$E$41,2,FALSE)),"",VLOOKUP(B32,'technology-adoption-by-househol'!$D$6:$E$41,2,FALSE))</f>
        <v/>
      </c>
      <c r="D32" t="str">
        <f>IF(ISERROR(VLOOKUP($B32,'technology-adoption-by-househol'!$D$42:$E$132,2,FALSE)),"",VLOOKUP($B32,'technology-adoption-by-househol'!$D$42:$E$132,2,FALSE))</f>
        <v/>
      </c>
      <c r="E32" t="str">
        <f>IF(ISERROR(VLOOKUP($B32,'technology-adoption-by-househol'!$D$133:$E$162,2,FALSE)),"",VLOOKUP($B32,'technology-adoption-by-househol'!$D$133:$E$162,2,FALSE))</f>
        <v/>
      </c>
      <c r="F32" t="str">
        <f>IF(ISERROR(VLOOKUP($B32,'technology-adoption-by-househol'!$D$163:$E$185,2,FALSE)),"",VLOOKUP($B32,'technology-adoption-by-househol'!$D$163:$E$185,2,FALSE))</f>
        <v/>
      </c>
      <c r="G32" t="str">
        <f>IF(ISERROR(VLOOKUP($B32,'technology-adoption-by-househol'!$D$186:$E$192,2,FALSE)),"",VLOOKUP($B32,'technology-adoption-by-househol'!$D$186:$E$192,2,FALSE))</f>
        <v/>
      </c>
      <c r="H32" t="str">
        <f>IF(ISERROR(VLOOKUP($B32,'technology-adoption-by-househol'!$D$193:$E$232,2,FALSE)),"",VLOOKUP($B32,'technology-adoption-by-househol'!$D$193:$E$232,2,FALSE))</f>
        <v/>
      </c>
      <c r="I32" t="str">
        <f>IF(ISERROR(VLOOKUP($B32,'technology-adoption-by-househol'!$D$233:$E$238,2,FALSE)),"",VLOOKUP($B32,'technology-adoption-by-househol'!$D$233:$E$238,2,FALSE))</f>
        <v/>
      </c>
      <c r="J32" t="str">
        <f>IF(ISERROR(VLOOKUP($B32,'technology-adoption-by-househol'!$D$239:$E$278,2,FALSE)),"",VLOOKUP($B32,'technology-adoption-by-househol'!$D$239:$E$278,2,FALSE))</f>
        <v/>
      </c>
      <c r="K32" t="str">
        <f>IF(ISERROR(VLOOKUP($B32,'technology-adoption-by-househol'!$D$279:$E$297,2,FALSE)),"",VLOOKUP($B32,'technology-adoption-by-househol'!$D$279:$E$297,2,FALSE))</f>
        <v/>
      </c>
      <c r="L32" t="str">
        <f>IF(ISERROR(VLOOKUP($B32,'technology-adoption-by-househol'!$D$298:$E$310,2,FALSE)),"",VLOOKUP($B32,'technology-adoption-by-househol'!$D$298:$E$310,2,FALSE))</f>
        <v/>
      </c>
      <c r="M32" t="str">
        <f>IF(ISERROR(VLOOKUP($B32,'technology-adoption-by-househol'!$D$311:$E$317,2,FALSE)),"",VLOOKUP($B32,'technology-adoption-by-househol'!$D$311:$E$317,2,FALSE))</f>
        <v/>
      </c>
      <c r="N32" t="str">
        <f>IF(ISERROR(VLOOKUP($B32,'technology-adoption-by-househol'!$D$318:$E$325,2,FALSE)),"",VLOOKUP($B32,'technology-adoption-by-househol'!$D$318:$E$325,2,FALSE))</f>
        <v/>
      </c>
      <c r="O32" t="str">
        <f>IF(ISERROR(VLOOKUP($B32,'technology-adoption-by-househol'!$D$326:$E$423,2,FALSE)),"",VLOOKUP($B32,'technology-adoption-by-househol'!$D$326:$E$423,2,FALSE))</f>
        <v/>
      </c>
      <c r="P32" t="str">
        <f>IF(ISERROR(VLOOKUP($B32,'technology-adoption-by-househol'!$D$424:$E$432,2,FALSE)),"",VLOOKUP($B32,'technology-adoption-by-househol'!$D$424:$E$432,2,FALSE))</f>
        <v/>
      </c>
      <c r="Q32" t="str">
        <f>IF(ISERROR(VLOOKUP($B32,'technology-adoption-by-househol'!$D$433:$E$444,2,FALSE)),"",VLOOKUP($B32,'technology-adoption-by-househol'!$D$433:$E$444,2,FALSE))</f>
        <v/>
      </c>
      <c r="R32" t="str">
        <f>IF(ISERROR(VLOOKUP($B32,'technology-adoption-by-househol'!$D$445:$E$456,2,FALSE)),"",VLOOKUP($B32,'technology-adoption-by-househol'!$D$445:$E$456,2,FALSE))</f>
        <v/>
      </c>
      <c r="S32" t="str">
        <f>IF(ISERROR(VLOOKUP($B32,'technology-adoption-by-househol'!$D$457:$E$511,2,FALSE)),"",VLOOKUP($B32,'technology-adoption-by-househol'!$D$457:$E$511,2,FALSE))</f>
        <v/>
      </c>
      <c r="T32" t="str">
        <f>IF(ISERROR(VLOOKUP($B32,'technology-adoption-by-househol'!$D$512:$E$588,2,FALSE)),"",VLOOKUP($B32,'technology-adoption-by-househol'!$D$512:$E$588,2,FALSE))</f>
        <v/>
      </c>
      <c r="U32" t="str">
        <f>IF(ISERROR(VLOOKUP($B32,'technology-adoption-by-househol'!$D$589:$E$612,2,FALSE)),"",VLOOKUP($B32,'technology-adoption-by-househol'!$D$589:$E$612,2,FALSE))</f>
        <v/>
      </c>
      <c r="V32" t="str">
        <f>IF(ISERROR(VLOOKUP($B32,'technology-adoption-by-househol'!$D$616:$E$724,2,FALSE)),"",VLOOKUP($B32,'technology-adoption-by-househol'!$D$616:$E$724,2,FALSE))</f>
        <v/>
      </c>
      <c r="W32" t="str">
        <f>IF(ISERROR(VLOOKUP($B32,'technology-adoption-by-househol'!$D$725:$E$757,2,FALSE)),"",VLOOKUP($B32,'technology-adoption-by-househol'!$D$725:$E$757,2,FALSE))</f>
        <v/>
      </c>
      <c r="X32" t="str">
        <f>IF(ISERROR(VLOOKUP($B32,'technology-adoption-by-househol'!$D$758:$E$768,2,FALSE)),"",VLOOKUP($B32,'technology-adoption-by-househol'!$D$758:$E$768,2,FALSE))</f>
        <v/>
      </c>
      <c r="Y32" t="str">
        <f>IF(ISERROR(VLOOKUP($B32,'technology-adoption-by-househol'!$D$769:$E$784,2,FALSE)),"",VLOOKUP($B32,'technology-adoption-by-househol'!$D$769:$E$784,2,FALSE))</f>
        <v/>
      </c>
      <c r="Z32" t="str">
        <f>IF(ISERROR(VLOOKUP($B32,'technology-adoption-by-househol'!$D$785:$E$794,2,FALSE)),"",VLOOKUP($B32,'technology-adoption-by-househol'!$D$785:$E$794,2,FALSE))</f>
        <v/>
      </c>
      <c r="AA32" t="str">
        <f>IF(ISERROR(VLOOKUP($B32,'technology-adoption-by-househol'!$D$795:$E$828,2,FALSE)),"",VLOOKUP($B32,'technology-adoption-by-househol'!$D$795:$E$828,2,FALSE))</f>
        <v/>
      </c>
      <c r="AB32" t="str">
        <f>IF(ISERROR(VLOOKUP($B32,'technology-adoption-by-househol'!$D$829:$E$864,2,FALSE)),"",VLOOKUP($B32,'technology-adoption-by-househol'!$D$829:$E$864,2,FALSE))</f>
        <v/>
      </c>
      <c r="AC32" t="str">
        <f>IF(ISERROR(VLOOKUP($B32,'technology-adoption-by-househol'!$D$865:$E$877,2,FALSE)),"",VLOOKUP($B32,'technology-adoption-by-househol'!$D$865:$E$877,2,FALSE))</f>
        <v/>
      </c>
      <c r="AD32" t="str">
        <f>IF(ISERROR(VLOOKUP($B32,'technology-adoption-by-househol'!$D$878:$E$958,2,FALSE)),"",VLOOKUP($B32,'technology-adoption-by-househol'!$D$878:$E$958,2,FALSE))</f>
        <v/>
      </c>
      <c r="AE32" t="str">
        <f>IF(ISERROR(VLOOKUP($B32,'technology-adoption-by-househol'!$D$959:$E$1011,2,FALSE)),"",VLOOKUP($B32,'technology-adoption-by-househol'!$D$959:$E$1011,2,FALSE))</f>
        <v/>
      </c>
      <c r="AF32" t="str">
        <f>IF(ISERROR(VLOOKUP($B32,'technology-adoption-by-househol'!$D$1012:$E$1018,2,FALSE)),"",VLOOKUP($B32,'technology-adoption-by-househol'!$D$1012:$E$1018,2,FALSE))</f>
        <v/>
      </c>
      <c r="AG32" t="str">
        <f>IF(ISERROR(VLOOKUP($B32,'technology-adoption-by-househol'!$D$1019:$E$1041,2,FALSE)),"",VLOOKUP($B32,'technology-adoption-by-househol'!$D$1019:$E$1041,2,FALSE))</f>
        <v/>
      </c>
      <c r="AH32" t="str">
        <f>IF(ISERROR(VLOOKUP($B32,'technology-adoption-by-househol'!$D$1042:$E$1047,2,FALSE)),"",VLOOKUP($B32,'technology-adoption-by-househol'!$D$1042:$E$1047,2,FALSE))</f>
        <v/>
      </c>
      <c r="AI32" t="str">
        <f>IF(ISERROR(VLOOKUP($B32,'technology-adoption-by-househol'!$D$1048:$E$1059,2,FALSE)),"",VLOOKUP($B32,'technology-adoption-by-househol'!$D$1048:$E$1059,2,FALSE))</f>
        <v/>
      </c>
      <c r="AJ32" t="str">
        <f>IF(ISERROR(VLOOKUP($B32,'technology-adoption-by-househol'!$D$1060:$E$1167,2,FALSE)),"",VLOOKUP($B32,'technology-adoption-by-househol'!$D$1060:$E$1167,2,FALSE))</f>
        <v/>
      </c>
      <c r="AK32" t="str">
        <f>IF(ISERROR(VLOOKUP($B32,'technology-adoption-by-househol'!$D$1168:$E$1174,2,FALSE)),"",VLOOKUP($B32,'technology-adoption-by-househol'!$D$1168:$E$1174,2,FALSE))</f>
        <v/>
      </c>
      <c r="AL32" t="str">
        <f>IF(ISERROR(VLOOKUP($B32,'technology-adoption-by-househol'!$D$1181:$E$1236,2,FALSE)),"",VLOOKUP($B32,'technology-adoption-by-househol'!$D$1181:$E$1236,2,FALSE))</f>
        <v/>
      </c>
      <c r="AM32" t="str">
        <f>IF(ISERROR(VLOOKUP($B32,'technology-adoption-by-househol'!$D$1243:$E$1255,2,FALSE)),"",VLOOKUP($B32,'technology-adoption-by-househol'!$D$1243:$E$1255,2,FALSE))</f>
        <v/>
      </c>
      <c r="AN32" t="str">
        <f>IF(ISERROR(VLOOKUP($B32,'technology-adoption-by-househol'!$D$1256:$E$1334,2,FALSE)),"",VLOOKUP($B32,'technology-adoption-by-househol'!$D$1256:$E$1334,2,FALSE))</f>
        <v/>
      </c>
      <c r="AO32" t="str">
        <f>IF(ISERROR(VLOOKUP($B32,'technology-adoption-by-househol'!$D$1335:$E$1341,2,FALSE)),"",VLOOKUP($B32,'technology-adoption-by-househol'!$D$1335:$E$1341,2,FALSE))</f>
        <v/>
      </c>
    </row>
    <row r="33" spans="2:41" x14ac:dyDescent="0.3">
      <c r="B33" s="2">
        <f t="shared" si="0"/>
        <v>1889</v>
      </c>
      <c r="C33" t="str">
        <f>IF(ISERROR(VLOOKUP(B33,'technology-adoption-by-househol'!$D$6:$E$41,2,FALSE)),"",VLOOKUP(B33,'technology-adoption-by-househol'!$D$6:$E$41,2,FALSE))</f>
        <v/>
      </c>
      <c r="D33" t="str">
        <f>IF(ISERROR(VLOOKUP($B33,'technology-adoption-by-househol'!$D$42:$E$132,2,FALSE)),"",VLOOKUP($B33,'technology-adoption-by-househol'!$D$42:$E$132,2,FALSE))</f>
        <v/>
      </c>
      <c r="E33" t="str">
        <f>IF(ISERROR(VLOOKUP($B33,'technology-adoption-by-househol'!$D$133:$E$162,2,FALSE)),"",VLOOKUP($B33,'technology-adoption-by-househol'!$D$133:$E$162,2,FALSE))</f>
        <v/>
      </c>
      <c r="F33" t="str">
        <f>IF(ISERROR(VLOOKUP($B33,'technology-adoption-by-househol'!$D$163:$E$185,2,FALSE)),"",VLOOKUP($B33,'technology-adoption-by-househol'!$D$163:$E$185,2,FALSE))</f>
        <v/>
      </c>
      <c r="G33" t="str">
        <f>IF(ISERROR(VLOOKUP($B33,'technology-adoption-by-househol'!$D$186:$E$192,2,FALSE)),"",VLOOKUP($B33,'technology-adoption-by-househol'!$D$186:$E$192,2,FALSE))</f>
        <v/>
      </c>
      <c r="H33" t="str">
        <f>IF(ISERROR(VLOOKUP($B33,'technology-adoption-by-househol'!$D$193:$E$232,2,FALSE)),"",VLOOKUP($B33,'technology-adoption-by-househol'!$D$193:$E$232,2,FALSE))</f>
        <v/>
      </c>
      <c r="I33" t="str">
        <f>IF(ISERROR(VLOOKUP($B33,'technology-adoption-by-househol'!$D$233:$E$238,2,FALSE)),"",VLOOKUP($B33,'technology-adoption-by-househol'!$D$233:$E$238,2,FALSE))</f>
        <v/>
      </c>
      <c r="J33" t="str">
        <f>IF(ISERROR(VLOOKUP($B33,'technology-adoption-by-househol'!$D$239:$E$278,2,FALSE)),"",VLOOKUP($B33,'technology-adoption-by-househol'!$D$239:$E$278,2,FALSE))</f>
        <v/>
      </c>
      <c r="K33" t="str">
        <f>IF(ISERROR(VLOOKUP($B33,'technology-adoption-by-househol'!$D$279:$E$297,2,FALSE)),"",VLOOKUP($B33,'technology-adoption-by-househol'!$D$279:$E$297,2,FALSE))</f>
        <v/>
      </c>
      <c r="L33" t="str">
        <f>IF(ISERROR(VLOOKUP($B33,'technology-adoption-by-househol'!$D$298:$E$310,2,FALSE)),"",VLOOKUP($B33,'technology-adoption-by-househol'!$D$298:$E$310,2,FALSE))</f>
        <v/>
      </c>
      <c r="M33" t="str">
        <f>IF(ISERROR(VLOOKUP($B33,'technology-adoption-by-househol'!$D$311:$E$317,2,FALSE)),"",VLOOKUP($B33,'technology-adoption-by-househol'!$D$311:$E$317,2,FALSE))</f>
        <v/>
      </c>
      <c r="N33" t="str">
        <f>IF(ISERROR(VLOOKUP($B33,'technology-adoption-by-househol'!$D$318:$E$325,2,FALSE)),"",VLOOKUP($B33,'technology-adoption-by-househol'!$D$318:$E$325,2,FALSE))</f>
        <v/>
      </c>
      <c r="O33" t="str">
        <f>IF(ISERROR(VLOOKUP($B33,'technology-adoption-by-househol'!$D$326:$E$423,2,FALSE)),"",VLOOKUP($B33,'technology-adoption-by-househol'!$D$326:$E$423,2,FALSE))</f>
        <v/>
      </c>
      <c r="P33" t="str">
        <f>IF(ISERROR(VLOOKUP($B33,'technology-adoption-by-househol'!$D$424:$E$432,2,FALSE)),"",VLOOKUP($B33,'technology-adoption-by-househol'!$D$424:$E$432,2,FALSE))</f>
        <v/>
      </c>
      <c r="Q33" t="str">
        <f>IF(ISERROR(VLOOKUP($B33,'technology-adoption-by-househol'!$D$433:$E$444,2,FALSE)),"",VLOOKUP($B33,'technology-adoption-by-househol'!$D$433:$E$444,2,FALSE))</f>
        <v/>
      </c>
      <c r="R33" t="str">
        <f>IF(ISERROR(VLOOKUP($B33,'technology-adoption-by-househol'!$D$445:$E$456,2,FALSE)),"",VLOOKUP($B33,'technology-adoption-by-househol'!$D$445:$E$456,2,FALSE))</f>
        <v/>
      </c>
      <c r="S33" t="str">
        <f>IF(ISERROR(VLOOKUP($B33,'technology-adoption-by-househol'!$D$457:$E$511,2,FALSE)),"",VLOOKUP($B33,'technology-adoption-by-househol'!$D$457:$E$511,2,FALSE))</f>
        <v/>
      </c>
      <c r="T33" t="str">
        <f>IF(ISERROR(VLOOKUP($B33,'technology-adoption-by-househol'!$D$512:$E$588,2,FALSE)),"",VLOOKUP($B33,'technology-adoption-by-househol'!$D$512:$E$588,2,FALSE))</f>
        <v/>
      </c>
      <c r="U33" t="str">
        <f>IF(ISERROR(VLOOKUP($B33,'technology-adoption-by-househol'!$D$589:$E$612,2,FALSE)),"",VLOOKUP($B33,'technology-adoption-by-househol'!$D$589:$E$612,2,FALSE))</f>
        <v/>
      </c>
      <c r="V33" t="str">
        <f>IF(ISERROR(VLOOKUP($B33,'technology-adoption-by-househol'!$D$616:$E$724,2,FALSE)),"",VLOOKUP($B33,'technology-adoption-by-househol'!$D$616:$E$724,2,FALSE))</f>
        <v/>
      </c>
      <c r="W33" t="str">
        <f>IF(ISERROR(VLOOKUP($B33,'technology-adoption-by-househol'!$D$725:$E$757,2,FALSE)),"",VLOOKUP($B33,'technology-adoption-by-househol'!$D$725:$E$757,2,FALSE))</f>
        <v/>
      </c>
      <c r="X33" t="str">
        <f>IF(ISERROR(VLOOKUP($B33,'technology-adoption-by-househol'!$D$758:$E$768,2,FALSE)),"",VLOOKUP($B33,'technology-adoption-by-househol'!$D$758:$E$768,2,FALSE))</f>
        <v/>
      </c>
      <c r="Y33" t="str">
        <f>IF(ISERROR(VLOOKUP($B33,'technology-adoption-by-househol'!$D$769:$E$784,2,FALSE)),"",VLOOKUP($B33,'technology-adoption-by-househol'!$D$769:$E$784,2,FALSE))</f>
        <v/>
      </c>
      <c r="Z33" t="str">
        <f>IF(ISERROR(VLOOKUP($B33,'technology-adoption-by-househol'!$D$785:$E$794,2,FALSE)),"",VLOOKUP($B33,'technology-adoption-by-househol'!$D$785:$E$794,2,FALSE))</f>
        <v/>
      </c>
      <c r="AA33" t="str">
        <f>IF(ISERROR(VLOOKUP($B33,'technology-adoption-by-househol'!$D$795:$E$828,2,FALSE)),"",VLOOKUP($B33,'technology-adoption-by-househol'!$D$795:$E$828,2,FALSE))</f>
        <v/>
      </c>
      <c r="AB33" t="str">
        <f>IF(ISERROR(VLOOKUP($B33,'technology-adoption-by-househol'!$D$829:$E$864,2,FALSE)),"",VLOOKUP($B33,'technology-adoption-by-househol'!$D$829:$E$864,2,FALSE))</f>
        <v/>
      </c>
      <c r="AC33" t="str">
        <f>IF(ISERROR(VLOOKUP($B33,'technology-adoption-by-househol'!$D$865:$E$877,2,FALSE)),"",VLOOKUP($B33,'technology-adoption-by-househol'!$D$865:$E$877,2,FALSE))</f>
        <v/>
      </c>
      <c r="AD33" t="str">
        <f>IF(ISERROR(VLOOKUP($B33,'technology-adoption-by-househol'!$D$878:$E$958,2,FALSE)),"",VLOOKUP($B33,'technology-adoption-by-househol'!$D$878:$E$958,2,FALSE))</f>
        <v/>
      </c>
      <c r="AE33" t="str">
        <f>IF(ISERROR(VLOOKUP($B33,'technology-adoption-by-househol'!$D$959:$E$1011,2,FALSE)),"",VLOOKUP($B33,'technology-adoption-by-househol'!$D$959:$E$1011,2,FALSE))</f>
        <v/>
      </c>
      <c r="AF33" t="str">
        <f>IF(ISERROR(VLOOKUP($B33,'technology-adoption-by-househol'!$D$1012:$E$1018,2,FALSE)),"",VLOOKUP($B33,'technology-adoption-by-househol'!$D$1012:$E$1018,2,FALSE))</f>
        <v/>
      </c>
      <c r="AG33" t="str">
        <f>IF(ISERROR(VLOOKUP($B33,'technology-adoption-by-househol'!$D$1019:$E$1041,2,FALSE)),"",VLOOKUP($B33,'technology-adoption-by-househol'!$D$1019:$E$1041,2,FALSE))</f>
        <v/>
      </c>
      <c r="AH33" t="str">
        <f>IF(ISERROR(VLOOKUP($B33,'technology-adoption-by-househol'!$D$1042:$E$1047,2,FALSE)),"",VLOOKUP($B33,'technology-adoption-by-househol'!$D$1042:$E$1047,2,FALSE))</f>
        <v/>
      </c>
      <c r="AI33" t="str">
        <f>IF(ISERROR(VLOOKUP($B33,'technology-adoption-by-househol'!$D$1048:$E$1059,2,FALSE)),"",VLOOKUP($B33,'technology-adoption-by-househol'!$D$1048:$E$1059,2,FALSE))</f>
        <v/>
      </c>
      <c r="AJ33" t="str">
        <f>IF(ISERROR(VLOOKUP($B33,'technology-adoption-by-househol'!$D$1060:$E$1167,2,FALSE)),"",VLOOKUP($B33,'technology-adoption-by-househol'!$D$1060:$E$1167,2,FALSE))</f>
        <v/>
      </c>
      <c r="AK33" t="str">
        <f>IF(ISERROR(VLOOKUP($B33,'technology-adoption-by-househol'!$D$1168:$E$1174,2,FALSE)),"",VLOOKUP($B33,'technology-adoption-by-househol'!$D$1168:$E$1174,2,FALSE))</f>
        <v/>
      </c>
      <c r="AL33" t="str">
        <f>IF(ISERROR(VLOOKUP($B33,'technology-adoption-by-househol'!$D$1181:$E$1236,2,FALSE)),"",VLOOKUP($B33,'technology-adoption-by-househol'!$D$1181:$E$1236,2,FALSE))</f>
        <v/>
      </c>
      <c r="AM33" t="str">
        <f>IF(ISERROR(VLOOKUP($B33,'technology-adoption-by-househol'!$D$1243:$E$1255,2,FALSE)),"",VLOOKUP($B33,'technology-adoption-by-househol'!$D$1243:$E$1255,2,FALSE))</f>
        <v/>
      </c>
      <c r="AN33" t="str">
        <f>IF(ISERROR(VLOOKUP($B33,'technology-adoption-by-househol'!$D$1256:$E$1334,2,FALSE)),"",VLOOKUP($B33,'technology-adoption-by-househol'!$D$1256:$E$1334,2,FALSE))</f>
        <v/>
      </c>
      <c r="AO33" t="str">
        <f>IF(ISERROR(VLOOKUP($B33,'technology-adoption-by-househol'!$D$1335:$E$1341,2,FALSE)),"",VLOOKUP($B33,'technology-adoption-by-househol'!$D$1335:$E$1341,2,FALSE))</f>
        <v/>
      </c>
    </row>
    <row r="34" spans="2:41" x14ac:dyDescent="0.3">
      <c r="B34" s="2">
        <f t="shared" si="0"/>
        <v>1890</v>
      </c>
      <c r="C34" t="str">
        <f>IF(ISERROR(VLOOKUP(B34,'technology-adoption-by-househol'!$D$6:$E$41,2,FALSE)),"",VLOOKUP(B34,'technology-adoption-by-househol'!$D$6:$E$41,2,FALSE))</f>
        <v/>
      </c>
      <c r="D34" t="str">
        <f>IF(ISERROR(VLOOKUP($B34,'technology-adoption-by-househol'!$D$42:$E$132,2,FALSE)),"",VLOOKUP($B34,'technology-adoption-by-househol'!$D$42:$E$132,2,FALSE))</f>
        <v/>
      </c>
      <c r="E34" t="str">
        <f>IF(ISERROR(VLOOKUP($B34,'technology-adoption-by-househol'!$D$133:$E$162,2,FALSE)),"",VLOOKUP($B34,'technology-adoption-by-househol'!$D$133:$E$162,2,FALSE))</f>
        <v/>
      </c>
      <c r="F34" t="str">
        <f>IF(ISERROR(VLOOKUP($B34,'technology-adoption-by-househol'!$D$163:$E$185,2,FALSE)),"",VLOOKUP($B34,'technology-adoption-by-househol'!$D$163:$E$185,2,FALSE))</f>
        <v/>
      </c>
      <c r="G34" t="str">
        <f>IF(ISERROR(VLOOKUP($B34,'technology-adoption-by-househol'!$D$186:$E$192,2,FALSE)),"",VLOOKUP($B34,'technology-adoption-by-househol'!$D$186:$E$192,2,FALSE))</f>
        <v/>
      </c>
      <c r="H34" t="str">
        <f>IF(ISERROR(VLOOKUP($B34,'technology-adoption-by-househol'!$D$193:$E$232,2,FALSE)),"",VLOOKUP($B34,'technology-adoption-by-househol'!$D$193:$E$232,2,FALSE))</f>
        <v/>
      </c>
      <c r="I34" t="str">
        <f>IF(ISERROR(VLOOKUP($B34,'technology-adoption-by-househol'!$D$233:$E$238,2,FALSE)),"",VLOOKUP($B34,'technology-adoption-by-househol'!$D$233:$E$238,2,FALSE))</f>
        <v/>
      </c>
      <c r="J34" t="str">
        <f>IF(ISERROR(VLOOKUP($B34,'technology-adoption-by-househol'!$D$239:$E$278,2,FALSE)),"",VLOOKUP($B34,'technology-adoption-by-househol'!$D$239:$E$278,2,FALSE))</f>
        <v/>
      </c>
      <c r="K34" t="str">
        <f>IF(ISERROR(VLOOKUP($B34,'technology-adoption-by-househol'!$D$279:$E$297,2,FALSE)),"",VLOOKUP($B34,'technology-adoption-by-househol'!$D$279:$E$297,2,FALSE))</f>
        <v/>
      </c>
      <c r="L34" t="str">
        <f>IF(ISERROR(VLOOKUP($B34,'technology-adoption-by-househol'!$D$298:$E$310,2,FALSE)),"",VLOOKUP($B34,'technology-adoption-by-househol'!$D$298:$E$310,2,FALSE))</f>
        <v/>
      </c>
      <c r="M34" t="str">
        <f>IF(ISERROR(VLOOKUP($B34,'technology-adoption-by-househol'!$D$311:$E$317,2,FALSE)),"",VLOOKUP($B34,'technology-adoption-by-househol'!$D$311:$E$317,2,FALSE))</f>
        <v/>
      </c>
      <c r="N34" t="str">
        <f>IF(ISERROR(VLOOKUP($B34,'technology-adoption-by-househol'!$D$318:$E$325,2,FALSE)),"",VLOOKUP($B34,'technology-adoption-by-househol'!$D$318:$E$325,2,FALSE))</f>
        <v/>
      </c>
      <c r="O34" t="str">
        <f>IF(ISERROR(VLOOKUP($B34,'technology-adoption-by-househol'!$D$326:$E$423,2,FALSE)),"",VLOOKUP($B34,'technology-adoption-by-househol'!$D$326:$E$423,2,FALSE))</f>
        <v/>
      </c>
      <c r="P34" t="str">
        <f>IF(ISERROR(VLOOKUP($B34,'technology-adoption-by-househol'!$D$424:$E$432,2,FALSE)),"",VLOOKUP($B34,'technology-adoption-by-househol'!$D$424:$E$432,2,FALSE))</f>
        <v/>
      </c>
      <c r="Q34">
        <f>IF(ISERROR(VLOOKUP($B34,'technology-adoption-by-househol'!$D$433:$E$444,2,FALSE)),"",VLOOKUP($B34,'technology-adoption-by-househol'!$D$433:$E$444,2,FALSE))</f>
        <v>13</v>
      </c>
      <c r="R34" t="str">
        <f>IF(ISERROR(VLOOKUP($B34,'technology-adoption-by-househol'!$D$445:$E$456,2,FALSE)),"",VLOOKUP($B34,'technology-adoption-by-househol'!$D$445:$E$456,2,FALSE))</f>
        <v/>
      </c>
      <c r="S34" t="str">
        <f>IF(ISERROR(VLOOKUP($B34,'technology-adoption-by-househol'!$D$457:$E$511,2,FALSE)),"",VLOOKUP($B34,'technology-adoption-by-househol'!$D$457:$E$511,2,FALSE))</f>
        <v/>
      </c>
      <c r="T34" t="str">
        <f>IF(ISERROR(VLOOKUP($B34,'technology-adoption-by-househol'!$D$512:$E$588,2,FALSE)),"",VLOOKUP($B34,'technology-adoption-by-househol'!$D$512:$E$588,2,FALSE))</f>
        <v/>
      </c>
      <c r="U34" t="str">
        <f>IF(ISERROR(VLOOKUP($B34,'technology-adoption-by-househol'!$D$589:$E$612,2,FALSE)),"",VLOOKUP($B34,'technology-adoption-by-househol'!$D$589:$E$612,2,FALSE))</f>
        <v/>
      </c>
      <c r="V34" t="str">
        <f>IF(ISERROR(VLOOKUP($B34,'technology-adoption-by-househol'!$D$616:$E$724,2,FALSE)),"",VLOOKUP($B34,'technology-adoption-by-househol'!$D$616:$E$724,2,FALSE))</f>
        <v/>
      </c>
      <c r="W34" t="str">
        <f>IF(ISERROR(VLOOKUP($B34,'technology-adoption-by-househol'!$D$725:$E$757,2,FALSE)),"",VLOOKUP($B34,'technology-adoption-by-househol'!$D$725:$E$757,2,FALSE))</f>
        <v/>
      </c>
      <c r="X34" t="str">
        <f>IF(ISERROR(VLOOKUP($B34,'technology-adoption-by-househol'!$D$758:$E$768,2,FALSE)),"",VLOOKUP($B34,'technology-adoption-by-househol'!$D$758:$E$768,2,FALSE))</f>
        <v/>
      </c>
      <c r="Y34" t="str">
        <f>IF(ISERROR(VLOOKUP($B34,'technology-adoption-by-househol'!$D$769:$E$784,2,FALSE)),"",VLOOKUP($B34,'technology-adoption-by-househol'!$D$769:$E$784,2,FALSE))</f>
        <v/>
      </c>
      <c r="Z34" t="str">
        <f>IF(ISERROR(VLOOKUP($B34,'technology-adoption-by-househol'!$D$785:$E$794,2,FALSE)),"",VLOOKUP($B34,'technology-adoption-by-househol'!$D$785:$E$794,2,FALSE))</f>
        <v/>
      </c>
      <c r="AA34" t="str">
        <f>IF(ISERROR(VLOOKUP($B34,'technology-adoption-by-househol'!$D$795:$E$828,2,FALSE)),"",VLOOKUP($B34,'technology-adoption-by-househol'!$D$795:$E$828,2,FALSE))</f>
        <v/>
      </c>
      <c r="AB34" t="str">
        <f>IF(ISERROR(VLOOKUP($B34,'technology-adoption-by-househol'!$D$829:$E$864,2,FALSE)),"",VLOOKUP($B34,'technology-adoption-by-househol'!$D$829:$E$864,2,FALSE))</f>
        <v/>
      </c>
      <c r="AC34" t="str">
        <f>IF(ISERROR(VLOOKUP($B34,'technology-adoption-by-househol'!$D$865:$E$877,2,FALSE)),"",VLOOKUP($B34,'technology-adoption-by-househol'!$D$865:$E$877,2,FALSE))</f>
        <v/>
      </c>
      <c r="AD34" t="str">
        <f>IF(ISERROR(VLOOKUP($B34,'technology-adoption-by-househol'!$D$878:$E$958,2,FALSE)),"",VLOOKUP($B34,'technology-adoption-by-househol'!$D$878:$E$958,2,FALSE))</f>
        <v/>
      </c>
      <c r="AE34" t="str">
        <f>IF(ISERROR(VLOOKUP($B34,'technology-adoption-by-househol'!$D$959:$E$1011,2,FALSE)),"",VLOOKUP($B34,'technology-adoption-by-househol'!$D$959:$E$1011,2,FALSE))</f>
        <v/>
      </c>
      <c r="AF34">
        <f>IF(ISERROR(VLOOKUP($B34,'technology-adoption-by-househol'!$D$1012:$E$1018,2,FALSE)),"",VLOOKUP($B34,'technology-adoption-by-househol'!$D$1012:$E$1018,2,FALSE))</f>
        <v>24</v>
      </c>
      <c r="AG34" t="str">
        <f>IF(ISERROR(VLOOKUP($B34,'technology-adoption-by-househol'!$D$1019:$E$1041,2,FALSE)),"",VLOOKUP($B34,'technology-adoption-by-househol'!$D$1019:$E$1041,2,FALSE))</f>
        <v/>
      </c>
      <c r="AH34" t="str">
        <f>IF(ISERROR(VLOOKUP($B34,'technology-adoption-by-househol'!$D$1042:$E$1047,2,FALSE)),"",VLOOKUP($B34,'technology-adoption-by-househol'!$D$1042:$E$1047,2,FALSE))</f>
        <v/>
      </c>
      <c r="AI34" t="str">
        <f>IF(ISERROR(VLOOKUP($B34,'technology-adoption-by-househol'!$D$1048:$E$1059,2,FALSE)),"",VLOOKUP($B34,'technology-adoption-by-househol'!$D$1048:$E$1059,2,FALSE))</f>
        <v/>
      </c>
      <c r="AJ34" t="str">
        <f>IF(ISERROR(VLOOKUP($B34,'technology-adoption-by-househol'!$D$1060:$E$1167,2,FALSE)),"",VLOOKUP($B34,'technology-adoption-by-househol'!$D$1060:$E$1167,2,FALSE))</f>
        <v/>
      </c>
      <c r="AK34" t="str">
        <f>IF(ISERROR(VLOOKUP($B34,'technology-adoption-by-househol'!$D$1168:$E$1174,2,FALSE)),"",VLOOKUP($B34,'technology-adoption-by-househol'!$D$1168:$E$1174,2,FALSE))</f>
        <v/>
      </c>
      <c r="AL34" t="str">
        <f>IF(ISERROR(VLOOKUP($B34,'technology-adoption-by-househol'!$D$1181:$E$1236,2,FALSE)),"",VLOOKUP($B34,'technology-adoption-by-househol'!$D$1181:$E$1236,2,FALSE))</f>
        <v/>
      </c>
      <c r="AM34" t="str">
        <f>IF(ISERROR(VLOOKUP($B34,'technology-adoption-by-househol'!$D$1243:$E$1255,2,FALSE)),"",VLOOKUP($B34,'technology-adoption-by-househol'!$D$1243:$E$1255,2,FALSE))</f>
        <v/>
      </c>
      <c r="AN34" t="str">
        <f>IF(ISERROR(VLOOKUP($B34,'technology-adoption-by-househol'!$D$1256:$E$1334,2,FALSE)),"",VLOOKUP($B34,'technology-adoption-by-househol'!$D$1256:$E$1334,2,FALSE))</f>
        <v/>
      </c>
      <c r="AO34" t="str">
        <f>IF(ISERROR(VLOOKUP($B34,'technology-adoption-by-househol'!$D$1335:$E$1341,2,FALSE)),"",VLOOKUP($B34,'technology-adoption-by-househol'!$D$1335:$E$1341,2,FALSE))</f>
        <v/>
      </c>
    </row>
    <row r="35" spans="2:41" x14ac:dyDescent="0.3">
      <c r="B35" s="2">
        <f t="shared" si="0"/>
        <v>1891</v>
      </c>
      <c r="C35" t="str">
        <f>IF(ISERROR(VLOOKUP(B35,'technology-adoption-by-househol'!$D$6:$E$41,2,FALSE)),"",VLOOKUP(B35,'technology-adoption-by-househol'!$D$6:$E$41,2,FALSE))</f>
        <v/>
      </c>
      <c r="D35" t="str">
        <f>IF(ISERROR(VLOOKUP($B35,'technology-adoption-by-househol'!$D$42:$E$132,2,FALSE)),"",VLOOKUP($B35,'technology-adoption-by-househol'!$D$42:$E$132,2,FALSE))</f>
        <v/>
      </c>
      <c r="E35" t="str">
        <f>IF(ISERROR(VLOOKUP($B35,'technology-adoption-by-househol'!$D$133:$E$162,2,FALSE)),"",VLOOKUP($B35,'technology-adoption-by-househol'!$D$133:$E$162,2,FALSE))</f>
        <v/>
      </c>
      <c r="F35" t="str">
        <f>IF(ISERROR(VLOOKUP($B35,'technology-adoption-by-househol'!$D$163:$E$185,2,FALSE)),"",VLOOKUP($B35,'technology-adoption-by-househol'!$D$163:$E$185,2,FALSE))</f>
        <v/>
      </c>
      <c r="G35" t="str">
        <f>IF(ISERROR(VLOOKUP($B35,'technology-adoption-by-househol'!$D$186:$E$192,2,FALSE)),"",VLOOKUP($B35,'technology-adoption-by-househol'!$D$186:$E$192,2,FALSE))</f>
        <v/>
      </c>
      <c r="H35" t="str">
        <f>IF(ISERROR(VLOOKUP($B35,'technology-adoption-by-househol'!$D$193:$E$232,2,FALSE)),"",VLOOKUP($B35,'technology-adoption-by-househol'!$D$193:$E$232,2,FALSE))</f>
        <v/>
      </c>
      <c r="I35" t="str">
        <f>IF(ISERROR(VLOOKUP($B35,'technology-adoption-by-househol'!$D$233:$E$238,2,FALSE)),"",VLOOKUP($B35,'technology-adoption-by-househol'!$D$233:$E$238,2,FALSE))</f>
        <v/>
      </c>
      <c r="J35" t="str">
        <f>IF(ISERROR(VLOOKUP($B35,'technology-adoption-by-househol'!$D$239:$E$278,2,FALSE)),"",VLOOKUP($B35,'technology-adoption-by-househol'!$D$239:$E$278,2,FALSE))</f>
        <v/>
      </c>
      <c r="K35" t="str">
        <f>IF(ISERROR(VLOOKUP($B35,'technology-adoption-by-househol'!$D$279:$E$297,2,FALSE)),"",VLOOKUP($B35,'technology-adoption-by-househol'!$D$279:$E$297,2,FALSE))</f>
        <v/>
      </c>
      <c r="L35" t="str">
        <f>IF(ISERROR(VLOOKUP($B35,'technology-adoption-by-househol'!$D$298:$E$310,2,FALSE)),"",VLOOKUP($B35,'technology-adoption-by-househol'!$D$298:$E$310,2,FALSE))</f>
        <v/>
      </c>
      <c r="M35" t="str">
        <f>IF(ISERROR(VLOOKUP($B35,'technology-adoption-by-househol'!$D$311:$E$317,2,FALSE)),"",VLOOKUP($B35,'technology-adoption-by-househol'!$D$311:$E$317,2,FALSE))</f>
        <v/>
      </c>
      <c r="N35" t="str">
        <f>IF(ISERROR(VLOOKUP($B35,'technology-adoption-by-househol'!$D$318:$E$325,2,FALSE)),"",VLOOKUP($B35,'technology-adoption-by-househol'!$D$318:$E$325,2,FALSE))</f>
        <v/>
      </c>
      <c r="O35" t="str">
        <f>IF(ISERROR(VLOOKUP($B35,'technology-adoption-by-househol'!$D$326:$E$423,2,FALSE)),"",VLOOKUP($B35,'technology-adoption-by-househol'!$D$326:$E$423,2,FALSE))</f>
        <v/>
      </c>
      <c r="P35" t="str">
        <f>IF(ISERROR(VLOOKUP($B35,'technology-adoption-by-househol'!$D$424:$E$432,2,FALSE)),"",VLOOKUP($B35,'technology-adoption-by-househol'!$D$424:$E$432,2,FALSE))</f>
        <v/>
      </c>
      <c r="Q35" t="str">
        <f>IF(ISERROR(VLOOKUP($B35,'technology-adoption-by-househol'!$D$433:$E$444,2,FALSE)),"",VLOOKUP($B35,'technology-adoption-by-househol'!$D$433:$E$444,2,FALSE))</f>
        <v/>
      </c>
      <c r="R35" t="str">
        <f>IF(ISERROR(VLOOKUP($B35,'technology-adoption-by-househol'!$D$445:$E$456,2,FALSE)),"",VLOOKUP($B35,'technology-adoption-by-househol'!$D$445:$E$456,2,FALSE))</f>
        <v/>
      </c>
      <c r="S35" t="str">
        <f>IF(ISERROR(VLOOKUP($B35,'technology-adoption-by-househol'!$D$457:$E$511,2,FALSE)),"",VLOOKUP($B35,'technology-adoption-by-househol'!$D$457:$E$511,2,FALSE))</f>
        <v/>
      </c>
      <c r="T35" t="str">
        <f>IF(ISERROR(VLOOKUP($B35,'technology-adoption-by-househol'!$D$512:$E$588,2,FALSE)),"",VLOOKUP($B35,'technology-adoption-by-househol'!$D$512:$E$588,2,FALSE))</f>
        <v/>
      </c>
      <c r="U35" t="str">
        <f>IF(ISERROR(VLOOKUP($B35,'technology-adoption-by-househol'!$D$589:$E$612,2,FALSE)),"",VLOOKUP($B35,'technology-adoption-by-househol'!$D$589:$E$612,2,FALSE))</f>
        <v/>
      </c>
      <c r="V35" t="str">
        <f>IF(ISERROR(VLOOKUP($B35,'technology-adoption-by-househol'!$D$616:$E$724,2,FALSE)),"",VLOOKUP($B35,'technology-adoption-by-househol'!$D$616:$E$724,2,FALSE))</f>
        <v/>
      </c>
      <c r="W35" t="str">
        <f>IF(ISERROR(VLOOKUP($B35,'technology-adoption-by-househol'!$D$725:$E$757,2,FALSE)),"",VLOOKUP($B35,'technology-adoption-by-househol'!$D$725:$E$757,2,FALSE))</f>
        <v/>
      </c>
      <c r="X35" t="str">
        <f>IF(ISERROR(VLOOKUP($B35,'technology-adoption-by-househol'!$D$758:$E$768,2,FALSE)),"",VLOOKUP($B35,'technology-adoption-by-househol'!$D$758:$E$768,2,FALSE))</f>
        <v/>
      </c>
      <c r="Y35" t="str">
        <f>IF(ISERROR(VLOOKUP($B35,'technology-adoption-by-househol'!$D$769:$E$784,2,FALSE)),"",VLOOKUP($B35,'technology-adoption-by-househol'!$D$769:$E$784,2,FALSE))</f>
        <v/>
      </c>
      <c r="Z35" t="str">
        <f>IF(ISERROR(VLOOKUP($B35,'technology-adoption-by-househol'!$D$785:$E$794,2,FALSE)),"",VLOOKUP($B35,'technology-adoption-by-househol'!$D$785:$E$794,2,FALSE))</f>
        <v/>
      </c>
      <c r="AA35" t="str">
        <f>IF(ISERROR(VLOOKUP($B35,'technology-adoption-by-househol'!$D$795:$E$828,2,FALSE)),"",VLOOKUP($B35,'technology-adoption-by-househol'!$D$795:$E$828,2,FALSE))</f>
        <v/>
      </c>
      <c r="AB35" t="str">
        <f>IF(ISERROR(VLOOKUP($B35,'technology-adoption-by-househol'!$D$829:$E$864,2,FALSE)),"",VLOOKUP($B35,'technology-adoption-by-househol'!$D$829:$E$864,2,FALSE))</f>
        <v/>
      </c>
      <c r="AC35" t="str">
        <f>IF(ISERROR(VLOOKUP($B35,'technology-adoption-by-househol'!$D$865:$E$877,2,FALSE)),"",VLOOKUP($B35,'technology-adoption-by-househol'!$D$865:$E$877,2,FALSE))</f>
        <v/>
      </c>
      <c r="AD35" t="str">
        <f>IF(ISERROR(VLOOKUP($B35,'technology-adoption-by-househol'!$D$878:$E$958,2,FALSE)),"",VLOOKUP($B35,'technology-adoption-by-househol'!$D$878:$E$958,2,FALSE))</f>
        <v/>
      </c>
      <c r="AE35" t="str">
        <f>IF(ISERROR(VLOOKUP($B35,'technology-adoption-by-househol'!$D$959:$E$1011,2,FALSE)),"",VLOOKUP($B35,'technology-adoption-by-househol'!$D$959:$E$1011,2,FALSE))</f>
        <v/>
      </c>
      <c r="AF35" t="str">
        <f>IF(ISERROR(VLOOKUP($B35,'technology-adoption-by-househol'!$D$1012:$E$1018,2,FALSE)),"",VLOOKUP($B35,'technology-adoption-by-househol'!$D$1012:$E$1018,2,FALSE))</f>
        <v/>
      </c>
      <c r="AG35" t="str">
        <f>IF(ISERROR(VLOOKUP($B35,'technology-adoption-by-househol'!$D$1019:$E$1041,2,FALSE)),"",VLOOKUP($B35,'technology-adoption-by-househol'!$D$1019:$E$1041,2,FALSE))</f>
        <v/>
      </c>
      <c r="AH35" t="str">
        <f>IF(ISERROR(VLOOKUP($B35,'technology-adoption-by-househol'!$D$1042:$E$1047,2,FALSE)),"",VLOOKUP($B35,'technology-adoption-by-househol'!$D$1042:$E$1047,2,FALSE))</f>
        <v/>
      </c>
      <c r="AI35" t="str">
        <f>IF(ISERROR(VLOOKUP($B35,'technology-adoption-by-househol'!$D$1048:$E$1059,2,FALSE)),"",VLOOKUP($B35,'technology-adoption-by-househol'!$D$1048:$E$1059,2,FALSE))</f>
        <v/>
      </c>
      <c r="AJ35" t="str">
        <f>IF(ISERROR(VLOOKUP($B35,'technology-adoption-by-househol'!$D$1060:$E$1167,2,FALSE)),"",VLOOKUP($B35,'technology-adoption-by-househol'!$D$1060:$E$1167,2,FALSE))</f>
        <v/>
      </c>
      <c r="AK35" t="str">
        <f>IF(ISERROR(VLOOKUP($B35,'technology-adoption-by-househol'!$D$1168:$E$1174,2,FALSE)),"",VLOOKUP($B35,'technology-adoption-by-househol'!$D$1168:$E$1174,2,FALSE))</f>
        <v/>
      </c>
      <c r="AL35" t="str">
        <f>IF(ISERROR(VLOOKUP($B35,'technology-adoption-by-househol'!$D$1181:$E$1236,2,FALSE)),"",VLOOKUP($B35,'technology-adoption-by-househol'!$D$1181:$E$1236,2,FALSE))</f>
        <v/>
      </c>
      <c r="AM35" t="str">
        <f>IF(ISERROR(VLOOKUP($B35,'technology-adoption-by-househol'!$D$1243:$E$1255,2,FALSE)),"",VLOOKUP($B35,'technology-adoption-by-househol'!$D$1243:$E$1255,2,FALSE))</f>
        <v/>
      </c>
      <c r="AN35" t="str">
        <f>IF(ISERROR(VLOOKUP($B35,'technology-adoption-by-househol'!$D$1256:$E$1334,2,FALSE)),"",VLOOKUP($B35,'technology-adoption-by-househol'!$D$1256:$E$1334,2,FALSE))</f>
        <v/>
      </c>
      <c r="AO35" t="str">
        <f>IF(ISERROR(VLOOKUP($B35,'technology-adoption-by-househol'!$D$1335:$E$1341,2,FALSE)),"",VLOOKUP($B35,'technology-adoption-by-househol'!$D$1335:$E$1341,2,FALSE))</f>
        <v/>
      </c>
    </row>
    <row r="36" spans="2:41" x14ac:dyDescent="0.3">
      <c r="B36" s="2">
        <f t="shared" si="0"/>
        <v>1892</v>
      </c>
      <c r="C36" t="str">
        <f>IF(ISERROR(VLOOKUP(B36,'technology-adoption-by-househol'!$D$6:$E$41,2,FALSE)),"",VLOOKUP(B36,'technology-adoption-by-househol'!$D$6:$E$41,2,FALSE))</f>
        <v/>
      </c>
      <c r="D36" t="str">
        <f>IF(ISERROR(VLOOKUP($B36,'technology-adoption-by-househol'!$D$42:$E$132,2,FALSE)),"",VLOOKUP($B36,'technology-adoption-by-househol'!$D$42:$E$132,2,FALSE))</f>
        <v/>
      </c>
      <c r="E36" t="str">
        <f>IF(ISERROR(VLOOKUP($B36,'technology-adoption-by-househol'!$D$133:$E$162,2,FALSE)),"",VLOOKUP($B36,'technology-adoption-by-househol'!$D$133:$E$162,2,FALSE))</f>
        <v/>
      </c>
      <c r="F36" t="str">
        <f>IF(ISERROR(VLOOKUP($B36,'technology-adoption-by-househol'!$D$163:$E$185,2,FALSE)),"",VLOOKUP($B36,'technology-adoption-by-househol'!$D$163:$E$185,2,FALSE))</f>
        <v/>
      </c>
      <c r="G36" t="str">
        <f>IF(ISERROR(VLOOKUP($B36,'technology-adoption-by-househol'!$D$186:$E$192,2,FALSE)),"",VLOOKUP($B36,'technology-adoption-by-househol'!$D$186:$E$192,2,FALSE))</f>
        <v/>
      </c>
      <c r="H36" t="str">
        <f>IF(ISERROR(VLOOKUP($B36,'technology-adoption-by-househol'!$D$193:$E$232,2,FALSE)),"",VLOOKUP($B36,'technology-adoption-by-househol'!$D$193:$E$232,2,FALSE))</f>
        <v/>
      </c>
      <c r="I36" t="str">
        <f>IF(ISERROR(VLOOKUP($B36,'technology-adoption-by-househol'!$D$233:$E$238,2,FALSE)),"",VLOOKUP($B36,'technology-adoption-by-househol'!$D$233:$E$238,2,FALSE))</f>
        <v/>
      </c>
      <c r="J36" t="str">
        <f>IF(ISERROR(VLOOKUP($B36,'technology-adoption-by-househol'!$D$239:$E$278,2,FALSE)),"",VLOOKUP($B36,'technology-adoption-by-househol'!$D$239:$E$278,2,FALSE))</f>
        <v/>
      </c>
      <c r="K36" t="str">
        <f>IF(ISERROR(VLOOKUP($B36,'technology-adoption-by-househol'!$D$279:$E$297,2,FALSE)),"",VLOOKUP($B36,'technology-adoption-by-househol'!$D$279:$E$297,2,FALSE))</f>
        <v/>
      </c>
      <c r="L36" t="str">
        <f>IF(ISERROR(VLOOKUP($B36,'technology-adoption-by-househol'!$D$298:$E$310,2,FALSE)),"",VLOOKUP($B36,'technology-adoption-by-househol'!$D$298:$E$310,2,FALSE))</f>
        <v/>
      </c>
      <c r="M36" t="str">
        <f>IF(ISERROR(VLOOKUP($B36,'technology-adoption-by-househol'!$D$311:$E$317,2,FALSE)),"",VLOOKUP($B36,'technology-adoption-by-househol'!$D$311:$E$317,2,FALSE))</f>
        <v/>
      </c>
      <c r="N36" t="str">
        <f>IF(ISERROR(VLOOKUP($B36,'technology-adoption-by-househol'!$D$318:$E$325,2,FALSE)),"",VLOOKUP($B36,'technology-adoption-by-househol'!$D$318:$E$325,2,FALSE))</f>
        <v/>
      </c>
      <c r="O36" t="str">
        <f>IF(ISERROR(VLOOKUP($B36,'technology-adoption-by-househol'!$D$326:$E$423,2,FALSE)),"",VLOOKUP($B36,'technology-adoption-by-househol'!$D$326:$E$423,2,FALSE))</f>
        <v/>
      </c>
      <c r="P36" t="str">
        <f>IF(ISERROR(VLOOKUP($B36,'technology-adoption-by-househol'!$D$424:$E$432,2,FALSE)),"",VLOOKUP($B36,'technology-adoption-by-househol'!$D$424:$E$432,2,FALSE))</f>
        <v/>
      </c>
      <c r="Q36" t="str">
        <f>IF(ISERROR(VLOOKUP($B36,'technology-adoption-by-househol'!$D$433:$E$444,2,FALSE)),"",VLOOKUP($B36,'technology-adoption-by-househol'!$D$433:$E$444,2,FALSE))</f>
        <v/>
      </c>
      <c r="R36" t="str">
        <f>IF(ISERROR(VLOOKUP($B36,'technology-adoption-by-househol'!$D$445:$E$456,2,FALSE)),"",VLOOKUP($B36,'technology-adoption-by-househol'!$D$445:$E$456,2,FALSE))</f>
        <v/>
      </c>
      <c r="S36" t="str">
        <f>IF(ISERROR(VLOOKUP($B36,'technology-adoption-by-househol'!$D$457:$E$511,2,FALSE)),"",VLOOKUP($B36,'technology-adoption-by-househol'!$D$457:$E$511,2,FALSE))</f>
        <v/>
      </c>
      <c r="T36" t="str">
        <f>IF(ISERROR(VLOOKUP($B36,'technology-adoption-by-househol'!$D$512:$E$588,2,FALSE)),"",VLOOKUP($B36,'technology-adoption-by-househol'!$D$512:$E$588,2,FALSE))</f>
        <v/>
      </c>
      <c r="U36" t="str">
        <f>IF(ISERROR(VLOOKUP($B36,'technology-adoption-by-househol'!$D$589:$E$612,2,FALSE)),"",VLOOKUP($B36,'technology-adoption-by-househol'!$D$589:$E$612,2,FALSE))</f>
        <v/>
      </c>
      <c r="V36" t="str">
        <f>IF(ISERROR(VLOOKUP($B36,'technology-adoption-by-househol'!$D$616:$E$724,2,FALSE)),"",VLOOKUP($B36,'technology-adoption-by-househol'!$D$616:$E$724,2,FALSE))</f>
        <v/>
      </c>
      <c r="W36" t="str">
        <f>IF(ISERROR(VLOOKUP($B36,'technology-adoption-by-househol'!$D$725:$E$757,2,FALSE)),"",VLOOKUP($B36,'technology-adoption-by-househol'!$D$725:$E$757,2,FALSE))</f>
        <v/>
      </c>
      <c r="X36" t="str">
        <f>IF(ISERROR(VLOOKUP($B36,'technology-adoption-by-househol'!$D$758:$E$768,2,FALSE)),"",VLOOKUP($B36,'technology-adoption-by-househol'!$D$758:$E$768,2,FALSE))</f>
        <v/>
      </c>
      <c r="Y36" t="str">
        <f>IF(ISERROR(VLOOKUP($B36,'technology-adoption-by-househol'!$D$769:$E$784,2,FALSE)),"",VLOOKUP($B36,'technology-adoption-by-househol'!$D$769:$E$784,2,FALSE))</f>
        <v/>
      </c>
      <c r="Z36" t="str">
        <f>IF(ISERROR(VLOOKUP($B36,'technology-adoption-by-househol'!$D$785:$E$794,2,FALSE)),"",VLOOKUP($B36,'technology-adoption-by-househol'!$D$785:$E$794,2,FALSE))</f>
        <v/>
      </c>
      <c r="AA36" t="str">
        <f>IF(ISERROR(VLOOKUP($B36,'technology-adoption-by-househol'!$D$795:$E$828,2,FALSE)),"",VLOOKUP($B36,'technology-adoption-by-househol'!$D$795:$E$828,2,FALSE))</f>
        <v/>
      </c>
      <c r="AB36" t="str">
        <f>IF(ISERROR(VLOOKUP($B36,'technology-adoption-by-househol'!$D$829:$E$864,2,FALSE)),"",VLOOKUP($B36,'technology-adoption-by-househol'!$D$829:$E$864,2,FALSE))</f>
        <v/>
      </c>
      <c r="AC36" t="str">
        <f>IF(ISERROR(VLOOKUP($B36,'technology-adoption-by-househol'!$D$865:$E$877,2,FALSE)),"",VLOOKUP($B36,'technology-adoption-by-househol'!$D$865:$E$877,2,FALSE))</f>
        <v/>
      </c>
      <c r="AD36" t="str">
        <f>IF(ISERROR(VLOOKUP($B36,'technology-adoption-by-househol'!$D$878:$E$958,2,FALSE)),"",VLOOKUP($B36,'technology-adoption-by-househol'!$D$878:$E$958,2,FALSE))</f>
        <v/>
      </c>
      <c r="AE36" t="str">
        <f>IF(ISERROR(VLOOKUP($B36,'technology-adoption-by-househol'!$D$959:$E$1011,2,FALSE)),"",VLOOKUP($B36,'technology-adoption-by-househol'!$D$959:$E$1011,2,FALSE))</f>
        <v/>
      </c>
      <c r="AF36" t="str">
        <f>IF(ISERROR(VLOOKUP($B36,'technology-adoption-by-househol'!$D$1012:$E$1018,2,FALSE)),"",VLOOKUP($B36,'technology-adoption-by-househol'!$D$1012:$E$1018,2,FALSE))</f>
        <v/>
      </c>
      <c r="AG36" t="str">
        <f>IF(ISERROR(VLOOKUP($B36,'technology-adoption-by-househol'!$D$1019:$E$1041,2,FALSE)),"",VLOOKUP($B36,'technology-adoption-by-househol'!$D$1019:$E$1041,2,FALSE))</f>
        <v/>
      </c>
      <c r="AH36" t="str">
        <f>IF(ISERROR(VLOOKUP($B36,'technology-adoption-by-househol'!$D$1042:$E$1047,2,FALSE)),"",VLOOKUP($B36,'technology-adoption-by-househol'!$D$1042:$E$1047,2,FALSE))</f>
        <v/>
      </c>
      <c r="AI36" t="str">
        <f>IF(ISERROR(VLOOKUP($B36,'technology-adoption-by-househol'!$D$1048:$E$1059,2,FALSE)),"",VLOOKUP($B36,'technology-adoption-by-househol'!$D$1048:$E$1059,2,FALSE))</f>
        <v/>
      </c>
      <c r="AJ36" t="str">
        <f>IF(ISERROR(VLOOKUP($B36,'technology-adoption-by-househol'!$D$1060:$E$1167,2,FALSE)),"",VLOOKUP($B36,'technology-adoption-by-househol'!$D$1060:$E$1167,2,FALSE))</f>
        <v/>
      </c>
      <c r="AK36" t="str">
        <f>IF(ISERROR(VLOOKUP($B36,'technology-adoption-by-househol'!$D$1168:$E$1174,2,FALSE)),"",VLOOKUP($B36,'technology-adoption-by-househol'!$D$1168:$E$1174,2,FALSE))</f>
        <v/>
      </c>
      <c r="AL36" t="str">
        <f>IF(ISERROR(VLOOKUP($B36,'technology-adoption-by-househol'!$D$1181:$E$1236,2,FALSE)),"",VLOOKUP($B36,'technology-adoption-by-househol'!$D$1181:$E$1236,2,FALSE))</f>
        <v/>
      </c>
      <c r="AM36" t="str">
        <f>IF(ISERROR(VLOOKUP($B36,'technology-adoption-by-househol'!$D$1243:$E$1255,2,FALSE)),"",VLOOKUP($B36,'technology-adoption-by-househol'!$D$1243:$E$1255,2,FALSE))</f>
        <v/>
      </c>
      <c r="AN36" t="str">
        <f>IF(ISERROR(VLOOKUP($B36,'technology-adoption-by-househol'!$D$1256:$E$1334,2,FALSE)),"",VLOOKUP($B36,'technology-adoption-by-househol'!$D$1256:$E$1334,2,FALSE))</f>
        <v/>
      </c>
      <c r="AO36" t="str">
        <f>IF(ISERROR(VLOOKUP($B36,'technology-adoption-by-househol'!$D$1335:$E$1341,2,FALSE)),"",VLOOKUP($B36,'technology-adoption-by-househol'!$D$1335:$E$1341,2,FALSE))</f>
        <v/>
      </c>
    </row>
    <row r="37" spans="2:41" x14ac:dyDescent="0.3">
      <c r="B37" s="2">
        <f t="shared" si="0"/>
        <v>1893</v>
      </c>
      <c r="C37" t="str">
        <f>IF(ISERROR(VLOOKUP(B37,'technology-adoption-by-househol'!$D$6:$E$41,2,FALSE)),"",VLOOKUP(B37,'technology-adoption-by-househol'!$D$6:$E$41,2,FALSE))</f>
        <v/>
      </c>
      <c r="D37" t="str">
        <f>IF(ISERROR(VLOOKUP($B37,'technology-adoption-by-househol'!$D$42:$E$132,2,FALSE)),"",VLOOKUP($B37,'technology-adoption-by-househol'!$D$42:$E$132,2,FALSE))</f>
        <v/>
      </c>
      <c r="E37" t="str">
        <f>IF(ISERROR(VLOOKUP($B37,'technology-adoption-by-househol'!$D$133:$E$162,2,FALSE)),"",VLOOKUP($B37,'technology-adoption-by-househol'!$D$133:$E$162,2,FALSE))</f>
        <v/>
      </c>
      <c r="F37" t="str">
        <f>IF(ISERROR(VLOOKUP($B37,'technology-adoption-by-househol'!$D$163:$E$185,2,FALSE)),"",VLOOKUP($B37,'technology-adoption-by-househol'!$D$163:$E$185,2,FALSE))</f>
        <v/>
      </c>
      <c r="G37" t="str">
        <f>IF(ISERROR(VLOOKUP($B37,'technology-adoption-by-househol'!$D$186:$E$192,2,FALSE)),"",VLOOKUP($B37,'technology-adoption-by-househol'!$D$186:$E$192,2,FALSE))</f>
        <v/>
      </c>
      <c r="H37" t="str">
        <f>IF(ISERROR(VLOOKUP($B37,'technology-adoption-by-househol'!$D$193:$E$232,2,FALSE)),"",VLOOKUP($B37,'technology-adoption-by-househol'!$D$193:$E$232,2,FALSE))</f>
        <v/>
      </c>
      <c r="I37" t="str">
        <f>IF(ISERROR(VLOOKUP($B37,'technology-adoption-by-househol'!$D$233:$E$238,2,FALSE)),"",VLOOKUP($B37,'technology-adoption-by-househol'!$D$233:$E$238,2,FALSE))</f>
        <v/>
      </c>
      <c r="J37" t="str">
        <f>IF(ISERROR(VLOOKUP($B37,'technology-adoption-by-househol'!$D$239:$E$278,2,FALSE)),"",VLOOKUP($B37,'technology-adoption-by-househol'!$D$239:$E$278,2,FALSE))</f>
        <v/>
      </c>
      <c r="K37" t="str">
        <f>IF(ISERROR(VLOOKUP($B37,'technology-adoption-by-househol'!$D$279:$E$297,2,FALSE)),"",VLOOKUP($B37,'technology-adoption-by-househol'!$D$279:$E$297,2,FALSE))</f>
        <v/>
      </c>
      <c r="L37" t="str">
        <f>IF(ISERROR(VLOOKUP($B37,'technology-adoption-by-househol'!$D$298:$E$310,2,FALSE)),"",VLOOKUP($B37,'technology-adoption-by-househol'!$D$298:$E$310,2,FALSE))</f>
        <v/>
      </c>
      <c r="M37" t="str">
        <f>IF(ISERROR(VLOOKUP($B37,'technology-adoption-by-househol'!$D$311:$E$317,2,FALSE)),"",VLOOKUP($B37,'technology-adoption-by-househol'!$D$311:$E$317,2,FALSE))</f>
        <v/>
      </c>
      <c r="N37" t="str">
        <f>IF(ISERROR(VLOOKUP($B37,'technology-adoption-by-househol'!$D$318:$E$325,2,FALSE)),"",VLOOKUP($B37,'technology-adoption-by-househol'!$D$318:$E$325,2,FALSE))</f>
        <v/>
      </c>
      <c r="O37" t="str">
        <f>IF(ISERROR(VLOOKUP($B37,'technology-adoption-by-househol'!$D$326:$E$423,2,FALSE)),"",VLOOKUP($B37,'technology-adoption-by-househol'!$D$326:$E$423,2,FALSE))</f>
        <v/>
      </c>
      <c r="P37" t="str">
        <f>IF(ISERROR(VLOOKUP($B37,'technology-adoption-by-househol'!$D$424:$E$432,2,FALSE)),"",VLOOKUP($B37,'technology-adoption-by-househol'!$D$424:$E$432,2,FALSE))</f>
        <v/>
      </c>
      <c r="Q37" t="str">
        <f>IF(ISERROR(VLOOKUP($B37,'technology-adoption-by-househol'!$D$433:$E$444,2,FALSE)),"",VLOOKUP($B37,'technology-adoption-by-househol'!$D$433:$E$444,2,FALSE))</f>
        <v/>
      </c>
      <c r="R37" t="str">
        <f>IF(ISERROR(VLOOKUP($B37,'technology-adoption-by-househol'!$D$445:$E$456,2,FALSE)),"",VLOOKUP($B37,'technology-adoption-by-househol'!$D$445:$E$456,2,FALSE))</f>
        <v/>
      </c>
      <c r="S37" t="str">
        <f>IF(ISERROR(VLOOKUP($B37,'technology-adoption-by-househol'!$D$457:$E$511,2,FALSE)),"",VLOOKUP($B37,'technology-adoption-by-househol'!$D$457:$E$511,2,FALSE))</f>
        <v/>
      </c>
      <c r="T37" t="str">
        <f>IF(ISERROR(VLOOKUP($B37,'technology-adoption-by-househol'!$D$512:$E$588,2,FALSE)),"",VLOOKUP($B37,'technology-adoption-by-househol'!$D$512:$E$588,2,FALSE))</f>
        <v/>
      </c>
      <c r="U37" t="str">
        <f>IF(ISERROR(VLOOKUP($B37,'technology-adoption-by-househol'!$D$589:$E$612,2,FALSE)),"",VLOOKUP($B37,'technology-adoption-by-househol'!$D$589:$E$612,2,FALSE))</f>
        <v/>
      </c>
      <c r="V37" t="str">
        <f>IF(ISERROR(VLOOKUP($B37,'technology-adoption-by-househol'!$D$616:$E$724,2,FALSE)),"",VLOOKUP($B37,'technology-adoption-by-househol'!$D$616:$E$724,2,FALSE))</f>
        <v/>
      </c>
      <c r="W37" t="str">
        <f>IF(ISERROR(VLOOKUP($B37,'technology-adoption-by-househol'!$D$725:$E$757,2,FALSE)),"",VLOOKUP($B37,'technology-adoption-by-househol'!$D$725:$E$757,2,FALSE))</f>
        <v/>
      </c>
      <c r="X37" t="str">
        <f>IF(ISERROR(VLOOKUP($B37,'technology-adoption-by-househol'!$D$758:$E$768,2,FALSE)),"",VLOOKUP($B37,'technology-adoption-by-househol'!$D$758:$E$768,2,FALSE))</f>
        <v/>
      </c>
      <c r="Y37" t="str">
        <f>IF(ISERROR(VLOOKUP($B37,'technology-adoption-by-househol'!$D$769:$E$784,2,FALSE)),"",VLOOKUP($B37,'technology-adoption-by-househol'!$D$769:$E$784,2,FALSE))</f>
        <v/>
      </c>
      <c r="Z37" t="str">
        <f>IF(ISERROR(VLOOKUP($B37,'technology-adoption-by-househol'!$D$785:$E$794,2,FALSE)),"",VLOOKUP($B37,'technology-adoption-by-househol'!$D$785:$E$794,2,FALSE))</f>
        <v/>
      </c>
      <c r="AA37" t="str">
        <f>IF(ISERROR(VLOOKUP($B37,'technology-adoption-by-househol'!$D$795:$E$828,2,FALSE)),"",VLOOKUP($B37,'technology-adoption-by-househol'!$D$795:$E$828,2,FALSE))</f>
        <v/>
      </c>
      <c r="AB37" t="str">
        <f>IF(ISERROR(VLOOKUP($B37,'technology-adoption-by-househol'!$D$829:$E$864,2,FALSE)),"",VLOOKUP($B37,'technology-adoption-by-househol'!$D$829:$E$864,2,FALSE))</f>
        <v/>
      </c>
      <c r="AC37" t="str">
        <f>IF(ISERROR(VLOOKUP($B37,'technology-adoption-by-househol'!$D$865:$E$877,2,FALSE)),"",VLOOKUP($B37,'technology-adoption-by-househol'!$D$865:$E$877,2,FALSE))</f>
        <v/>
      </c>
      <c r="AD37" t="str">
        <f>IF(ISERROR(VLOOKUP($B37,'technology-adoption-by-househol'!$D$878:$E$958,2,FALSE)),"",VLOOKUP($B37,'technology-adoption-by-househol'!$D$878:$E$958,2,FALSE))</f>
        <v/>
      </c>
      <c r="AE37" t="str">
        <f>IF(ISERROR(VLOOKUP($B37,'technology-adoption-by-househol'!$D$959:$E$1011,2,FALSE)),"",VLOOKUP($B37,'technology-adoption-by-househol'!$D$959:$E$1011,2,FALSE))</f>
        <v/>
      </c>
      <c r="AF37" t="str">
        <f>IF(ISERROR(VLOOKUP($B37,'technology-adoption-by-househol'!$D$1012:$E$1018,2,FALSE)),"",VLOOKUP($B37,'technology-adoption-by-househol'!$D$1012:$E$1018,2,FALSE))</f>
        <v/>
      </c>
      <c r="AG37" t="str">
        <f>IF(ISERROR(VLOOKUP($B37,'technology-adoption-by-househol'!$D$1019:$E$1041,2,FALSE)),"",VLOOKUP($B37,'technology-adoption-by-househol'!$D$1019:$E$1041,2,FALSE))</f>
        <v/>
      </c>
      <c r="AH37" t="str">
        <f>IF(ISERROR(VLOOKUP($B37,'technology-adoption-by-househol'!$D$1042:$E$1047,2,FALSE)),"",VLOOKUP($B37,'technology-adoption-by-househol'!$D$1042:$E$1047,2,FALSE))</f>
        <v/>
      </c>
      <c r="AI37" t="str">
        <f>IF(ISERROR(VLOOKUP($B37,'technology-adoption-by-househol'!$D$1048:$E$1059,2,FALSE)),"",VLOOKUP($B37,'technology-adoption-by-househol'!$D$1048:$E$1059,2,FALSE))</f>
        <v/>
      </c>
      <c r="AJ37" t="str">
        <f>IF(ISERROR(VLOOKUP($B37,'technology-adoption-by-househol'!$D$1060:$E$1167,2,FALSE)),"",VLOOKUP($B37,'technology-adoption-by-househol'!$D$1060:$E$1167,2,FALSE))</f>
        <v/>
      </c>
      <c r="AK37" t="str">
        <f>IF(ISERROR(VLOOKUP($B37,'technology-adoption-by-househol'!$D$1168:$E$1174,2,FALSE)),"",VLOOKUP($B37,'technology-adoption-by-househol'!$D$1168:$E$1174,2,FALSE))</f>
        <v/>
      </c>
      <c r="AL37" t="str">
        <f>IF(ISERROR(VLOOKUP($B37,'technology-adoption-by-househol'!$D$1181:$E$1236,2,FALSE)),"",VLOOKUP($B37,'technology-adoption-by-househol'!$D$1181:$E$1236,2,FALSE))</f>
        <v/>
      </c>
      <c r="AM37" t="str">
        <f>IF(ISERROR(VLOOKUP($B37,'technology-adoption-by-househol'!$D$1243:$E$1255,2,FALSE)),"",VLOOKUP($B37,'technology-adoption-by-househol'!$D$1243:$E$1255,2,FALSE))</f>
        <v/>
      </c>
      <c r="AN37" t="str">
        <f>IF(ISERROR(VLOOKUP($B37,'technology-adoption-by-househol'!$D$1256:$E$1334,2,FALSE)),"",VLOOKUP($B37,'technology-adoption-by-househol'!$D$1256:$E$1334,2,FALSE))</f>
        <v/>
      </c>
      <c r="AO37" t="str">
        <f>IF(ISERROR(VLOOKUP($B37,'technology-adoption-by-househol'!$D$1335:$E$1341,2,FALSE)),"",VLOOKUP($B37,'technology-adoption-by-househol'!$D$1335:$E$1341,2,FALSE))</f>
        <v/>
      </c>
    </row>
    <row r="38" spans="2:41" x14ac:dyDescent="0.3">
      <c r="B38" s="2">
        <f t="shared" si="0"/>
        <v>1894</v>
      </c>
      <c r="C38" t="str">
        <f>IF(ISERROR(VLOOKUP(B38,'technology-adoption-by-househol'!$D$6:$E$41,2,FALSE)),"",VLOOKUP(B38,'technology-adoption-by-househol'!$D$6:$E$41,2,FALSE))</f>
        <v/>
      </c>
      <c r="D38" t="str">
        <f>IF(ISERROR(VLOOKUP($B38,'technology-adoption-by-househol'!$D$42:$E$132,2,FALSE)),"",VLOOKUP($B38,'technology-adoption-by-househol'!$D$42:$E$132,2,FALSE))</f>
        <v/>
      </c>
      <c r="E38" t="str">
        <f>IF(ISERROR(VLOOKUP($B38,'technology-adoption-by-househol'!$D$133:$E$162,2,FALSE)),"",VLOOKUP($B38,'technology-adoption-by-househol'!$D$133:$E$162,2,FALSE))</f>
        <v/>
      </c>
      <c r="F38" t="str">
        <f>IF(ISERROR(VLOOKUP($B38,'technology-adoption-by-househol'!$D$163:$E$185,2,FALSE)),"",VLOOKUP($B38,'technology-adoption-by-househol'!$D$163:$E$185,2,FALSE))</f>
        <v/>
      </c>
      <c r="G38" t="str">
        <f>IF(ISERROR(VLOOKUP($B38,'technology-adoption-by-househol'!$D$186:$E$192,2,FALSE)),"",VLOOKUP($B38,'technology-adoption-by-househol'!$D$186:$E$192,2,FALSE))</f>
        <v/>
      </c>
      <c r="H38" t="str">
        <f>IF(ISERROR(VLOOKUP($B38,'technology-adoption-by-househol'!$D$193:$E$232,2,FALSE)),"",VLOOKUP($B38,'technology-adoption-by-househol'!$D$193:$E$232,2,FALSE))</f>
        <v/>
      </c>
      <c r="I38" t="str">
        <f>IF(ISERROR(VLOOKUP($B38,'technology-adoption-by-househol'!$D$233:$E$238,2,FALSE)),"",VLOOKUP($B38,'technology-adoption-by-househol'!$D$233:$E$238,2,FALSE))</f>
        <v/>
      </c>
      <c r="J38" t="str">
        <f>IF(ISERROR(VLOOKUP($B38,'technology-adoption-by-househol'!$D$239:$E$278,2,FALSE)),"",VLOOKUP($B38,'technology-adoption-by-househol'!$D$239:$E$278,2,FALSE))</f>
        <v/>
      </c>
      <c r="K38" t="str">
        <f>IF(ISERROR(VLOOKUP($B38,'technology-adoption-by-househol'!$D$279:$E$297,2,FALSE)),"",VLOOKUP($B38,'technology-adoption-by-househol'!$D$279:$E$297,2,FALSE))</f>
        <v/>
      </c>
      <c r="L38" t="str">
        <f>IF(ISERROR(VLOOKUP($B38,'technology-adoption-by-househol'!$D$298:$E$310,2,FALSE)),"",VLOOKUP($B38,'technology-adoption-by-househol'!$D$298:$E$310,2,FALSE))</f>
        <v/>
      </c>
      <c r="M38" t="str">
        <f>IF(ISERROR(VLOOKUP($B38,'technology-adoption-by-househol'!$D$311:$E$317,2,FALSE)),"",VLOOKUP($B38,'technology-adoption-by-househol'!$D$311:$E$317,2,FALSE))</f>
        <v/>
      </c>
      <c r="N38" t="str">
        <f>IF(ISERROR(VLOOKUP($B38,'technology-adoption-by-househol'!$D$318:$E$325,2,FALSE)),"",VLOOKUP($B38,'technology-adoption-by-househol'!$D$318:$E$325,2,FALSE))</f>
        <v/>
      </c>
      <c r="O38" t="str">
        <f>IF(ISERROR(VLOOKUP($B38,'technology-adoption-by-househol'!$D$326:$E$423,2,FALSE)),"",VLOOKUP($B38,'technology-adoption-by-househol'!$D$326:$E$423,2,FALSE))</f>
        <v/>
      </c>
      <c r="P38" t="str">
        <f>IF(ISERROR(VLOOKUP($B38,'technology-adoption-by-househol'!$D$424:$E$432,2,FALSE)),"",VLOOKUP($B38,'technology-adoption-by-househol'!$D$424:$E$432,2,FALSE))</f>
        <v/>
      </c>
      <c r="Q38" t="str">
        <f>IF(ISERROR(VLOOKUP($B38,'technology-adoption-by-househol'!$D$433:$E$444,2,FALSE)),"",VLOOKUP($B38,'technology-adoption-by-househol'!$D$433:$E$444,2,FALSE))</f>
        <v/>
      </c>
      <c r="R38" t="str">
        <f>IF(ISERROR(VLOOKUP($B38,'technology-adoption-by-househol'!$D$445:$E$456,2,FALSE)),"",VLOOKUP($B38,'technology-adoption-by-househol'!$D$445:$E$456,2,FALSE))</f>
        <v/>
      </c>
      <c r="S38" t="str">
        <f>IF(ISERROR(VLOOKUP($B38,'technology-adoption-by-househol'!$D$457:$E$511,2,FALSE)),"",VLOOKUP($B38,'technology-adoption-by-househol'!$D$457:$E$511,2,FALSE))</f>
        <v/>
      </c>
      <c r="T38" t="str">
        <f>IF(ISERROR(VLOOKUP($B38,'technology-adoption-by-househol'!$D$512:$E$588,2,FALSE)),"",VLOOKUP($B38,'technology-adoption-by-househol'!$D$512:$E$588,2,FALSE))</f>
        <v/>
      </c>
      <c r="U38" t="str">
        <f>IF(ISERROR(VLOOKUP($B38,'technology-adoption-by-househol'!$D$589:$E$612,2,FALSE)),"",VLOOKUP($B38,'technology-adoption-by-househol'!$D$589:$E$612,2,FALSE))</f>
        <v/>
      </c>
      <c r="V38" t="str">
        <f>IF(ISERROR(VLOOKUP($B38,'technology-adoption-by-househol'!$D$616:$E$724,2,FALSE)),"",VLOOKUP($B38,'technology-adoption-by-househol'!$D$616:$E$724,2,FALSE))</f>
        <v/>
      </c>
      <c r="W38" t="str">
        <f>IF(ISERROR(VLOOKUP($B38,'technology-adoption-by-househol'!$D$725:$E$757,2,FALSE)),"",VLOOKUP($B38,'technology-adoption-by-househol'!$D$725:$E$757,2,FALSE))</f>
        <v/>
      </c>
      <c r="X38" t="str">
        <f>IF(ISERROR(VLOOKUP($B38,'technology-adoption-by-househol'!$D$758:$E$768,2,FALSE)),"",VLOOKUP($B38,'technology-adoption-by-househol'!$D$758:$E$768,2,FALSE))</f>
        <v/>
      </c>
      <c r="Y38" t="str">
        <f>IF(ISERROR(VLOOKUP($B38,'technology-adoption-by-househol'!$D$769:$E$784,2,FALSE)),"",VLOOKUP($B38,'technology-adoption-by-househol'!$D$769:$E$784,2,FALSE))</f>
        <v/>
      </c>
      <c r="Z38" t="str">
        <f>IF(ISERROR(VLOOKUP($B38,'technology-adoption-by-househol'!$D$785:$E$794,2,FALSE)),"",VLOOKUP($B38,'technology-adoption-by-househol'!$D$785:$E$794,2,FALSE))</f>
        <v/>
      </c>
      <c r="AA38" t="str">
        <f>IF(ISERROR(VLOOKUP($B38,'technology-adoption-by-househol'!$D$795:$E$828,2,FALSE)),"",VLOOKUP($B38,'technology-adoption-by-househol'!$D$795:$E$828,2,FALSE))</f>
        <v/>
      </c>
      <c r="AB38" t="str">
        <f>IF(ISERROR(VLOOKUP($B38,'technology-adoption-by-househol'!$D$829:$E$864,2,FALSE)),"",VLOOKUP($B38,'technology-adoption-by-househol'!$D$829:$E$864,2,FALSE))</f>
        <v/>
      </c>
      <c r="AC38" t="str">
        <f>IF(ISERROR(VLOOKUP($B38,'technology-adoption-by-househol'!$D$865:$E$877,2,FALSE)),"",VLOOKUP($B38,'technology-adoption-by-househol'!$D$865:$E$877,2,FALSE))</f>
        <v/>
      </c>
      <c r="AD38" t="str">
        <f>IF(ISERROR(VLOOKUP($B38,'technology-adoption-by-househol'!$D$878:$E$958,2,FALSE)),"",VLOOKUP($B38,'technology-adoption-by-househol'!$D$878:$E$958,2,FALSE))</f>
        <v/>
      </c>
      <c r="AE38" t="str">
        <f>IF(ISERROR(VLOOKUP($B38,'technology-adoption-by-househol'!$D$959:$E$1011,2,FALSE)),"",VLOOKUP($B38,'technology-adoption-by-househol'!$D$959:$E$1011,2,FALSE))</f>
        <v/>
      </c>
      <c r="AF38" t="str">
        <f>IF(ISERROR(VLOOKUP($B38,'technology-adoption-by-househol'!$D$1012:$E$1018,2,FALSE)),"",VLOOKUP($B38,'technology-adoption-by-househol'!$D$1012:$E$1018,2,FALSE))</f>
        <v/>
      </c>
      <c r="AG38" t="str">
        <f>IF(ISERROR(VLOOKUP($B38,'technology-adoption-by-househol'!$D$1019:$E$1041,2,FALSE)),"",VLOOKUP($B38,'technology-adoption-by-househol'!$D$1019:$E$1041,2,FALSE))</f>
        <v/>
      </c>
      <c r="AH38" t="str">
        <f>IF(ISERROR(VLOOKUP($B38,'technology-adoption-by-househol'!$D$1042:$E$1047,2,FALSE)),"",VLOOKUP($B38,'technology-adoption-by-househol'!$D$1042:$E$1047,2,FALSE))</f>
        <v/>
      </c>
      <c r="AI38" t="str">
        <f>IF(ISERROR(VLOOKUP($B38,'technology-adoption-by-househol'!$D$1048:$E$1059,2,FALSE)),"",VLOOKUP($B38,'technology-adoption-by-househol'!$D$1048:$E$1059,2,FALSE))</f>
        <v/>
      </c>
      <c r="AJ38" t="str">
        <f>IF(ISERROR(VLOOKUP($B38,'technology-adoption-by-househol'!$D$1060:$E$1167,2,FALSE)),"",VLOOKUP($B38,'technology-adoption-by-househol'!$D$1060:$E$1167,2,FALSE))</f>
        <v/>
      </c>
      <c r="AK38" t="str">
        <f>IF(ISERROR(VLOOKUP($B38,'technology-adoption-by-househol'!$D$1168:$E$1174,2,FALSE)),"",VLOOKUP($B38,'technology-adoption-by-househol'!$D$1168:$E$1174,2,FALSE))</f>
        <v/>
      </c>
      <c r="AL38" t="str">
        <f>IF(ISERROR(VLOOKUP($B38,'technology-adoption-by-househol'!$D$1181:$E$1236,2,FALSE)),"",VLOOKUP($B38,'technology-adoption-by-househol'!$D$1181:$E$1236,2,FALSE))</f>
        <v/>
      </c>
      <c r="AM38" t="str">
        <f>IF(ISERROR(VLOOKUP($B38,'technology-adoption-by-househol'!$D$1243:$E$1255,2,FALSE)),"",VLOOKUP($B38,'technology-adoption-by-househol'!$D$1243:$E$1255,2,FALSE))</f>
        <v/>
      </c>
      <c r="AN38" t="str">
        <f>IF(ISERROR(VLOOKUP($B38,'technology-adoption-by-househol'!$D$1256:$E$1334,2,FALSE)),"",VLOOKUP($B38,'technology-adoption-by-househol'!$D$1256:$E$1334,2,FALSE))</f>
        <v/>
      </c>
      <c r="AO38" t="str">
        <f>IF(ISERROR(VLOOKUP($B38,'technology-adoption-by-househol'!$D$1335:$E$1341,2,FALSE)),"",VLOOKUP($B38,'technology-adoption-by-househol'!$D$1335:$E$1341,2,FALSE))</f>
        <v/>
      </c>
    </row>
    <row r="39" spans="2:41" x14ac:dyDescent="0.3">
      <c r="B39" s="2">
        <f t="shared" si="0"/>
        <v>1895</v>
      </c>
      <c r="C39" t="str">
        <f>IF(ISERROR(VLOOKUP(B39,'technology-adoption-by-househol'!$D$6:$E$41,2,FALSE)),"",VLOOKUP(B39,'technology-adoption-by-househol'!$D$6:$E$41,2,FALSE))</f>
        <v/>
      </c>
      <c r="D39" t="str">
        <f>IF(ISERROR(VLOOKUP($B39,'technology-adoption-by-househol'!$D$42:$E$132,2,FALSE)),"",VLOOKUP($B39,'technology-adoption-by-househol'!$D$42:$E$132,2,FALSE))</f>
        <v/>
      </c>
      <c r="E39" t="str">
        <f>IF(ISERROR(VLOOKUP($B39,'technology-adoption-by-househol'!$D$133:$E$162,2,FALSE)),"",VLOOKUP($B39,'technology-adoption-by-househol'!$D$133:$E$162,2,FALSE))</f>
        <v/>
      </c>
      <c r="F39" t="str">
        <f>IF(ISERROR(VLOOKUP($B39,'technology-adoption-by-househol'!$D$163:$E$185,2,FALSE)),"",VLOOKUP($B39,'technology-adoption-by-househol'!$D$163:$E$185,2,FALSE))</f>
        <v/>
      </c>
      <c r="G39" t="str">
        <f>IF(ISERROR(VLOOKUP($B39,'technology-adoption-by-househol'!$D$186:$E$192,2,FALSE)),"",VLOOKUP($B39,'technology-adoption-by-househol'!$D$186:$E$192,2,FALSE))</f>
        <v/>
      </c>
      <c r="H39" t="str">
        <f>IF(ISERROR(VLOOKUP($B39,'technology-adoption-by-househol'!$D$193:$E$232,2,FALSE)),"",VLOOKUP($B39,'technology-adoption-by-househol'!$D$193:$E$232,2,FALSE))</f>
        <v/>
      </c>
      <c r="I39" t="str">
        <f>IF(ISERROR(VLOOKUP($B39,'technology-adoption-by-househol'!$D$233:$E$238,2,FALSE)),"",VLOOKUP($B39,'technology-adoption-by-househol'!$D$233:$E$238,2,FALSE))</f>
        <v/>
      </c>
      <c r="J39" t="str">
        <f>IF(ISERROR(VLOOKUP($B39,'technology-adoption-by-househol'!$D$239:$E$278,2,FALSE)),"",VLOOKUP($B39,'technology-adoption-by-househol'!$D$239:$E$278,2,FALSE))</f>
        <v/>
      </c>
      <c r="K39" t="str">
        <f>IF(ISERROR(VLOOKUP($B39,'technology-adoption-by-househol'!$D$279:$E$297,2,FALSE)),"",VLOOKUP($B39,'technology-adoption-by-househol'!$D$279:$E$297,2,FALSE))</f>
        <v/>
      </c>
      <c r="L39" t="str">
        <f>IF(ISERROR(VLOOKUP($B39,'technology-adoption-by-househol'!$D$298:$E$310,2,FALSE)),"",VLOOKUP($B39,'technology-adoption-by-househol'!$D$298:$E$310,2,FALSE))</f>
        <v/>
      </c>
      <c r="M39" t="str">
        <f>IF(ISERROR(VLOOKUP($B39,'technology-adoption-by-househol'!$D$311:$E$317,2,FALSE)),"",VLOOKUP($B39,'technology-adoption-by-househol'!$D$311:$E$317,2,FALSE))</f>
        <v/>
      </c>
      <c r="N39" t="str">
        <f>IF(ISERROR(VLOOKUP($B39,'technology-adoption-by-househol'!$D$318:$E$325,2,FALSE)),"",VLOOKUP($B39,'technology-adoption-by-househol'!$D$318:$E$325,2,FALSE))</f>
        <v/>
      </c>
      <c r="O39" t="str">
        <f>IF(ISERROR(VLOOKUP($B39,'technology-adoption-by-househol'!$D$326:$E$423,2,FALSE)),"",VLOOKUP($B39,'technology-adoption-by-househol'!$D$326:$E$423,2,FALSE))</f>
        <v/>
      </c>
      <c r="P39" t="str">
        <f>IF(ISERROR(VLOOKUP($B39,'technology-adoption-by-househol'!$D$424:$E$432,2,FALSE)),"",VLOOKUP($B39,'technology-adoption-by-househol'!$D$424:$E$432,2,FALSE))</f>
        <v/>
      </c>
      <c r="Q39" t="str">
        <f>IF(ISERROR(VLOOKUP($B39,'technology-adoption-by-househol'!$D$433:$E$444,2,FALSE)),"",VLOOKUP($B39,'technology-adoption-by-househol'!$D$433:$E$444,2,FALSE))</f>
        <v/>
      </c>
      <c r="R39" t="str">
        <f>IF(ISERROR(VLOOKUP($B39,'technology-adoption-by-househol'!$D$445:$E$456,2,FALSE)),"",VLOOKUP($B39,'technology-adoption-by-househol'!$D$445:$E$456,2,FALSE))</f>
        <v/>
      </c>
      <c r="S39" t="str">
        <f>IF(ISERROR(VLOOKUP($B39,'technology-adoption-by-househol'!$D$457:$E$511,2,FALSE)),"",VLOOKUP($B39,'technology-adoption-by-househol'!$D$457:$E$511,2,FALSE))</f>
        <v/>
      </c>
      <c r="T39" t="str">
        <f>IF(ISERROR(VLOOKUP($B39,'technology-adoption-by-househol'!$D$512:$E$588,2,FALSE)),"",VLOOKUP($B39,'technology-adoption-by-househol'!$D$512:$E$588,2,FALSE))</f>
        <v/>
      </c>
      <c r="U39" t="str">
        <f>IF(ISERROR(VLOOKUP($B39,'technology-adoption-by-househol'!$D$589:$E$612,2,FALSE)),"",VLOOKUP($B39,'technology-adoption-by-househol'!$D$589:$E$612,2,FALSE))</f>
        <v/>
      </c>
      <c r="V39" t="str">
        <f>IF(ISERROR(VLOOKUP($B39,'technology-adoption-by-househol'!$D$616:$E$724,2,FALSE)),"",VLOOKUP($B39,'technology-adoption-by-househol'!$D$616:$E$724,2,FALSE))</f>
        <v/>
      </c>
      <c r="W39" t="str">
        <f>IF(ISERROR(VLOOKUP($B39,'technology-adoption-by-househol'!$D$725:$E$757,2,FALSE)),"",VLOOKUP($B39,'technology-adoption-by-househol'!$D$725:$E$757,2,FALSE))</f>
        <v/>
      </c>
      <c r="X39" t="str">
        <f>IF(ISERROR(VLOOKUP($B39,'technology-adoption-by-househol'!$D$758:$E$768,2,FALSE)),"",VLOOKUP($B39,'technology-adoption-by-househol'!$D$758:$E$768,2,FALSE))</f>
        <v/>
      </c>
      <c r="Y39" t="str">
        <f>IF(ISERROR(VLOOKUP($B39,'technology-adoption-by-househol'!$D$769:$E$784,2,FALSE)),"",VLOOKUP($B39,'technology-adoption-by-househol'!$D$769:$E$784,2,FALSE))</f>
        <v/>
      </c>
      <c r="Z39" t="str">
        <f>IF(ISERROR(VLOOKUP($B39,'technology-adoption-by-househol'!$D$785:$E$794,2,FALSE)),"",VLOOKUP($B39,'technology-adoption-by-househol'!$D$785:$E$794,2,FALSE))</f>
        <v/>
      </c>
      <c r="AA39" t="str">
        <f>IF(ISERROR(VLOOKUP($B39,'technology-adoption-by-househol'!$D$795:$E$828,2,FALSE)),"",VLOOKUP($B39,'technology-adoption-by-househol'!$D$795:$E$828,2,FALSE))</f>
        <v/>
      </c>
      <c r="AB39" t="str">
        <f>IF(ISERROR(VLOOKUP($B39,'technology-adoption-by-househol'!$D$829:$E$864,2,FALSE)),"",VLOOKUP($B39,'technology-adoption-by-househol'!$D$829:$E$864,2,FALSE))</f>
        <v/>
      </c>
      <c r="AC39" t="str">
        <f>IF(ISERROR(VLOOKUP($B39,'technology-adoption-by-househol'!$D$865:$E$877,2,FALSE)),"",VLOOKUP($B39,'technology-adoption-by-househol'!$D$865:$E$877,2,FALSE))</f>
        <v/>
      </c>
      <c r="AD39" t="str">
        <f>IF(ISERROR(VLOOKUP($B39,'technology-adoption-by-househol'!$D$878:$E$958,2,FALSE)),"",VLOOKUP($B39,'technology-adoption-by-househol'!$D$878:$E$958,2,FALSE))</f>
        <v/>
      </c>
      <c r="AE39" t="str">
        <f>IF(ISERROR(VLOOKUP($B39,'technology-adoption-by-househol'!$D$959:$E$1011,2,FALSE)),"",VLOOKUP($B39,'technology-adoption-by-househol'!$D$959:$E$1011,2,FALSE))</f>
        <v/>
      </c>
      <c r="AF39" t="str">
        <f>IF(ISERROR(VLOOKUP($B39,'technology-adoption-by-househol'!$D$1012:$E$1018,2,FALSE)),"",VLOOKUP($B39,'technology-adoption-by-househol'!$D$1012:$E$1018,2,FALSE))</f>
        <v/>
      </c>
      <c r="AG39" t="str">
        <f>IF(ISERROR(VLOOKUP($B39,'technology-adoption-by-househol'!$D$1019:$E$1041,2,FALSE)),"",VLOOKUP($B39,'technology-adoption-by-househol'!$D$1019:$E$1041,2,FALSE))</f>
        <v/>
      </c>
      <c r="AH39" t="str">
        <f>IF(ISERROR(VLOOKUP($B39,'technology-adoption-by-househol'!$D$1042:$E$1047,2,FALSE)),"",VLOOKUP($B39,'technology-adoption-by-househol'!$D$1042:$E$1047,2,FALSE))</f>
        <v/>
      </c>
      <c r="AI39" t="str">
        <f>IF(ISERROR(VLOOKUP($B39,'technology-adoption-by-househol'!$D$1048:$E$1059,2,FALSE)),"",VLOOKUP($B39,'technology-adoption-by-househol'!$D$1048:$E$1059,2,FALSE))</f>
        <v/>
      </c>
      <c r="AJ39" t="str">
        <f>IF(ISERROR(VLOOKUP($B39,'technology-adoption-by-househol'!$D$1060:$E$1167,2,FALSE)),"",VLOOKUP($B39,'technology-adoption-by-househol'!$D$1060:$E$1167,2,FALSE))</f>
        <v/>
      </c>
      <c r="AK39" t="str">
        <f>IF(ISERROR(VLOOKUP($B39,'technology-adoption-by-househol'!$D$1168:$E$1174,2,FALSE)),"",VLOOKUP($B39,'technology-adoption-by-househol'!$D$1168:$E$1174,2,FALSE))</f>
        <v/>
      </c>
      <c r="AL39" t="str">
        <f>IF(ISERROR(VLOOKUP($B39,'technology-adoption-by-househol'!$D$1181:$E$1236,2,FALSE)),"",VLOOKUP($B39,'technology-adoption-by-househol'!$D$1181:$E$1236,2,FALSE))</f>
        <v/>
      </c>
      <c r="AM39" t="str">
        <f>IF(ISERROR(VLOOKUP($B39,'technology-adoption-by-househol'!$D$1243:$E$1255,2,FALSE)),"",VLOOKUP($B39,'technology-adoption-by-househol'!$D$1243:$E$1255,2,FALSE))</f>
        <v/>
      </c>
      <c r="AN39" t="str">
        <f>IF(ISERROR(VLOOKUP($B39,'technology-adoption-by-househol'!$D$1256:$E$1334,2,FALSE)),"",VLOOKUP($B39,'technology-adoption-by-househol'!$D$1256:$E$1334,2,FALSE))</f>
        <v/>
      </c>
      <c r="AO39" t="str">
        <f>IF(ISERROR(VLOOKUP($B39,'technology-adoption-by-househol'!$D$1335:$E$1341,2,FALSE)),"",VLOOKUP($B39,'technology-adoption-by-househol'!$D$1335:$E$1341,2,FALSE))</f>
        <v/>
      </c>
    </row>
    <row r="40" spans="2:41" x14ac:dyDescent="0.3">
      <c r="B40" s="2">
        <f t="shared" si="0"/>
        <v>1896</v>
      </c>
      <c r="C40" t="str">
        <f>IF(ISERROR(VLOOKUP(B40,'technology-adoption-by-househol'!$D$6:$E$41,2,FALSE)),"",VLOOKUP(B40,'technology-adoption-by-househol'!$D$6:$E$41,2,FALSE))</f>
        <v/>
      </c>
      <c r="D40" t="str">
        <f>IF(ISERROR(VLOOKUP($B40,'technology-adoption-by-househol'!$D$42:$E$132,2,FALSE)),"",VLOOKUP($B40,'technology-adoption-by-househol'!$D$42:$E$132,2,FALSE))</f>
        <v/>
      </c>
      <c r="E40" t="str">
        <f>IF(ISERROR(VLOOKUP($B40,'technology-adoption-by-househol'!$D$133:$E$162,2,FALSE)),"",VLOOKUP($B40,'technology-adoption-by-househol'!$D$133:$E$162,2,FALSE))</f>
        <v/>
      </c>
      <c r="F40" t="str">
        <f>IF(ISERROR(VLOOKUP($B40,'technology-adoption-by-househol'!$D$163:$E$185,2,FALSE)),"",VLOOKUP($B40,'technology-adoption-by-househol'!$D$163:$E$185,2,FALSE))</f>
        <v/>
      </c>
      <c r="G40" t="str">
        <f>IF(ISERROR(VLOOKUP($B40,'technology-adoption-by-househol'!$D$186:$E$192,2,FALSE)),"",VLOOKUP($B40,'technology-adoption-by-househol'!$D$186:$E$192,2,FALSE))</f>
        <v/>
      </c>
      <c r="H40" t="str">
        <f>IF(ISERROR(VLOOKUP($B40,'technology-adoption-by-househol'!$D$193:$E$232,2,FALSE)),"",VLOOKUP($B40,'technology-adoption-by-househol'!$D$193:$E$232,2,FALSE))</f>
        <v/>
      </c>
      <c r="I40" t="str">
        <f>IF(ISERROR(VLOOKUP($B40,'technology-adoption-by-househol'!$D$233:$E$238,2,FALSE)),"",VLOOKUP($B40,'technology-adoption-by-househol'!$D$233:$E$238,2,FALSE))</f>
        <v/>
      </c>
      <c r="J40" t="str">
        <f>IF(ISERROR(VLOOKUP($B40,'technology-adoption-by-househol'!$D$239:$E$278,2,FALSE)),"",VLOOKUP($B40,'technology-adoption-by-househol'!$D$239:$E$278,2,FALSE))</f>
        <v/>
      </c>
      <c r="K40" t="str">
        <f>IF(ISERROR(VLOOKUP($B40,'technology-adoption-by-househol'!$D$279:$E$297,2,FALSE)),"",VLOOKUP($B40,'technology-adoption-by-househol'!$D$279:$E$297,2,FALSE))</f>
        <v/>
      </c>
      <c r="L40" t="str">
        <f>IF(ISERROR(VLOOKUP($B40,'technology-adoption-by-househol'!$D$298:$E$310,2,FALSE)),"",VLOOKUP($B40,'technology-adoption-by-househol'!$D$298:$E$310,2,FALSE))</f>
        <v/>
      </c>
      <c r="M40" t="str">
        <f>IF(ISERROR(VLOOKUP($B40,'technology-adoption-by-househol'!$D$311:$E$317,2,FALSE)),"",VLOOKUP($B40,'technology-adoption-by-househol'!$D$311:$E$317,2,FALSE))</f>
        <v/>
      </c>
      <c r="N40" t="str">
        <f>IF(ISERROR(VLOOKUP($B40,'technology-adoption-by-househol'!$D$318:$E$325,2,FALSE)),"",VLOOKUP($B40,'technology-adoption-by-househol'!$D$318:$E$325,2,FALSE))</f>
        <v/>
      </c>
      <c r="O40" t="str">
        <f>IF(ISERROR(VLOOKUP($B40,'technology-adoption-by-househol'!$D$326:$E$423,2,FALSE)),"",VLOOKUP($B40,'technology-adoption-by-househol'!$D$326:$E$423,2,FALSE))</f>
        <v/>
      </c>
      <c r="P40" t="str">
        <f>IF(ISERROR(VLOOKUP($B40,'technology-adoption-by-househol'!$D$424:$E$432,2,FALSE)),"",VLOOKUP($B40,'technology-adoption-by-househol'!$D$424:$E$432,2,FALSE))</f>
        <v/>
      </c>
      <c r="Q40" t="str">
        <f>IF(ISERROR(VLOOKUP($B40,'technology-adoption-by-househol'!$D$433:$E$444,2,FALSE)),"",VLOOKUP($B40,'technology-adoption-by-househol'!$D$433:$E$444,2,FALSE))</f>
        <v/>
      </c>
      <c r="R40" t="str">
        <f>IF(ISERROR(VLOOKUP($B40,'technology-adoption-by-househol'!$D$445:$E$456,2,FALSE)),"",VLOOKUP($B40,'technology-adoption-by-househol'!$D$445:$E$456,2,FALSE))</f>
        <v/>
      </c>
      <c r="S40" t="str">
        <f>IF(ISERROR(VLOOKUP($B40,'technology-adoption-by-househol'!$D$457:$E$511,2,FALSE)),"",VLOOKUP($B40,'technology-adoption-by-househol'!$D$457:$E$511,2,FALSE))</f>
        <v/>
      </c>
      <c r="T40" t="str">
        <f>IF(ISERROR(VLOOKUP($B40,'technology-adoption-by-househol'!$D$512:$E$588,2,FALSE)),"",VLOOKUP($B40,'technology-adoption-by-househol'!$D$512:$E$588,2,FALSE))</f>
        <v/>
      </c>
      <c r="U40" t="str">
        <f>IF(ISERROR(VLOOKUP($B40,'technology-adoption-by-househol'!$D$589:$E$612,2,FALSE)),"",VLOOKUP($B40,'technology-adoption-by-househol'!$D$589:$E$612,2,FALSE))</f>
        <v/>
      </c>
      <c r="V40" t="str">
        <f>IF(ISERROR(VLOOKUP($B40,'technology-adoption-by-househol'!$D$616:$E$724,2,FALSE)),"",VLOOKUP($B40,'technology-adoption-by-househol'!$D$616:$E$724,2,FALSE))</f>
        <v/>
      </c>
      <c r="W40" t="str">
        <f>IF(ISERROR(VLOOKUP($B40,'technology-adoption-by-househol'!$D$725:$E$757,2,FALSE)),"",VLOOKUP($B40,'technology-adoption-by-househol'!$D$725:$E$757,2,FALSE))</f>
        <v/>
      </c>
      <c r="X40" t="str">
        <f>IF(ISERROR(VLOOKUP($B40,'technology-adoption-by-househol'!$D$758:$E$768,2,FALSE)),"",VLOOKUP($B40,'technology-adoption-by-househol'!$D$758:$E$768,2,FALSE))</f>
        <v/>
      </c>
      <c r="Y40" t="str">
        <f>IF(ISERROR(VLOOKUP($B40,'technology-adoption-by-househol'!$D$769:$E$784,2,FALSE)),"",VLOOKUP($B40,'technology-adoption-by-househol'!$D$769:$E$784,2,FALSE))</f>
        <v/>
      </c>
      <c r="Z40" t="str">
        <f>IF(ISERROR(VLOOKUP($B40,'technology-adoption-by-househol'!$D$785:$E$794,2,FALSE)),"",VLOOKUP($B40,'technology-adoption-by-househol'!$D$785:$E$794,2,FALSE))</f>
        <v/>
      </c>
      <c r="AA40" t="str">
        <f>IF(ISERROR(VLOOKUP($B40,'technology-adoption-by-househol'!$D$795:$E$828,2,FALSE)),"",VLOOKUP($B40,'technology-adoption-by-househol'!$D$795:$E$828,2,FALSE))</f>
        <v/>
      </c>
      <c r="AB40" t="str">
        <f>IF(ISERROR(VLOOKUP($B40,'technology-adoption-by-househol'!$D$829:$E$864,2,FALSE)),"",VLOOKUP($B40,'technology-adoption-by-househol'!$D$829:$E$864,2,FALSE))</f>
        <v/>
      </c>
      <c r="AC40" t="str">
        <f>IF(ISERROR(VLOOKUP($B40,'technology-adoption-by-househol'!$D$865:$E$877,2,FALSE)),"",VLOOKUP($B40,'technology-adoption-by-househol'!$D$865:$E$877,2,FALSE))</f>
        <v/>
      </c>
      <c r="AD40" t="str">
        <f>IF(ISERROR(VLOOKUP($B40,'technology-adoption-by-househol'!$D$878:$E$958,2,FALSE)),"",VLOOKUP($B40,'technology-adoption-by-househol'!$D$878:$E$958,2,FALSE))</f>
        <v/>
      </c>
      <c r="AE40" t="str">
        <f>IF(ISERROR(VLOOKUP($B40,'technology-adoption-by-househol'!$D$959:$E$1011,2,FALSE)),"",VLOOKUP($B40,'technology-adoption-by-househol'!$D$959:$E$1011,2,FALSE))</f>
        <v/>
      </c>
      <c r="AF40" t="str">
        <f>IF(ISERROR(VLOOKUP($B40,'technology-adoption-by-househol'!$D$1012:$E$1018,2,FALSE)),"",VLOOKUP($B40,'technology-adoption-by-househol'!$D$1012:$E$1018,2,FALSE))</f>
        <v/>
      </c>
      <c r="AG40" t="str">
        <f>IF(ISERROR(VLOOKUP($B40,'technology-adoption-by-househol'!$D$1019:$E$1041,2,FALSE)),"",VLOOKUP($B40,'technology-adoption-by-househol'!$D$1019:$E$1041,2,FALSE))</f>
        <v/>
      </c>
      <c r="AH40" t="str">
        <f>IF(ISERROR(VLOOKUP($B40,'technology-adoption-by-househol'!$D$1042:$E$1047,2,FALSE)),"",VLOOKUP($B40,'technology-adoption-by-househol'!$D$1042:$E$1047,2,FALSE))</f>
        <v/>
      </c>
      <c r="AI40" t="str">
        <f>IF(ISERROR(VLOOKUP($B40,'technology-adoption-by-househol'!$D$1048:$E$1059,2,FALSE)),"",VLOOKUP($B40,'technology-adoption-by-househol'!$D$1048:$E$1059,2,FALSE))</f>
        <v/>
      </c>
      <c r="AJ40" t="str">
        <f>IF(ISERROR(VLOOKUP($B40,'technology-adoption-by-househol'!$D$1060:$E$1167,2,FALSE)),"",VLOOKUP($B40,'technology-adoption-by-househol'!$D$1060:$E$1167,2,FALSE))</f>
        <v/>
      </c>
      <c r="AK40" t="str">
        <f>IF(ISERROR(VLOOKUP($B40,'technology-adoption-by-househol'!$D$1168:$E$1174,2,FALSE)),"",VLOOKUP($B40,'technology-adoption-by-househol'!$D$1168:$E$1174,2,FALSE))</f>
        <v/>
      </c>
      <c r="AL40" t="str">
        <f>IF(ISERROR(VLOOKUP($B40,'technology-adoption-by-househol'!$D$1181:$E$1236,2,FALSE)),"",VLOOKUP($B40,'technology-adoption-by-househol'!$D$1181:$E$1236,2,FALSE))</f>
        <v/>
      </c>
      <c r="AM40" t="str">
        <f>IF(ISERROR(VLOOKUP($B40,'technology-adoption-by-househol'!$D$1243:$E$1255,2,FALSE)),"",VLOOKUP($B40,'technology-adoption-by-househol'!$D$1243:$E$1255,2,FALSE))</f>
        <v/>
      </c>
      <c r="AN40" t="str">
        <f>IF(ISERROR(VLOOKUP($B40,'technology-adoption-by-househol'!$D$1256:$E$1334,2,FALSE)),"",VLOOKUP($B40,'technology-adoption-by-househol'!$D$1256:$E$1334,2,FALSE))</f>
        <v/>
      </c>
      <c r="AO40" t="str">
        <f>IF(ISERROR(VLOOKUP($B40,'technology-adoption-by-househol'!$D$1335:$E$1341,2,FALSE)),"",VLOOKUP($B40,'technology-adoption-by-househol'!$D$1335:$E$1341,2,FALSE))</f>
        <v/>
      </c>
    </row>
    <row r="41" spans="2:41" x14ac:dyDescent="0.3">
      <c r="B41" s="2">
        <f t="shared" si="0"/>
        <v>1897</v>
      </c>
      <c r="C41" t="str">
        <f>IF(ISERROR(VLOOKUP(B41,'technology-adoption-by-househol'!$D$6:$E$41,2,FALSE)),"",VLOOKUP(B41,'technology-adoption-by-househol'!$D$6:$E$41,2,FALSE))</f>
        <v/>
      </c>
      <c r="D41" t="str">
        <f>IF(ISERROR(VLOOKUP($B41,'technology-adoption-by-househol'!$D$42:$E$132,2,FALSE)),"",VLOOKUP($B41,'technology-adoption-by-househol'!$D$42:$E$132,2,FALSE))</f>
        <v/>
      </c>
      <c r="E41" t="str">
        <f>IF(ISERROR(VLOOKUP($B41,'technology-adoption-by-househol'!$D$133:$E$162,2,FALSE)),"",VLOOKUP($B41,'technology-adoption-by-househol'!$D$133:$E$162,2,FALSE))</f>
        <v/>
      </c>
      <c r="F41" t="str">
        <f>IF(ISERROR(VLOOKUP($B41,'technology-adoption-by-househol'!$D$163:$E$185,2,FALSE)),"",VLOOKUP($B41,'technology-adoption-by-househol'!$D$163:$E$185,2,FALSE))</f>
        <v/>
      </c>
      <c r="G41" t="str">
        <f>IF(ISERROR(VLOOKUP($B41,'technology-adoption-by-househol'!$D$186:$E$192,2,FALSE)),"",VLOOKUP($B41,'technology-adoption-by-househol'!$D$186:$E$192,2,FALSE))</f>
        <v/>
      </c>
      <c r="H41" t="str">
        <f>IF(ISERROR(VLOOKUP($B41,'technology-adoption-by-househol'!$D$193:$E$232,2,FALSE)),"",VLOOKUP($B41,'technology-adoption-by-househol'!$D$193:$E$232,2,FALSE))</f>
        <v/>
      </c>
      <c r="I41" t="str">
        <f>IF(ISERROR(VLOOKUP($B41,'technology-adoption-by-househol'!$D$233:$E$238,2,FALSE)),"",VLOOKUP($B41,'technology-adoption-by-househol'!$D$233:$E$238,2,FALSE))</f>
        <v/>
      </c>
      <c r="J41" t="str">
        <f>IF(ISERROR(VLOOKUP($B41,'technology-adoption-by-househol'!$D$239:$E$278,2,FALSE)),"",VLOOKUP($B41,'technology-adoption-by-househol'!$D$239:$E$278,2,FALSE))</f>
        <v/>
      </c>
      <c r="K41" t="str">
        <f>IF(ISERROR(VLOOKUP($B41,'technology-adoption-by-househol'!$D$279:$E$297,2,FALSE)),"",VLOOKUP($B41,'technology-adoption-by-househol'!$D$279:$E$297,2,FALSE))</f>
        <v/>
      </c>
      <c r="L41" t="str">
        <f>IF(ISERROR(VLOOKUP($B41,'technology-adoption-by-househol'!$D$298:$E$310,2,FALSE)),"",VLOOKUP($B41,'technology-adoption-by-househol'!$D$298:$E$310,2,FALSE))</f>
        <v/>
      </c>
      <c r="M41" t="str">
        <f>IF(ISERROR(VLOOKUP($B41,'technology-adoption-by-househol'!$D$311:$E$317,2,FALSE)),"",VLOOKUP($B41,'technology-adoption-by-househol'!$D$311:$E$317,2,FALSE))</f>
        <v/>
      </c>
      <c r="N41" t="str">
        <f>IF(ISERROR(VLOOKUP($B41,'technology-adoption-by-househol'!$D$318:$E$325,2,FALSE)),"",VLOOKUP($B41,'technology-adoption-by-househol'!$D$318:$E$325,2,FALSE))</f>
        <v/>
      </c>
      <c r="O41" t="str">
        <f>IF(ISERROR(VLOOKUP($B41,'technology-adoption-by-househol'!$D$326:$E$423,2,FALSE)),"",VLOOKUP($B41,'technology-adoption-by-househol'!$D$326:$E$423,2,FALSE))</f>
        <v/>
      </c>
      <c r="P41" t="str">
        <f>IF(ISERROR(VLOOKUP($B41,'technology-adoption-by-househol'!$D$424:$E$432,2,FALSE)),"",VLOOKUP($B41,'technology-adoption-by-househol'!$D$424:$E$432,2,FALSE))</f>
        <v/>
      </c>
      <c r="Q41" t="str">
        <f>IF(ISERROR(VLOOKUP($B41,'technology-adoption-by-househol'!$D$433:$E$444,2,FALSE)),"",VLOOKUP($B41,'technology-adoption-by-househol'!$D$433:$E$444,2,FALSE))</f>
        <v/>
      </c>
      <c r="R41" t="str">
        <f>IF(ISERROR(VLOOKUP($B41,'technology-adoption-by-househol'!$D$445:$E$456,2,FALSE)),"",VLOOKUP($B41,'technology-adoption-by-househol'!$D$445:$E$456,2,FALSE))</f>
        <v/>
      </c>
      <c r="S41" t="str">
        <f>IF(ISERROR(VLOOKUP($B41,'technology-adoption-by-househol'!$D$457:$E$511,2,FALSE)),"",VLOOKUP($B41,'technology-adoption-by-househol'!$D$457:$E$511,2,FALSE))</f>
        <v/>
      </c>
      <c r="T41" t="str">
        <f>IF(ISERROR(VLOOKUP($B41,'technology-adoption-by-househol'!$D$512:$E$588,2,FALSE)),"",VLOOKUP($B41,'technology-adoption-by-househol'!$D$512:$E$588,2,FALSE))</f>
        <v/>
      </c>
      <c r="U41" t="str">
        <f>IF(ISERROR(VLOOKUP($B41,'technology-adoption-by-househol'!$D$589:$E$612,2,FALSE)),"",VLOOKUP($B41,'technology-adoption-by-househol'!$D$589:$E$612,2,FALSE))</f>
        <v/>
      </c>
      <c r="V41" t="str">
        <f>IF(ISERROR(VLOOKUP($B41,'technology-adoption-by-househol'!$D$616:$E$724,2,FALSE)),"",VLOOKUP($B41,'technology-adoption-by-househol'!$D$616:$E$724,2,FALSE))</f>
        <v/>
      </c>
      <c r="W41" t="str">
        <f>IF(ISERROR(VLOOKUP($B41,'technology-adoption-by-househol'!$D$725:$E$757,2,FALSE)),"",VLOOKUP($B41,'technology-adoption-by-househol'!$D$725:$E$757,2,FALSE))</f>
        <v/>
      </c>
      <c r="X41" t="str">
        <f>IF(ISERROR(VLOOKUP($B41,'technology-adoption-by-househol'!$D$758:$E$768,2,FALSE)),"",VLOOKUP($B41,'technology-adoption-by-househol'!$D$758:$E$768,2,FALSE))</f>
        <v/>
      </c>
      <c r="Y41" t="str">
        <f>IF(ISERROR(VLOOKUP($B41,'technology-adoption-by-househol'!$D$769:$E$784,2,FALSE)),"",VLOOKUP($B41,'technology-adoption-by-househol'!$D$769:$E$784,2,FALSE))</f>
        <v/>
      </c>
      <c r="Z41" t="str">
        <f>IF(ISERROR(VLOOKUP($B41,'technology-adoption-by-househol'!$D$785:$E$794,2,FALSE)),"",VLOOKUP($B41,'technology-adoption-by-househol'!$D$785:$E$794,2,FALSE))</f>
        <v/>
      </c>
      <c r="AA41" t="str">
        <f>IF(ISERROR(VLOOKUP($B41,'technology-adoption-by-househol'!$D$795:$E$828,2,FALSE)),"",VLOOKUP($B41,'technology-adoption-by-househol'!$D$795:$E$828,2,FALSE))</f>
        <v/>
      </c>
      <c r="AB41" t="str">
        <f>IF(ISERROR(VLOOKUP($B41,'technology-adoption-by-househol'!$D$829:$E$864,2,FALSE)),"",VLOOKUP($B41,'technology-adoption-by-househol'!$D$829:$E$864,2,FALSE))</f>
        <v/>
      </c>
      <c r="AC41" t="str">
        <f>IF(ISERROR(VLOOKUP($B41,'technology-adoption-by-househol'!$D$865:$E$877,2,FALSE)),"",VLOOKUP($B41,'technology-adoption-by-househol'!$D$865:$E$877,2,FALSE))</f>
        <v/>
      </c>
      <c r="AD41" t="str">
        <f>IF(ISERROR(VLOOKUP($B41,'technology-adoption-by-househol'!$D$878:$E$958,2,FALSE)),"",VLOOKUP($B41,'technology-adoption-by-househol'!$D$878:$E$958,2,FALSE))</f>
        <v/>
      </c>
      <c r="AE41" t="str">
        <f>IF(ISERROR(VLOOKUP($B41,'technology-adoption-by-househol'!$D$959:$E$1011,2,FALSE)),"",VLOOKUP($B41,'technology-adoption-by-househol'!$D$959:$E$1011,2,FALSE))</f>
        <v/>
      </c>
      <c r="AF41" t="str">
        <f>IF(ISERROR(VLOOKUP($B41,'technology-adoption-by-househol'!$D$1012:$E$1018,2,FALSE)),"",VLOOKUP($B41,'technology-adoption-by-househol'!$D$1012:$E$1018,2,FALSE))</f>
        <v/>
      </c>
      <c r="AG41" t="str">
        <f>IF(ISERROR(VLOOKUP($B41,'technology-adoption-by-househol'!$D$1019:$E$1041,2,FALSE)),"",VLOOKUP($B41,'technology-adoption-by-househol'!$D$1019:$E$1041,2,FALSE))</f>
        <v/>
      </c>
      <c r="AH41" t="str">
        <f>IF(ISERROR(VLOOKUP($B41,'technology-adoption-by-househol'!$D$1042:$E$1047,2,FALSE)),"",VLOOKUP($B41,'technology-adoption-by-househol'!$D$1042:$E$1047,2,FALSE))</f>
        <v/>
      </c>
      <c r="AI41" t="str">
        <f>IF(ISERROR(VLOOKUP($B41,'technology-adoption-by-househol'!$D$1048:$E$1059,2,FALSE)),"",VLOOKUP($B41,'technology-adoption-by-househol'!$D$1048:$E$1059,2,FALSE))</f>
        <v/>
      </c>
      <c r="AJ41" t="str">
        <f>IF(ISERROR(VLOOKUP($B41,'technology-adoption-by-househol'!$D$1060:$E$1167,2,FALSE)),"",VLOOKUP($B41,'technology-adoption-by-househol'!$D$1060:$E$1167,2,FALSE))</f>
        <v/>
      </c>
      <c r="AK41" t="str">
        <f>IF(ISERROR(VLOOKUP($B41,'technology-adoption-by-househol'!$D$1168:$E$1174,2,FALSE)),"",VLOOKUP($B41,'technology-adoption-by-househol'!$D$1168:$E$1174,2,FALSE))</f>
        <v/>
      </c>
      <c r="AL41" t="str">
        <f>IF(ISERROR(VLOOKUP($B41,'technology-adoption-by-househol'!$D$1181:$E$1236,2,FALSE)),"",VLOOKUP($B41,'technology-adoption-by-househol'!$D$1181:$E$1236,2,FALSE))</f>
        <v/>
      </c>
      <c r="AM41" t="str">
        <f>IF(ISERROR(VLOOKUP($B41,'technology-adoption-by-househol'!$D$1243:$E$1255,2,FALSE)),"",VLOOKUP($B41,'technology-adoption-by-househol'!$D$1243:$E$1255,2,FALSE))</f>
        <v/>
      </c>
      <c r="AN41" t="str">
        <f>IF(ISERROR(VLOOKUP($B41,'technology-adoption-by-househol'!$D$1256:$E$1334,2,FALSE)),"",VLOOKUP($B41,'technology-adoption-by-househol'!$D$1256:$E$1334,2,FALSE))</f>
        <v/>
      </c>
      <c r="AO41" t="str">
        <f>IF(ISERROR(VLOOKUP($B41,'technology-adoption-by-househol'!$D$1335:$E$1341,2,FALSE)),"",VLOOKUP($B41,'technology-adoption-by-househol'!$D$1335:$E$1341,2,FALSE))</f>
        <v/>
      </c>
    </row>
    <row r="42" spans="2:41" x14ac:dyDescent="0.3">
      <c r="B42" s="2">
        <f t="shared" si="0"/>
        <v>1898</v>
      </c>
      <c r="C42" t="str">
        <f>IF(ISERROR(VLOOKUP(B42,'technology-adoption-by-househol'!$D$6:$E$41,2,FALSE)),"",VLOOKUP(B42,'technology-adoption-by-househol'!$D$6:$E$41,2,FALSE))</f>
        <v/>
      </c>
      <c r="D42" t="str">
        <f>IF(ISERROR(VLOOKUP($B42,'technology-adoption-by-househol'!$D$42:$E$132,2,FALSE)),"",VLOOKUP($B42,'technology-adoption-by-househol'!$D$42:$E$132,2,FALSE))</f>
        <v/>
      </c>
      <c r="E42" t="str">
        <f>IF(ISERROR(VLOOKUP($B42,'technology-adoption-by-househol'!$D$133:$E$162,2,FALSE)),"",VLOOKUP($B42,'technology-adoption-by-househol'!$D$133:$E$162,2,FALSE))</f>
        <v/>
      </c>
      <c r="F42" t="str">
        <f>IF(ISERROR(VLOOKUP($B42,'technology-adoption-by-househol'!$D$163:$E$185,2,FALSE)),"",VLOOKUP($B42,'technology-adoption-by-househol'!$D$163:$E$185,2,FALSE))</f>
        <v/>
      </c>
      <c r="G42" t="str">
        <f>IF(ISERROR(VLOOKUP($B42,'technology-adoption-by-househol'!$D$186:$E$192,2,FALSE)),"",VLOOKUP($B42,'technology-adoption-by-househol'!$D$186:$E$192,2,FALSE))</f>
        <v/>
      </c>
      <c r="H42" t="str">
        <f>IF(ISERROR(VLOOKUP($B42,'technology-adoption-by-househol'!$D$193:$E$232,2,FALSE)),"",VLOOKUP($B42,'technology-adoption-by-househol'!$D$193:$E$232,2,FALSE))</f>
        <v/>
      </c>
      <c r="I42" t="str">
        <f>IF(ISERROR(VLOOKUP($B42,'technology-adoption-by-househol'!$D$233:$E$238,2,FALSE)),"",VLOOKUP($B42,'technology-adoption-by-househol'!$D$233:$E$238,2,FALSE))</f>
        <v/>
      </c>
      <c r="J42" t="str">
        <f>IF(ISERROR(VLOOKUP($B42,'technology-adoption-by-househol'!$D$239:$E$278,2,FALSE)),"",VLOOKUP($B42,'technology-adoption-by-househol'!$D$239:$E$278,2,FALSE))</f>
        <v/>
      </c>
      <c r="K42" t="str">
        <f>IF(ISERROR(VLOOKUP($B42,'technology-adoption-by-househol'!$D$279:$E$297,2,FALSE)),"",VLOOKUP($B42,'technology-adoption-by-househol'!$D$279:$E$297,2,FALSE))</f>
        <v/>
      </c>
      <c r="L42" t="str">
        <f>IF(ISERROR(VLOOKUP($B42,'technology-adoption-by-househol'!$D$298:$E$310,2,FALSE)),"",VLOOKUP($B42,'technology-adoption-by-househol'!$D$298:$E$310,2,FALSE))</f>
        <v/>
      </c>
      <c r="M42" t="str">
        <f>IF(ISERROR(VLOOKUP($B42,'technology-adoption-by-househol'!$D$311:$E$317,2,FALSE)),"",VLOOKUP($B42,'technology-adoption-by-househol'!$D$311:$E$317,2,FALSE))</f>
        <v/>
      </c>
      <c r="N42" t="str">
        <f>IF(ISERROR(VLOOKUP($B42,'technology-adoption-by-househol'!$D$318:$E$325,2,FALSE)),"",VLOOKUP($B42,'technology-adoption-by-househol'!$D$318:$E$325,2,FALSE))</f>
        <v/>
      </c>
      <c r="O42" t="str">
        <f>IF(ISERROR(VLOOKUP($B42,'technology-adoption-by-househol'!$D$326:$E$423,2,FALSE)),"",VLOOKUP($B42,'technology-adoption-by-househol'!$D$326:$E$423,2,FALSE))</f>
        <v/>
      </c>
      <c r="P42" t="str">
        <f>IF(ISERROR(VLOOKUP($B42,'technology-adoption-by-househol'!$D$424:$E$432,2,FALSE)),"",VLOOKUP($B42,'technology-adoption-by-househol'!$D$424:$E$432,2,FALSE))</f>
        <v/>
      </c>
      <c r="Q42" t="str">
        <f>IF(ISERROR(VLOOKUP($B42,'technology-adoption-by-househol'!$D$433:$E$444,2,FALSE)),"",VLOOKUP($B42,'technology-adoption-by-househol'!$D$433:$E$444,2,FALSE))</f>
        <v/>
      </c>
      <c r="R42" t="str">
        <f>IF(ISERROR(VLOOKUP($B42,'technology-adoption-by-househol'!$D$445:$E$456,2,FALSE)),"",VLOOKUP($B42,'technology-adoption-by-househol'!$D$445:$E$456,2,FALSE))</f>
        <v/>
      </c>
      <c r="S42" t="str">
        <f>IF(ISERROR(VLOOKUP($B42,'technology-adoption-by-househol'!$D$457:$E$511,2,FALSE)),"",VLOOKUP($B42,'technology-adoption-by-househol'!$D$457:$E$511,2,FALSE))</f>
        <v/>
      </c>
      <c r="T42" t="str">
        <f>IF(ISERROR(VLOOKUP($B42,'technology-adoption-by-househol'!$D$512:$E$588,2,FALSE)),"",VLOOKUP($B42,'technology-adoption-by-househol'!$D$512:$E$588,2,FALSE))</f>
        <v/>
      </c>
      <c r="U42" t="str">
        <f>IF(ISERROR(VLOOKUP($B42,'technology-adoption-by-househol'!$D$589:$E$612,2,FALSE)),"",VLOOKUP($B42,'technology-adoption-by-househol'!$D$589:$E$612,2,FALSE))</f>
        <v/>
      </c>
      <c r="V42" t="str">
        <f>IF(ISERROR(VLOOKUP($B42,'technology-adoption-by-househol'!$D$616:$E$724,2,FALSE)),"",VLOOKUP($B42,'technology-adoption-by-househol'!$D$616:$E$724,2,FALSE))</f>
        <v/>
      </c>
      <c r="W42" t="str">
        <f>IF(ISERROR(VLOOKUP($B42,'technology-adoption-by-househol'!$D$725:$E$757,2,FALSE)),"",VLOOKUP($B42,'technology-adoption-by-househol'!$D$725:$E$757,2,FALSE))</f>
        <v/>
      </c>
      <c r="X42" t="str">
        <f>IF(ISERROR(VLOOKUP($B42,'technology-adoption-by-househol'!$D$758:$E$768,2,FALSE)),"",VLOOKUP($B42,'technology-adoption-by-househol'!$D$758:$E$768,2,FALSE))</f>
        <v/>
      </c>
      <c r="Y42" t="str">
        <f>IF(ISERROR(VLOOKUP($B42,'technology-adoption-by-househol'!$D$769:$E$784,2,FALSE)),"",VLOOKUP($B42,'technology-adoption-by-househol'!$D$769:$E$784,2,FALSE))</f>
        <v/>
      </c>
      <c r="Z42" t="str">
        <f>IF(ISERROR(VLOOKUP($B42,'technology-adoption-by-househol'!$D$785:$E$794,2,FALSE)),"",VLOOKUP($B42,'technology-adoption-by-househol'!$D$785:$E$794,2,FALSE))</f>
        <v/>
      </c>
      <c r="AA42" t="str">
        <f>IF(ISERROR(VLOOKUP($B42,'technology-adoption-by-househol'!$D$795:$E$828,2,FALSE)),"",VLOOKUP($B42,'technology-adoption-by-househol'!$D$795:$E$828,2,FALSE))</f>
        <v/>
      </c>
      <c r="AB42" t="str">
        <f>IF(ISERROR(VLOOKUP($B42,'technology-adoption-by-househol'!$D$829:$E$864,2,FALSE)),"",VLOOKUP($B42,'technology-adoption-by-househol'!$D$829:$E$864,2,FALSE))</f>
        <v/>
      </c>
      <c r="AC42" t="str">
        <f>IF(ISERROR(VLOOKUP($B42,'technology-adoption-by-househol'!$D$865:$E$877,2,FALSE)),"",VLOOKUP($B42,'technology-adoption-by-househol'!$D$865:$E$877,2,FALSE))</f>
        <v/>
      </c>
      <c r="AD42" t="str">
        <f>IF(ISERROR(VLOOKUP($B42,'technology-adoption-by-househol'!$D$878:$E$958,2,FALSE)),"",VLOOKUP($B42,'technology-adoption-by-househol'!$D$878:$E$958,2,FALSE))</f>
        <v/>
      </c>
      <c r="AE42" t="str">
        <f>IF(ISERROR(VLOOKUP($B42,'technology-adoption-by-househol'!$D$959:$E$1011,2,FALSE)),"",VLOOKUP($B42,'technology-adoption-by-househol'!$D$959:$E$1011,2,FALSE))</f>
        <v/>
      </c>
      <c r="AF42" t="str">
        <f>IF(ISERROR(VLOOKUP($B42,'technology-adoption-by-househol'!$D$1012:$E$1018,2,FALSE)),"",VLOOKUP($B42,'technology-adoption-by-househol'!$D$1012:$E$1018,2,FALSE))</f>
        <v/>
      </c>
      <c r="AG42" t="str">
        <f>IF(ISERROR(VLOOKUP($B42,'technology-adoption-by-househol'!$D$1019:$E$1041,2,FALSE)),"",VLOOKUP($B42,'technology-adoption-by-househol'!$D$1019:$E$1041,2,FALSE))</f>
        <v/>
      </c>
      <c r="AH42" t="str">
        <f>IF(ISERROR(VLOOKUP($B42,'technology-adoption-by-househol'!$D$1042:$E$1047,2,FALSE)),"",VLOOKUP($B42,'technology-adoption-by-househol'!$D$1042:$E$1047,2,FALSE))</f>
        <v/>
      </c>
      <c r="AI42" t="str">
        <f>IF(ISERROR(VLOOKUP($B42,'technology-adoption-by-househol'!$D$1048:$E$1059,2,FALSE)),"",VLOOKUP($B42,'technology-adoption-by-househol'!$D$1048:$E$1059,2,FALSE))</f>
        <v/>
      </c>
      <c r="AJ42" t="str">
        <f>IF(ISERROR(VLOOKUP($B42,'technology-adoption-by-househol'!$D$1060:$E$1167,2,FALSE)),"",VLOOKUP($B42,'technology-adoption-by-househol'!$D$1060:$E$1167,2,FALSE))</f>
        <v/>
      </c>
      <c r="AK42" t="str">
        <f>IF(ISERROR(VLOOKUP($B42,'technology-adoption-by-househol'!$D$1168:$E$1174,2,FALSE)),"",VLOOKUP($B42,'technology-adoption-by-househol'!$D$1168:$E$1174,2,FALSE))</f>
        <v/>
      </c>
      <c r="AL42" t="str">
        <f>IF(ISERROR(VLOOKUP($B42,'technology-adoption-by-househol'!$D$1181:$E$1236,2,FALSE)),"",VLOOKUP($B42,'technology-adoption-by-househol'!$D$1181:$E$1236,2,FALSE))</f>
        <v/>
      </c>
      <c r="AM42" t="str">
        <f>IF(ISERROR(VLOOKUP($B42,'technology-adoption-by-househol'!$D$1243:$E$1255,2,FALSE)),"",VLOOKUP($B42,'technology-adoption-by-househol'!$D$1243:$E$1255,2,FALSE))</f>
        <v/>
      </c>
      <c r="AN42" t="str">
        <f>IF(ISERROR(VLOOKUP($B42,'technology-adoption-by-househol'!$D$1256:$E$1334,2,FALSE)),"",VLOOKUP($B42,'technology-adoption-by-househol'!$D$1256:$E$1334,2,FALSE))</f>
        <v/>
      </c>
      <c r="AO42" t="str">
        <f>IF(ISERROR(VLOOKUP($B42,'technology-adoption-by-househol'!$D$1335:$E$1341,2,FALSE)),"",VLOOKUP($B42,'technology-adoption-by-househol'!$D$1335:$E$1341,2,FALSE))</f>
        <v/>
      </c>
    </row>
    <row r="43" spans="2:41" x14ac:dyDescent="0.3">
      <c r="B43" s="2">
        <f t="shared" si="0"/>
        <v>1899</v>
      </c>
      <c r="C43" t="str">
        <f>IF(ISERROR(VLOOKUP(B43,'technology-adoption-by-househol'!$D$6:$E$41,2,FALSE)),"",VLOOKUP(B43,'technology-adoption-by-househol'!$D$6:$E$41,2,FALSE))</f>
        <v/>
      </c>
      <c r="D43" t="str">
        <f>IF(ISERROR(VLOOKUP($B43,'technology-adoption-by-househol'!$D$42:$E$132,2,FALSE)),"",VLOOKUP($B43,'technology-adoption-by-househol'!$D$42:$E$132,2,FALSE))</f>
        <v/>
      </c>
      <c r="E43" t="str">
        <f>IF(ISERROR(VLOOKUP($B43,'technology-adoption-by-househol'!$D$133:$E$162,2,FALSE)),"",VLOOKUP($B43,'technology-adoption-by-househol'!$D$133:$E$162,2,FALSE))</f>
        <v/>
      </c>
      <c r="F43" t="str">
        <f>IF(ISERROR(VLOOKUP($B43,'technology-adoption-by-househol'!$D$163:$E$185,2,FALSE)),"",VLOOKUP($B43,'technology-adoption-by-househol'!$D$163:$E$185,2,FALSE))</f>
        <v/>
      </c>
      <c r="G43" t="str">
        <f>IF(ISERROR(VLOOKUP($B43,'technology-adoption-by-househol'!$D$186:$E$192,2,FALSE)),"",VLOOKUP($B43,'technology-adoption-by-househol'!$D$186:$E$192,2,FALSE))</f>
        <v/>
      </c>
      <c r="H43" t="str">
        <f>IF(ISERROR(VLOOKUP($B43,'technology-adoption-by-househol'!$D$193:$E$232,2,FALSE)),"",VLOOKUP($B43,'technology-adoption-by-househol'!$D$193:$E$232,2,FALSE))</f>
        <v/>
      </c>
      <c r="I43" t="str">
        <f>IF(ISERROR(VLOOKUP($B43,'technology-adoption-by-househol'!$D$233:$E$238,2,FALSE)),"",VLOOKUP($B43,'technology-adoption-by-househol'!$D$233:$E$238,2,FALSE))</f>
        <v/>
      </c>
      <c r="J43" t="str">
        <f>IF(ISERROR(VLOOKUP($B43,'technology-adoption-by-househol'!$D$239:$E$278,2,FALSE)),"",VLOOKUP($B43,'technology-adoption-by-househol'!$D$239:$E$278,2,FALSE))</f>
        <v/>
      </c>
      <c r="K43" t="str">
        <f>IF(ISERROR(VLOOKUP($B43,'technology-adoption-by-househol'!$D$279:$E$297,2,FALSE)),"",VLOOKUP($B43,'technology-adoption-by-househol'!$D$279:$E$297,2,FALSE))</f>
        <v/>
      </c>
      <c r="L43" t="str">
        <f>IF(ISERROR(VLOOKUP($B43,'technology-adoption-by-househol'!$D$298:$E$310,2,FALSE)),"",VLOOKUP($B43,'technology-adoption-by-househol'!$D$298:$E$310,2,FALSE))</f>
        <v/>
      </c>
      <c r="M43" t="str">
        <f>IF(ISERROR(VLOOKUP($B43,'technology-adoption-by-househol'!$D$311:$E$317,2,FALSE)),"",VLOOKUP($B43,'technology-adoption-by-househol'!$D$311:$E$317,2,FALSE))</f>
        <v/>
      </c>
      <c r="N43" t="str">
        <f>IF(ISERROR(VLOOKUP($B43,'technology-adoption-by-househol'!$D$318:$E$325,2,FALSE)),"",VLOOKUP($B43,'technology-adoption-by-househol'!$D$318:$E$325,2,FALSE))</f>
        <v/>
      </c>
      <c r="O43" t="str">
        <f>IF(ISERROR(VLOOKUP($B43,'technology-adoption-by-househol'!$D$326:$E$423,2,FALSE)),"",VLOOKUP($B43,'technology-adoption-by-househol'!$D$326:$E$423,2,FALSE))</f>
        <v/>
      </c>
      <c r="P43" t="str">
        <f>IF(ISERROR(VLOOKUP($B43,'technology-adoption-by-househol'!$D$424:$E$432,2,FALSE)),"",VLOOKUP($B43,'technology-adoption-by-househol'!$D$424:$E$432,2,FALSE))</f>
        <v/>
      </c>
      <c r="Q43" t="str">
        <f>IF(ISERROR(VLOOKUP($B43,'technology-adoption-by-househol'!$D$433:$E$444,2,FALSE)),"",VLOOKUP($B43,'technology-adoption-by-househol'!$D$433:$E$444,2,FALSE))</f>
        <v/>
      </c>
      <c r="R43" t="str">
        <f>IF(ISERROR(VLOOKUP($B43,'technology-adoption-by-househol'!$D$445:$E$456,2,FALSE)),"",VLOOKUP($B43,'technology-adoption-by-househol'!$D$445:$E$456,2,FALSE))</f>
        <v/>
      </c>
      <c r="S43" t="str">
        <f>IF(ISERROR(VLOOKUP($B43,'technology-adoption-by-househol'!$D$457:$E$511,2,FALSE)),"",VLOOKUP($B43,'technology-adoption-by-househol'!$D$457:$E$511,2,FALSE))</f>
        <v/>
      </c>
      <c r="T43" t="str">
        <f>IF(ISERROR(VLOOKUP($B43,'technology-adoption-by-househol'!$D$512:$E$588,2,FALSE)),"",VLOOKUP($B43,'technology-adoption-by-househol'!$D$512:$E$588,2,FALSE))</f>
        <v/>
      </c>
      <c r="U43" t="str">
        <f>IF(ISERROR(VLOOKUP($B43,'technology-adoption-by-househol'!$D$589:$E$612,2,FALSE)),"",VLOOKUP($B43,'technology-adoption-by-househol'!$D$589:$E$612,2,FALSE))</f>
        <v/>
      </c>
      <c r="V43" t="str">
        <f>IF(ISERROR(VLOOKUP($B43,'technology-adoption-by-househol'!$D$616:$E$724,2,FALSE)),"",VLOOKUP($B43,'technology-adoption-by-househol'!$D$616:$E$724,2,FALSE))</f>
        <v/>
      </c>
      <c r="W43" t="str">
        <f>IF(ISERROR(VLOOKUP($B43,'technology-adoption-by-househol'!$D$725:$E$757,2,FALSE)),"",VLOOKUP($B43,'technology-adoption-by-househol'!$D$725:$E$757,2,FALSE))</f>
        <v/>
      </c>
      <c r="X43" t="str">
        <f>IF(ISERROR(VLOOKUP($B43,'technology-adoption-by-househol'!$D$758:$E$768,2,FALSE)),"",VLOOKUP($B43,'technology-adoption-by-househol'!$D$758:$E$768,2,FALSE))</f>
        <v/>
      </c>
      <c r="Y43" t="str">
        <f>IF(ISERROR(VLOOKUP($B43,'technology-adoption-by-househol'!$D$769:$E$784,2,FALSE)),"",VLOOKUP($B43,'technology-adoption-by-househol'!$D$769:$E$784,2,FALSE))</f>
        <v/>
      </c>
      <c r="Z43" t="str">
        <f>IF(ISERROR(VLOOKUP($B43,'technology-adoption-by-househol'!$D$785:$E$794,2,FALSE)),"",VLOOKUP($B43,'technology-adoption-by-househol'!$D$785:$E$794,2,FALSE))</f>
        <v/>
      </c>
      <c r="AA43" t="str">
        <f>IF(ISERROR(VLOOKUP($B43,'technology-adoption-by-househol'!$D$795:$E$828,2,FALSE)),"",VLOOKUP($B43,'technology-adoption-by-househol'!$D$795:$E$828,2,FALSE))</f>
        <v/>
      </c>
      <c r="AB43" t="str">
        <f>IF(ISERROR(VLOOKUP($B43,'technology-adoption-by-househol'!$D$829:$E$864,2,FALSE)),"",VLOOKUP($B43,'technology-adoption-by-househol'!$D$829:$E$864,2,FALSE))</f>
        <v/>
      </c>
      <c r="AC43" t="str">
        <f>IF(ISERROR(VLOOKUP($B43,'technology-adoption-by-househol'!$D$865:$E$877,2,FALSE)),"",VLOOKUP($B43,'technology-adoption-by-househol'!$D$865:$E$877,2,FALSE))</f>
        <v/>
      </c>
      <c r="AD43" t="str">
        <f>IF(ISERROR(VLOOKUP($B43,'technology-adoption-by-househol'!$D$878:$E$958,2,FALSE)),"",VLOOKUP($B43,'technology-adoption-by-househol'!$D$878:$E$958,2,FALSE))</f>
        <v/>
      </c>
      <c r="AE43" t="str">
        <f>IF(ISERROR(VLOOKUP($B43,'technology-adoption-by-househol'!$D$959:$E$1011,2,FALSE)),"",VLOOKUP($B43,'technology-adoption-by-househol'!$D$959:$E$1011,2,FALSE))</f>
        <v/>
      </c>
      <c r="AF43" t="str">
        <f>IF(ISERROR(VLOOKUP($B43,'technology-adoption-by-househol'!$D$1012:$E$1018,2,FALSE)),"",VLOOKUP($B43,'technology-adoption-by-househol'!$D$1012:$E$1018,2,FALSE))</f>
        <v/>
      </c>
      <c r="AG43" t="str">
        <f>IF(ISERROR(VLOOKUP($B43,'technology-adoption-by-househol'!$D$1019:$E$1041,2,FALSE)),"",VLOOKUP($B43,'technology-adoption-by-househol'!$D$1019:$E$1041,2,FALSE))</f>
        <v/>
      </c>
      <c r="AH43" t="str">
        <f>IF(ISERROR(VLOOKUP($B43,'technology-adoption-by-househol'!$D$1042:$E$1047,2,FALSE)),"",VLOOKUP($B43,'technology-adoption-by-househol'!$D$1042:$E$1047,2,FALSE))</f>
        <v/>
      </c>
      <c r="AI43" t="str">
        <f>IF(ISERROR(VLOOKUP($B43,'technology-adoption-by-househol'!$D$1048:$E$1059,2,FALSE)),"",VLOOKUP($B43,'technology-adoption-by-househol'!$D$1048:$E$1059,2,FALSE))</f>
        <v/>
      </c>
      <c r="AJ43" t="str">
        <f>IF(ISERROR(VLOOKUP($B43,'technology-adoption-by-househol'!$D$1060:$E$1167,2,FALSE)),"",VLOOKUP($B43,'technology-adoption-by-househol'!$D$1060:$E$1167,2,FALSE))</f>
        <v/>
      </c>
      <c r="AK43" t="str">
        <f>IF(ISERROR(VLOOKUP($B43,'technology-adoption-by-househol'!$D$1168:$E$1174,2,FALSE)),"",VLOOKUP($B43,'technology-adoption-by-househol'!$D$1168:$E$1174,2,FALSE))</f>
        <v/>
      </c>
      <c r="AL43" t="str">
        <f>IF(ISERROR(VLOOKUP($B43,'technology-adoption-by-househol'!$D$1181:$E$1236,2,FALSE)),"",VLOOKUP($B43,'technology-adoption-by-househol'!$D$1181:$E$1236,2,FALSE))</f>
        <v/>
      </c>
      <c r="AM43" t="str">
        <f>IF(ISERROR(VLOOKUP($B43,'technology-adoption-by-househol'!$D$1243:$E$1255,2,FALSE)),"",VLOOKUP($B43,'technology-adoption-by-househol'!$D$1243:$E$1255,2,FALSE))</f>
        <v/>
      </c>
      <c r="AN43" t="str">
        <f>IF(ISERROR(VLOOKUP($B43,'technology-adoption-by-househol'!$D$1256:$E$1334,2,FALSE)),"",VLOOKUP($B43,'technology-adoption-by-househol'!$D$1256:$E$1334,2,FALSE))</f>
        <v/>
      </c>
      <c r="AO43" t="str">
        <f>IF(ISERROR(VLOOKUP($B43,'technology-adoption-by-househol'!$D$1335:$E$1341,2,FALSE)),"",VLOOKUP($B43,'technology-adoption-by-househol'!$D$1335:$E$1341,2,FALSE))</f>
        <v/>
      </c>
    </row>
    <row r="44" spans="2:41" x14ac:dyDescent="0.3">
      <c r="B44" s="2">
        <f t="shared" si="0"/>
        <v>1900</v>
      </c>
      <c r="C44" t="str">
        <f>IF(ISERROR(VLOOKUP(B44,'technology-adoption-by-househol'!$D$6:$E$41,2,FALSE)),"",VLOOKUP(B44,'technology-adoption-by-househol'!$D$6:$E$41,2,FALSE))</f>
        <v/>
      </c>
      <c r="D44" t="str">
        <f>IF(ISERROR(VLOOKUP($B44,'technology-adoption-by-househol'!$D$42:$E$132,2,FALSE)),"",VLOOKUP($B44,'technology-adoption-by-househol'!$D$42:$E$132,2,FALSE))</f>
        <v/>
      </c>
      <c r="E44" t="str">
        <f>IF(ISERROR(VLOOKUP($B44,'technology-adoption-by-househol'!$D$133:$E$162,2,FALSE)),"",VLOOKUP($B44,'technology-adoption-by-househol'!$D$133:$E$162,2,FALSE))</f>
        <v/>
      </c>
      <c r="F44" t="str">
        <f>IF(ISERROR(VLOOKUP($B44,'technology-adoption-by-househol'!$D$163:$E$185,2,FALSE)),"",VLOOKUP($B44,'technology-adoption-by-househol'!$D$163:$E$185,2,FALSE))</f>
        <v/>
      </c>
      <c r="G44">
        <f>IF(ISERROR(VLOOKUP($B44,'technology-adoption-by-househol'!$D$186:$E$192,2,FALSE)),"",VLOOKUP($B44,'technology-adoption-by-househol'!$D$186:$E$192,2,FALSE))</f>
        <v>0</v>
      </c>
      <c r="H44" t="str">
        <f>IF(ISERROR(VLOOKUP($B44,'technology-adoption-by-househol'!$D$193:$E$232,2,FALSE)),"",VLOOKUP($B44,'technology-adoption-by-househol'!$D$193:$E$232,2,FALSE))</f>
        <v/>
      </c>
      <c r="I44" t="str">
        <f>IF(ISERROR(VLOOKUP($B44,'technology-adoption-by-househol'!$D$233:$E$238,2,FALSE)),"",VLOOKUP($B44,'technology-adoption-by-househol'!$D$233:$E$238,2,FALSE))</f>
        <v/>
      </c>
      <c r="J44" t="str">
        <f>IF(ISERROR(VLOOKUP($B44,'technology-adoption-by-househol'!$D$239:$E$278,2,FALSE)),"",VLOOKUP($B44,'technology-adoption-by-househol'!$D$239:$E$278,2,FALSE))</f>
        <v/>
      </c>
      <c r="K44" t="str">
        <f>IF(ISERROR(VLOOKUP($B44,'technology-adoption-by-househol'!$D$279:$E$297,2,FALSE)),"",VLOOKUP($B44,'technology-adoption-by-househol'!$D$279:$E$297,2,FALSE))</f>
        <v/>
      </c>
      <c r="L44" t="str">
        <f>IF(ISERROR(VLOOKUP($B44,'technology-adoption-by-househol'!$D$298:$E$310,2,FALSE)),"",VLOOKUP($B44,'technology-adoption-by-househol'!$D$298:$E$310,2,FALSE))</f>
        <v/>
      </c>
      <c r="M44" t="str">
        <f>IF(ISERROR(VLOOKUP($B44,'technology-adoption-by-househol'!$D$311:$E$317,2,FALSE)),"",VLOOKUP($B44,'technology-adoption-by-househol'!$D$311:$E$317,2,FALSE))</f>
        <v/>
      </c>
      <c r="N44" t="str">
        <f>IF(ISERROR(VLOOKUP($B44,'technology-adoption-by-househol'!$D$318:$E$325,2,FALSE)),"",VLOOKUP($B44,'technology-adoption-by-househol'!$D$318:$E$325,2,FALSE))</f>
        <v/>
      </c>
      <c r="O44" t="str">
        <f>IF(ISERROR(VLOOKUP($B44,'technology-adoption-by-househol'!$D$326:$E$423,2,FALSE)),"",VLOOKUP($B44,'technology-adoption-by-househol'!$D$326:$E$423,2,FALSE))</f>
        <v/>
      </c>
      <c r="P44" t="str">
        <f>IF(ISERROR(VLOOKUP($B44,'technology-adoption-by-househol'!$D$424:$E$432,2,FALSE)),"",VLOOKUP($B44,'technology-adoption-by-househol'!$D$424:$E$432,2,FALSE))</f>
        <v/>
      </c>
      <c r="Q44">
        <f>IF(ISERROR(VLOOKUP($B44,'technology-adoption-by-househol'!$D$433:$E$444,2,FALSE)),"",VLOOKUP($B44,'technology-adoption-by-househol'!$D$433:$E$444,2,FALSE))</f>
        <v>15</v>
      </c>
      <c r="R44" t="str">
        <f>IF(ISERROR(VLOOKUP($B44,'technology-adoption-by-househol'!$D$445:$E$456,2,FALSE)),"",VLOOKUP($B44,'technology-adoption-by-househol'!$D$445:$E$456,2,FALSE))</f>
        <v/>
      </c>
      <c r="S44" t="str">
        <f>IF(ISERROR(VLOOKUP($B44,'technology-adoption-by-househol'!$D$457:$E$511,2,FALSE)),"",VLOOKUP($B44,'technology-adoption-by-househol'!$D$457:$E$511,2,FALSE))</f>
        <v/>
      </c>
      <c r="T44" t="str">
        <f>IF(ISERROR(VLOOKUP($B44,'technology-adoption-by-househol'!$D$512:$E$588,2,FALSE)),"",VLOOKUP($B44,'technology-adoption-by-househol'!$D$512:$E$588,2,FALSE))</f>
        <v/>
      </c>
      <c r="U44" t="str">
        <f>IF(ISERROR(VLOOKUP($B44,'technology-adoption-by-househol'!$D$589:$E$612,2,FALSE)),"",VLOOKUP($B44,'technology-adoption-by-househol'!$D$589:$E$612,2,FALSE))</f>
        <v/>
      </c>
      <c r="V44" t="str">
        <f>IF(ISERROR(VLOOKUP($B44,'technology-adoption-by-househol'!$D$616:$E$724,2,FALSE)),"",VLOOKUP($B44,'technology-adoption-by-househol'!$D$616:$E$724,2,FALSE))</f>
        <v/>
      </c>
      <c r="W44" t="str">
        <f>IF(ISERROR(VLOOKUP($B44,'technology-adoption-by-househol'!$D$725:$E$757,2,FALSE)),"",VLOOKUP($B44,'technology-adoption-by-househol'!$D$725:$E$757,2,FALSE))</f>
        <v/>
      </c>
      <c r="X44" t="str">
        <f>IF(ISERROR(VLOOKUP($B44,'technology-adoption-by-househol'!$D$758:$E$768,2,FALSE)),"",VLOOKUP($B44,'technology-adoption-by-househol'!$D$758:$E$768,2,FALSE))</f>
        <v/>
      </c>
      <c r="Y44" t="str">
        <f>IF(ISERROR(VLOOKUP($B44,'technology-adoption-by-househol'!$D$769:$E$784,2,FALSE)),"",VLOOKUP($B44,'technology-adoption-by-househol'!$D$769:$E$784,2,FALSE))</f>
        <v/>
      </c>
      <c r="Z44" t="str">
        <f>IF(ISERROR(VLOOKUP($B44,'technology-adoption-by-househol'!$D$785:$E$794,2,FALSE)),"",VLOOKUP($B44,'technology-adoption-by-househol'!$D$785:$E$794,2,FALSE))</f>
        <v/>
      </c>
      <c r="AA44" t="str">
        <f>IF(ISERROR(VLOOKUP($B44,'technology-adoption-by-househol'!$D$795:$E$828,2,FALSE)),"",VLOOKUP($B44,'technology-adoption-by-househol'!$D$795:$E$828,2,FALSE))</f>
        <v/>
      </c>
      <c r="AB44" t="str">
        <f>IF(ISERROR(VLOOKUP($B44,'technology-adoption-by-househol'!$D$829:$E$864,2,FALSE)),"",VLOOKUP($B44,'technology-adoption-by-househol'!$D$829:$E$864,2,FALSE))</f>
        <v/>
      </c>
      <c r="AC44" t="str">
        <f>IF(ISERROR(VLOOKUP($B44,'technology-adoption-by-househol'!$D$865:$E$877,2,FALSE)),"",VLOOKUP($B44,'technology-adoption-by-househol'!$D$865:$E$877,2,FALSE))</f>
        <v/>
      </c>
      <c r="AD44" t="str">
        <f>IF(ISERROR(VLOOKUP($B44,'technology-adoption-by-househol'!$D$878:$E$958,2,FALSE)),"",VLOOKUP($B44,'technology-adoption-by-househol'!$D$878:$E$958,2,FALSE))</f>
        <v/>
      </c>
      <c r="AE44" t="str">
        <f>IF(ISERROR(VLOOKUP($B44,'technology-adoption-by-househol'!$D$959:$E$1011,2,FALSE)),"",VLOOKUP($B44,'technology-adoption-by-househol'!$D$959:$E$1011,2,FALSE))</f>
        <v/>
      </c>
      <c r="AF44" t="str">
        <f>IF(ISERROR(VLOOKUP($B44,'technology-adoption-by-househol'!$D$1012:$E$1018,2,FALSE)),"",VLOOKUP($B44,'technology-adoption-by-househol'!$D$1012:$E$1018,2,FALSE))</f>
        <v/>
      </c>
      <c r="AG44" t="str">
        <f>IF(ISERROR(VLOOKUP($B44,'technology-adoption-by-househol'!$D$1019:$E$1041,2,FALSE)),"",VLOOKUP($B44,'technology-adoption-by-househol'!$D$1019:$E$1041,2,FALSE))</f>
        <v/>
      </c>
      <c r="AH44" t="str">
        <f>IF(ISERROR(VLOOKUP($B44,'technology-adoption-by-househol'!$D$1042:$E$1047,2,FALSE)),"",VLOOKUP($B44,'technology-adoption-by-househol'!$D$1042:$E$1047,2,FALSE))</f>
        <v/>
      </c>
      <c r="AI44" t="str">
        <f>IF(ISERROR(VLOOKUP($B44,'technology-adoption-by-househol'!$D$1048:$E$1059,2,FALSE)),"",VLOOKUP($B44,'technology-adoption-by-househol'!$D$1048:$E$1059,2,FALSE))</f>
        <v/>
      </c>
      <c r="AJ44">
        <f>IF(ISERROR(VLOOKUP($B44,'technology-adoption-by-househol'!$D$1060:$E$1167,2,FALSE)),"",VLOOKUP($B44,'technology-adoption-by-househol'!$D$1060:$E$1167,2,FALSE))</f>
        <v>10</v>
      </c>
      <c r="AK44" t="str">
        <f>IF(ISERROR(VLOOKUP($B44,'technology-adoption-by-househol'!$D$1168:$E$1174,2,FALSE)),"",VLOOKUP($B44,'technology-adoption-by-househol'!$D$1168:$E$1174,2,FALSE))</f>
        <v/>
      </c>
      <c r="AL44" t="str">
        <f>IF(ISERROR(VLOOKUP($B44,'technology-adoption-by-househol'!$D$1181:$E$1236,2,FALSE)),"",VLOOKUP($B44,'technology-adoption-by-househol'!$D$1181:$E$1236,2,FALSE))</f>
        <v/>
      </c>
      <c r="AM44" t="str">
        <f>IF(ISERROR(VLOOKUP($B44,'technology-adoption-by-househol'!$D$1243:$E$1255,2,FALSE)),"",VLOOKUP($B44,'technology-adoption-by-househol'!$D$1243:$E$1255,2,FALSE))</f>
        <v/>
      </c>
      <c r="AN44" t="str">
        <f>IF(ISERROR(VLOOKUP($B44,'technology-adoption-by-househol'!$D$1256:$E$1334,2,FALSE)),"",VLOOKUP($B44,'technology-adoption-by-househol'!$D$1256:$E$1334,2,FALSE))</f>
        <v/>
      </c>
      <c r="AO44" t="str">
        <f>IF(ISERROR(VLOOKUP($B44,'technology-adoption-by-househol'!$D$1335:$E$1341,2,FALSE)),"",VLOOKUP($B44,'technology-adoption-by-househol'!$D$1335:$E$1341,2,FALSE))</f>
        <v/>
      </c>
    </row>
    <row r="45" spans="2:41" x14ac:dyDescent="0.3">
      <c r="B45" s="2">
        <f t="shared" si="0"/>
        <v>1901</v>
      </c>
      <c r="C45" t="str">
        <f>IF(ISERROR(VLOOKUP(B45,'technology-adoption-by-househol'!$D$6:$E$41,2,FALSE)),"",VLOOKUP(B45,'technology-adoption-by-househol'!$D$6:$E$41,2,FALSE))</f>
        <v/>
      </c>
      <c r="D45" t="str">
        <f>IF(ISERROR(VLOOKUP($B45,'technology-adoption-by-househol'!$D$42:$E$132,2,FALSE)),"",VLOOKUP($B45,'technology-adoption-by-househol'!$D$42:$E$132,2,FALSE))</f>
        <v/>
      </c>
      <c r="E45" t="str">
        <f>IF(ISERROR(VLOOKUP($B45,'technology-adoption-by-househol'!$D$133:$E$162,2,FALSE)),"",VLOOKUP($B45,'technology-adoption-by-househol'!$D$133:$E$162,2,FALSE))</f>
        <v/>
      </c>
      <c r="F45" t="str">
        <f>IF(ISERROR(VLOOKUP($B45,'technology-adoption-by-househol'!$D$163:$E$185,2,FALSE)),"",VLOOKUP($B45,'technology-adoption-by-househol'!$D$163:$E$185,2,FALSE))</f>
        <v/>
      </c>
      <c r="G45" t="str">
        <f>IF(ISERROR(VLOOKUP($B45,'technology-adoption-by-househol'!$D$186:$E$192,2,FALSE)),"",VLOOKUP($B45,'technology-adoption-by-househol'!$D$186:$E$192,2,FALSE))</f>
        <v/>
      </c>
      <c r="H45" t="str">
        <f>IF(ISERROR(VLOOKUP($B45,'technology-adoption-by-househol'!$D$193:$E$232,2,FALSE)),"",VLOOKUP($B45,'technology-adoption-by-househol'!$D$193:$E$232,2,FALSE))</f>
        <v/>
      </c>
      <c r="I45" t="str">
        <f>IF(ISERROR(VLOOKUP($B45,'technology-adoption-by-househol'!$D$233:$E$238,2,FALSE)),"",VLOOKUP($B45,'technology-adoption-by-househol'!$D$233:$E$238,2,FALSE))</f>
        <v/>
      </c>
      <c r="J45" t="str">
        <f>IF(ISERROR(VLOOKUP($B45,'technology-adoption-by-househol'!$D$239:$E$278,2,FALSE)),"",VLOOKUP($B45,'technology-adoption-by-househol'!$D$239:$E$278,2,FALSE))</f>
        <v/>
      </c>
      <c r="K45" t="str">
        <f>IF(ISERROR(VLOOKUP($B45,'technology-adoption-by-househol'!$D$279:$E$297,2,FALSE)),"",VLOOKUP($B45,'technology-adoption-by-househol'!$D$279:$E$297,2,FALSE))</f>
        <v/>
      </c>
      <c r="L45" t="str">
        <f>IF(ISERROR(VLOOKUP($B45,'technology-adoption-by-househol'!$D$298:$E$310,2,FALSE)),"",VLOOKUP($B45,'technology-adoption-by-househol'!$D$298:$E$310,2,FALSE))</f>
        <v/>
      </c>
      <c r="M45" t="str">
        <f>IF(ISERROR(VLOOKUP($B45,'technology-adoption-by-househol'!$D$311:$E$317,2,FALSE)),"",VLOOKUP($B45,'technology-adoption-by-househol'!$D$311:$E$317,2,FALSE))</f>
        <v/>
      </c>
      <c r="N45" t="str">
        <f>IF(ISERROR(VLOOKUP($B45,'technology-adoption-by-househol'!$D$318:$E$325,2,FALSE)),"",VLOOKUP($B45,'technology-adoption-by-househol'!$D$318:$E$325,2,FALSE))</f>
        <v/>
      </c>
      <c r="O45" t="str">
        <f>IF(ISERROR(VLOOKUP($B45,'technology-adoption-by-househol'!$D$326:$E$423,2,FALSE)),"",VLOOKUP($B45,'technology-adoption-by-househol'!$D$326:$E$423,2,FALSE))</f>
        <v/>
      </c>
      <c r="P45" t="str">
        <f>IF(ISERROR(VLOOKUP($B45,'technology-adoption-by-househol'!$D$424:$E$432,2,FALSE)),"",VLOOKUP($B45,'technology-adoption-by-househol'!$D$424:$E$432,2,FALSE))</f>
        <v/>
      </c>
      <c r="Q45" t="str">
        <f>IF(ISERROR(VLOOKUP($B45,'technology-adoption-by-househol'!$D$433:$E$444,2,FALSE)),"",VLOOKUP($B45,'technology-adoption-by-househol'!$D$433:$E$444,2,FALSE))</f>
        <v/>
      </c>
      <c r="R45" t="str">
        <f>IF(ISERROR(VLOOKUP($B45,'technology-adoption-by-househol'!$D$445:$E$456,2,FALSE)),"",VLOOKUP($B45,'technology-adoption-by-househol'!$D$445:$E$456,2,FALSE))</f>
        <v/>
      </c>
      <c r="S45" t="str">
        <f>IF(ISERROR(VLOOKUP($B45,'technology-adoption-by-househol'!$D$457:$E$511,2,FALSE)),"",VLOOKUP($B45,'technology-adoption-by-househol'!$D$457:$E$511,2,FALSE))</f>
        <v/>
      </c>
      <c r="T45" t="str">
        <f>IF(ISERROR(VLOOKUP($B45,'technology-adoption-by-househol'!$D$512:$E$588,2,FALSE)),"",VLOOKUP($B45,'technology-adoption-by-househol'!$D$512:$E$588,2,FALSE))</f>
        <v/>
      </c>
      <c r="U45" t="str">
        <f>IF(ISERROR(VLOOKUP($B45,'technology-adoption-by-househol'!$D$589:$E$612,2,FALSE)),"",VLOOKUP($B45,'technology-adoption-by-househol'!$D$589:$E$612,2,FALSE))</f>
        <v/>
      </c>
      <c r="V45" t="str">
        <f>IF(ISERROR(VLOOKUP($B45,'technology-adoption-by-househol'!$D$616:$E$724,2,FALSE)),"",VLOOKUP($B45,'technology-adoption-by-househol'!$D$616:$E$724,2,FALSE))</f>
        <v/>
      </c>
      <c r="W45" t="str">
        <f>IF(ISERROR(VLOOKUP($B45,'technology-adoption-by-househol'!$D$725:$E$757,2,FALSE)),"",VLOOKUP($B45,'technology-adoption-by-househol'!$D$725:$E$757,2,FALSE))</f>
        <v/>
      </c>
      <c r="X45" t="str">
        <f>IF(ISERROR(VLOOKUP($B45,'technology-adoption-by-househol'!$D$758:$E$768,2,FALSE)),"",VLOOKUP($B45,'technology-adoption-by-househol'!$D$758:$E$768,2,FALSE))</f>
        <v/>
      </c>
      <c r="Y45" t="str">
        <f>IF(ISERROR(VLOOKUP($B45,'technology-adoption-by-househol'!$D$769:$E$784,2,FALSE)),"",VLOOKUP($B45,'technology-adoption-by-househol'!$D$769:$E$784,2,FALSE))</f>
        <v/>
      </c>
      <c r="Z45" t="str">
        <f>IF(ISERROR(VLOOKUP($B45,'technology-adoption-by-househol'!$D$785:$E$794,2,FALSE)),"",VLOOKUP($B45,'technology-adoption-by-househol'!$D$785:$E$794,2,FALSE))</f>
        <v/>
      </c>
      <c r="AA45" t="str">
        <f>IF(ISERROR(VLOOKUP($B45,'technology-adoption-by-househol'!$D$795:$E$828,2,FALSE)),"",VLOOKUP($B45,'technology-adoption-by-househol'!$D$795:$E$828,2,FALSE))</f>
        <v/>
      </c>
      <c r="AB45" t="str">
        <f>IF(ISERROR(VLOOKUP($B45,'technology-adoption-by-househol'!$D$829:$E$864,2,FALSE)),"",VLOOKUP($B45,'technology-adoption-by-househol'!$D$829:$E$864,2,FALSE))</f>
        <v/>
      </c>
      <c r="AC45" t="str">
        <f>IF(ISERROR(VLOOKUP($B45,'technology-adoption-by-househol'!$D$865:$E$877,2,FALSE)),"",VLOOKUP($B45,'technology-adoption-by-househol'!$D$865:$E$877,2,FALSE))</f>
        <v/>
      </c>
      <c r="AD45" t="str">
        <f>IF(ISERROR(VLOOKUP($B45,'technology-adoption-by-househol'!$D$878:$E$958,2,FALSE)),"",VLOOKUP($B45,'technology-adoption-by-househol'!$D$878:$E$958,2,FALSE))</f>
        <v/>
      </c>
      <c r="AE45" t="str">
        <f>IF(ISERROR(VLOOKUP($B45,'technology-adoption-by-househol'!$D$959:$E$1011,2,FALSE)),"",VLOOKUP($B45,'technology-adoption-by-househol'!$D$959:$E$1011,2,FALSE))</f>
        <v/>
      </c>
      <c r="AF45" t="str">
        <f>IF(ISERROR(VLOOKUP($B45,'technology-adoption-by-househol'!$D$1012:$E$1018,2,FALSE)),"",VLOOKUP($B45,'technology-adoption-by-househol'!$D$1012:$E$1018,2,FALSE))</f>
        <v/>
      </c>
      <c r="AG45" t="str">
        <f>IF(ISERROR(VLOOKUP($B45,'technology-adoption-by-househol'!$D$1019:$E$1041,2,FALSE)),"",VLOOKUP($B45,'technology-adoption-by-househol'!$D$1019:$E$1041,2,FALSE))</f>
        <v/>
      </c>
      <c r="AH45" t="str">
        <f>IF(ISERROR(VLOOKUP($B45,'technology-adoption-by-househol'!$D$1042:$E$1047,2,FALSE)),"",VLOOKUP($B45,'technology-adoption-by-househol'!$D$1042:$E$1047,2,FALSE))</f>
        <v/>
      </c>
      <c r="AI45" t="str">
        <f>IF(ISERROR(VLOOKUP($B45,'technology-adoption-by-househol'!$D$1048:$E$1059,2,FALSE)),"",VLOOKUP($B45,'technology-adoption-by-househol'!$D$1048:$E$1059,2,FALSE))</f>
        <v/>
      </c>
      <c r="AJ45">
        <f>IF(ISERROR(VLOOKUP($B45,'technology-adoption-by-househol'!$D$1060:$E$1167,2,FALSE)),"",VLOOKUP($B45,'technology-adoption-by-househol'!$D$1060:$E$1167,2,FALSE))</f>
        <v>10.5</v>
      </c>
      <c r="AK45" t="str">
        <f>IF(ISERROR(VLOOKUP($B45,'technology-adoption-by-househol'!$D$1168:$E$1174,2,FALSE)),"",VLOOKUP($B45,'technology-adoption-by-househol'!$D$1168:$E$1174,2,FALSE))</f>
        <v/>
      </c>
      <c r="AL45" t="str">
        <f>IF(ISERROR(VLOOKUP($B45,'technology-adoption-by-househol'!$D$1181:$E$1236,2,FALSE)),"",VLOOKUP($B45,'technology-adoption-by-househol'!$D$1181:$E$1236,2,FALSE))</f>
        <v/>
      </c>
      <c r="AM45" t="str">
        <f>IF(ISERROR(VLOOKUP($B45,'technology-adoption-by-househol'!$D$1243:$E$1255,2,FALSE)),"",VLOOKUP($B45,'technology-adoption-by-househol'!$D$1243:$E$1255,2,FALSE))</f>
        <v/>
      </c>
      <c r="AN45" t="str">
        <f>IF(ISERROR(VLOOKUP($B45,'technology-adoption-by-househol'!$D$1256:$E$1334,2,FALSE)),"",VLOOKUP($B45,'technology-adoption-by-househol'!$D$1256:$E$1334,2,FALSE))</f>
        <v/>
      </c>
      <c r="AO45" t="str">
        <f>IF(ISERROR(VLOOKUP($B45,'technology-adoption-by-househol'!$D$1335:$E$1341,2,FALSE)),"",VLOOKUP($B45,'technology-adoption-by-househol'!$D$1335:$E$1341,2,FALSE))</f>
        <v/>
      </c>
    </row>
    <row r="46" spans="2:41" x14ac:dyDescent="0.3">
      <c r="B46" s="2">
        <f t="shared" si="0"/>
        <v>1902</v>
      </c>
      <c r="C46" t="str">
        <f>IF(ISERROR(VLOOKUP(B46,'technology-adoption-by-househol'!$D$6:$E$41,2,FALSE)),"",VLOOKUP(B46,'technology-adoption-by-househol'!$D$6:$E$41,2,FALSE))</f>
        <v/>
      </c>
      <c r="D46" t="str">
        <f>IF(ISERROR(VLOOKUP($B46,'technology-adoption-by-househol'!$D$42:$E$132,2,FALSE)),"",VLOOKUP($B46,'technology-adoption-by-househol'!$D$42:$E$132,2,FALSE))</f>
        <v/>
      </c>
      <c r="E46" t="str">
        <f>IF(ISERROR(VLOOKUP($B46,'technology-adoption-by-househol'!$D$133:$E$162,2,FALSE)),"",VLOOKUP($B46,'technology-adoption-by-househol'!$D$133:$E$162,2,FALSE))</f>
        <v/>
      </c>
      <c r="F46" t="str">
        <f>IF(ISERROR(VLOOKUP($B46,'technology-adoption-by-househol'!$D$163:$E$185,2,FALSE)),"",VLOOKUP($B46,'technology-adoption-by-househol'!$D$163:$E$185,2,FALSE))</f>
        <v/>
      </c>
      <c r="G46" t="str">
        <f>IF(ISERROR(VLOOKUP($B46,'technology-adoption-by-househol'!$D$186:$E$192,2,FALSE)),"",VLOOKUP($B46,'technology-adoption-by-househol'!$D$186:$E$192,2,FALSE))</f>
        <v/>
      </c>
      <c r="H46" t="str">
        <f>IF(ISERROR(VLOOKUP($B46,'technology-adoption-by-househol'!$D$193:$E$232,2,FALSE)),"",VLOOKUP($B46,'technology-adoption-by-househol'!$D$193:$E$232,2,FALSE))</f>
        <v/>
      </c>
      <c r="I46" t="str">
        <f>IF(ISERROR(VLOOKUP($B46,'technology-adoption-by-househol'!$D$233:$E$238,2,FALSE)),"",VLOOKUP($B46,'technology-adoption-by-househol'!$D$233:$E$238,2,FALSE))</f>
        <v/>
      </c>
      <c r="J46" t="str">
        <f>IF(ISERROR(VLOOKUP($B46,'technology-adoption-by-househol'!$D$239:$E$278,2,FALSE)),"",VLOOKUP($B46,'technology-adoption-by-househol'!$D$239:$E$278,2,FALSE))</f>
        <v/>
      </c>
      <c r="K46" t="str">
        <f>IF(ISERROR(VLOOKUP($B46,'technology-adoption-by-househol'!$D$279:$E$297,2,FALSE)),"",VLOOKUP($B46,'technology-adoption-by-househol'!$D$279:$E$297,2,FALSE))</f>
        <v/>
      </c>
      <c r="L46" t="str">
        <f>IF(ISERROR(VLOOKUP($B46,'technology-adoption-by-househol'!$D$298:$E$310,2,FALSE)),"",VLOOKUP($B46,'technology-adoption-by-househol'!$D$298:$E$310,2,FALSE))</f>
        <v/>
      </c>
      <c r="M46" t="str">
        <f>IF(ISERROR(VLOOKUP($B46,'technology-adoption-by-househol'!$D$311:$E$317,2,FALSE)),"",VLOOKUP($B46,'technology-adoption-by-househol'!$D$311:$E$317,2,FALSE))</f>
        <v/>
      </c>
      <c r="N46" t="str">
        <f>IF(ISERROR(VLOOKUP($B46,'technology-adoption-by-househol'!$D$318:$E$325,2,FALSE)),"",VLOOKUP($B46,'technology-adoption-by-househol'!$D$318:$E$325,2,FALSE))</f>
        <v/>
      </c>
      <c r="O46" t="str">
        <f>IF(ISERROR(VLOOKUP($B46,'technology-adoption-by-househol'!$D$326:$E$423,2,FALSE)),"",VLOOKUP($B46,'technology-adoption-by-househol'!$D$326:$E$423,2,FALSE))</f>
        <v/>
      </c>
      <c r="P46" t="str">
        <f>IF(ISERROR(VLOOKUP($B46,'technology-adoption-by-househol'!$D$424:$E$432,2,FALSE)),"",VLOOKUP($B46,'technology-adoption-by-househol'!$D$424:$E$432,2,FALSE))</f>
        <v/>
      </c>
      <c r="Q46" t="str">
        <f>IF(ISERROR(VLOOKUP($B46,'technology-adoption-by-househol'!$D$433:$E$444,2,FALSE)),"",VLOOKUP($B46,'technology-adoption-by-househol'!$D$433:$E$444,2,FALSE))</f>
        <v/>
      </c>
      <c r="R46" t="str">
        <f>IF(ISERROR(VLOOKUP($B46,'technology-adoption-by-househol'!$D$445:$E$456,2,FALSE)),"",VLOOKUP($B46,'technology-adoption-by-househol'!$D$445:$E$456,2,FALSE))</f>
        <v/>
      </c>
      <c r="S46" t="str">
        <f>IF(ISERROR(VLOOKUP($B46,'technology-adoption-by-househol'!$D$457:$E$511,2,FALSE)),"",VLOOKUP($B46,'technology-adoption-by-househol'!$D$457:$E$511,2,FALSE))</f>
        <v/>
      </c>
      <c r="T46" t="str">
        <f>IF(ISERROR(VLOOKUP($B46,'technology-adoption-by-househol'!$D$512:$E$588,2,FALSE)),"",VLOOKUP($B46,'technology-adoption-by-househol'!$D$512:$E$588,2,FALSE))</f>
        <v/>
      </c>
      <c r="U46" t="str">
        <f>IF(ISERROR(VLOOKUP($B46,'technology-adoption-by-househol'!$D$589:$E$612,2,FALSE)),"",VLOOKUP($B46,'technology-adoption-by-househol'!$D$589:$E$612,2,FALSE))</f>
        <v/>
      </c>
      <c r="V46" t="str">
        <f>IF(ISERROR(VLOOKUP($B46,'technology-adoption-by-househol'!$D$616:$E$724,2,FALSE)),"",VLOOKUP($B46,'technology-adoption-by-househol'!$D$616:$E$724,2,FALSE))</f>
        <v/>
      </c>
      <c r="W46" t="str">
        <f>IF(ISERROR(VLOOKUP($B46,'technology-adoption-by-househol'!$D$725:$E$757,2,FALSE)),"",VLOOKUP($B46,'technology-adoption-by-househol'!$D$725:$E$757,2,FALSE))</f>
        <v/>
      </c>
      <c r="X46" t="str">
        <f>IF(ISERROR(VLOOKUP($B46,'technology-adoption-by-househol'!$D$758:$E$768,2,FALSE)),"",VLOOKUP($B46,'technology-adoption-by-househol'!$D$758:$E$768,2,FALSE))</f>
        <v/>
      </c>
      <c r="Y46" t="str">
        <f>IF(ISERROR(VLOOKUP($B46,'technology-adoption-by-househol'!$D$769:$E$784,2,FALSE)),"",VLOOKUP($B46,'technology-adoption-by-househol'!$D$769:$E$784,2,FALSE))</f>
        <v/>
      </c>
      <c r="Z46" t="str">
        <f>IF(ISERROR(VLOOKUP($B46,'technology-adoption-by-househol'!$D$785:$E$794,2,FALSE)),"",VLOOKUP($B46,'technology-adoption-by-househol'!$D$785:$E$794,2,FALSE))</f>
        <v/>
      </c>
      <c r="AA46" t="str">
        <f>IF(ISERROR(VLOOKUP($B46,'technology-adoption-by-househol'!$D$795:$E$828,2,FALSE)),"",VLOOKUP($B46,'technology-adoption-by-househol'!$D$795:$E$828,2,FALSE))</f>
        <v/>
      </c>
      <c r="AB46" t="str">
        <f>IF(ISERROR(VLOOKUP($B46,'technology-adoption-by-househol'!$D$829:$E$864,2,FALSE)),"",VLOOKUP($B46,'technology-adoption-by-househol'!$D$829:$E$864,2,FALSE))</f>
        <v/>
      </c>
      <c r="AC46" t="str">
        <f>IF(ISERROR(VLOOKUP($B46,'technology-adoption-by-househol'!$D$865:$E$877,2,FALSE)),"",VLOOKUP($B46,'technology-adoption-by-househol'!$D$865:$E$877,2,FALSE))</f>
        <v/>
      </c>
      <c r="AD46" t="str">
        <f>IF(ISERROR(VLOOKUP($B46,'technology-adoption-by-househol'!$D$878:$E$958,2,FALSE)),"",VLOOKUP($B46,'technology-adoption-by-househol'!$D$878:$E$958,2,FALSE))</f>
        <v/>
      </c>
      <c r="AE46" t="str">
        <f>IF(ISERROR(VLOOKUP($B46,'technology-adoption-by-househol'!$D$959:$E$1011,2,FALSE)),"",VLOOKUP($B46,'technology-adoption-by-househol'!$D$959:$E$1011,2,FALSE))</f>
        <v/>
      </c>
      <c r="AF46" t="str">
        <f>IF(ISERROR(VLOOKUP($B46,'technology-adoption-by-househol'!$D$1012:$E$1018,2,FALSE)),"",VLOOKUP($B46,'technology-adoption-by-househol'!$D$1012:$E$1018,2,FALSE))</f>
        <v/>
      </c>
      <c r="AG46" t="str">
        <f>IF(ISERROR(VLOOKUP($B46,'technology-adoption-by-househol'!$D$1019:$E$1041,2,FALSE)),"",VLOOKUP($B46,'technology-adoption-by-househol'!$D$1019:$E$1041,2,FALSE))</f>
        <v/>
      </c>
      <c r="AH46" t="str">
        <f>IF(ISERROR(VLOOKUP($B46,'technology-adoption-by-househol'!$D$1042:$E$1047,2,FALSE)),"",VLOOKUP($B46,'technology-adoption-by-househol'!$D$1042:$E$1047,2,FALSE))</f>
        <v/>
      </c>
      <c r="AI46" t="str">
        <f>IF(ISERROR(VLOOKUP($B46,'technology-adoption-by-househol'!$D$1048:$E$1059,2,FALSE)),"",VLOOKUP($B46,'technology-adoption-by-househol'!$D$1048:$E$1059,2,FALSE))</f>
        <v/>
      </c>
      <c r="AJ46">
        <f>IF(ISERROR(VLOOKUP($B46,'technology-adoption-by-househol'!$D$1060:$E$1167,2,FALSE)),"",VLOOKUP($B46,'technology-adoption-by-househol'!$D$1060:$E$1167,2,FALSE))</f>
        <v>11</v>
      </c>
      <c r="AK46" t="str">
        <f>IF(ISERROR(VLOOKUP($B46,'technology-adoption-by-househol'!$D$1168:$E$1174,2,FALSE)),"",VLOOKUP($B46,'technology-adoption-by-househol'!$D$1168:$E$1174,2,FALSE))</f>
        <v/>
      </c>
      <c r="AL46" t="str">
        <f>IF(ISERROR(VLOOKUP($B46,'technology-adoption-by-househol'!$D$1181:$E$1236,2,FALSE)),"",VLOOKUP($B46,'technology-adoption-by-househol'!$D$1181:$E$1236,2,FALSE))</f>
        <v/>
      </c>
      <c r="AM46" t="str">
        <f>IF(ISERROR(VLOOKUP($B46,'technology-adoption-by-househol'!$D$1243:$E$1255,2,FALSE)),"",VLOOKUP($B46,'technology-adoption-by-househol'!$D$1243:$E$1255,2,FALSE))</f>
        <v/>
      </c>
      <c r="AN46" t="str">
        <f>IF(ISERROR(VLOOKUP($B46,'technology-adoption-by-househol'!$D$1256:$E$1334,2,FALSE)),"",VLOOKUP($B46,'technology-adoption-by-househol'!$D$1256:$E$1334,2,FALSE))</f>
        <v/>
      </c>
      <c r="AO46" t="str">
        <f>IF(ISERROR(VLOOKUP($B46,'technology-adoption-by-househol'!$D$1335:$E$1341,2,FALSE)),"",VLOOKUP($B46,'technology-adoption-by-househol'!$D$1335:$E$1341,2,FALSE))</f>
        <v/>
      </c>
    </row>
    <row r="47" spans="2:41" x14ac:dyDescent="0.3">
      <c r="B47" s="2">
        <f t="shared" si="0"/>
        <v>1903</v>
      </c>
      <c r="C47" t="str">
        <f>IF(ISERROR(VLOOKUP(B47,'technology-adoption-by-househol'!$D$6:$E$41,2,FALSE)),"",VLOOKUP(B47,'technology-adoption-by-househol'!$D$6:$E$41,2,FALSE))</f>
        <v/>
      </c>
      <c r="D47" t="str">
        <f>IF(ISERROR(VLOOKUP($B47,'technology-adoption-by-househol'!$D$42:$E$132,2,FALSE)),"",VLOOKUP($B47,'technology-adoption-by-househol'!$D$42:$E$132,2,FALSE))</f>
        <v/>
      </c>
      <c r="E47" t="str">
        <f>IF(ISERROR(VLOOKUP($B47,'technology-adoption-by-househol'!$D$133:$E$162,2,FALSE)),"",VLOOKUP($B47,'technology-adoption-by-househol'!$D$133:$E$162,2,FALSE))</f>
        <v/>
      </c>
      <c r="F47" t="str">
        <f>IF(ISERROR(VLOOKUP($B47,'technology-adoption-by-househol'!$D$163:$E$185,2,FALSE)),"",VLOOKUP($B47,'technology-adoption-by-househol'!$D$163:$E$185,2,FALSE))</f>
        <v/>
      </c>
      <c r="G47" t="str">
        <f>IF(ISERROR(VLOOKUP($B47,'technology-adoption-by-househol'!$D$186:$E$192,2,FALSE)),"",VLOOKUP($B47,'technology-adoption-by-househol'!$D$186:$E$192,2,FALSE))</f>
        <v/>
      </c>
      <c r="H47" t="str">
        <f>IF(ISERROR(VLOOKUP($B47,'technology-adoption-by-househol'!$D$193:$E$232,2,FALSE)),"",VLOOKUP($B47,'technology-adoption-by-househol'!$D$193:$E$232,2,FALSE))</f>
        <v/>
      </c>
      <c r="I47" t="str">
        <f>IF(ISERROR(VLOOKUP($B47,'technology-adoption-by-househol'!$D$233:$E$238,2,FALSE)),"",VLOOKUP($B47,'technology-adoption-by-househol'!$D$233:$E$238,2,FALSE))</f>
        <v/>
      </c>
      <c r="J47" t="str">
        <f>IF(ISERROR(VLOOKUP($B47,'technology-adoption-by-househol'!$D$239:$E$278,2,FALSE)),"",VLOOKUP($B47,'technology-adoption-by-househol'!$D$239:$E$278,2,FALSE))</f>
        <v/>
      </c>
      <c r="K47" t="str">
        <f>IF(ISERROR(VLOOKUP($B47,'technology-adoption-by-househol'!$D$279:$E$297,2,FALSE)),"",VLOOKUP($B47,'technology-adoption-by-househol'!$D$279:$E$297,2,FALSE))</f>
        <v/>
      </c>
      <c r="L47" t="str">
        <f>IF(ISERROR(VLOOKUP($B47,'technology-adoption-by-househol'!$D$298:$E$310,2,FALSE)),"",VLOOKUP($B47,'technology-adoption-by-househol'!$D$298:$E$310,2,FALSE))</f>
        <v/>
      </c>
      <c r="M47" t="str">
        <f>IF(ISERROR(VLOOKUP($B47,'technology-adoption-by-househol'!$D$311:$E$317,2,FALSE)),"",VLOOKUP($B47,'technology-adoption-by-househol'!$D$311:$E$317,2,FALSE))</f>
        <v/>
      </c>
      <c r="N47" t="str">
        <f>IF(ISERROR(VLOOKUP($B47,'technology-adoption-by-househol'!$D$318:$E$325,2,FALSE)),"",VLOOKUP($B47,'technology-adoption-by-househol'!$D$318:$E$325,2,FALSE))</f>
        <v/>
      </c>
      <c r="O47" t="str">
        <f>IF(ISERROR(VLOOKUP($B47,'technology-adoption-by-househol'!$D$326:$E$423,2,FALSE)),"",VLOOKUP($B47,'technology-adoption-by-househol'!$D$326:$E$423,2,FALSE))</f>
        <v/>
      </c>
      <c r="P47" t="str">
        <f>IF(ISERROR(VLOOKUP($B47,'technology-adoption-by-househol'!$D$424:$E$432,2,FALSE)),"",VLOOKUP($B47,'technology-adoption-by-househol'!$D$424:$E$432,2,FALSE))</f>
        <v/>
      </c>
      <c r="Q47" t="str">
        <f>IF(ISERROR(VLOOKUP($B47,'technology-adoption-by-househol'!$D$433:$E$444,2,FALSE)),"",VLOOKUP($B47,'technology-adoption-by-househol'!$D$433:$E$444,2,FALSE))</f>
        <v/>
      </c>
      <c r="R47" t="str">
        <f>IF(ISERROR(VLOOKUP($B47,'technology-adoption-by-househol'!$D$445:$E$456,2,FALSE)),"",VLOOKUP($B47,'technology-adoption-by-househol'!$D$445:$E$456,2,FALSE))</f>
        <v/>
      </c>
      <c r="S47" t="str">
        <f>IF(ISERROR(VLOOKUP($B47,'technology-adoption-by-househol'!$D$457:$E$511,2,FALSE)),"",VLOOKUP($B47,'technology-adoption-by-househol'!$D$457:$E$511,2,FALSE))</f>
        <v/>
      </c>
      <c r="T47" t="str">
        <f>IF(ISERROR(VLOOKUP($B47,'technology-adoption-by-househol'!$D$512:$E$588,2,FALSE)),"",VLOOKUP($B47,'technology-adoption-by-househol'!$D$512:$E$588,2,FALSE))</f>
        <v/>
      </c>
      <c r="U47" t="str">
        <f>IF(ISERROR(VLOOKUP($B47,'technology-adoption-by-househol'!$D$589:$E$612,2,FALSE)),"",VLOOKUP($B47,'technology-adoption-by-househol'!$D$589:$E$612,2,FALSE))</f>
        <v/>
      </c>
      <c r="V47">
        <f>IF(ISERROR(VLOOKUP($B47,'technology-adoption-by-househol'!$D$616:$E$724,2,FALSE)),"",VLOOKUP($B47,'technology-adoption-by-househol'!$D$616:$E$724,2,FALSE))</f>
        <v>10</v>
      </c>
      <c r="W47" t="str">
        <f>IF(ISERROR(VLOOKUP($B47,'technology-adoption-by-househol'!$D$725:$E$757,2,FALSE)),"",VLOOKUP($B47,'technology-adoption-by-househol'!$D$725:$E$757,2,FALSE))</f>
        <v/>
      </c>
      <c r="X47" t="str">
        <f>IF(ISERROR(VLOOKUP($B47,'technology-adoption-by-househol'!$D$758:$E$768,2,FALSE)),"",VLOOKUP($B47,'technology-adoption-by-househol'!$D$758:$E$768,2,FALSE))</f>
        <v/>
      </c>
      <c r="Y47" t="str">
        <f>IF(ISERROR(VLOOKUP($B47,'technology-adoption-by-househol'!$D$769:$E$784,2,FALSE)),"",VLOOKUP($B47,'technology-adoption-by-househol'!$D$769:$E$784,2,FALSE))</f>
        <v/>
      </c>
      <c r="Z47" t="str">
        <f>IF(ISERROR(VLOOKUP($B47,'technology-adoption-by-househol'!$D$785:$E$794,2,FALSE)),"",VLOOKUP($B47,'technology-adoption-by-househol'!$D$785:$E$794,2,FALSE))</f>
        <v/>
      </c>
      <c r="AA47" t="str">
        <f>IF(ISERROR(VLOOKUP($B47,'technology-adoption-by-househol'!$D$795:$E$828,2,FALSE)),"",VLOOKUP($B47,'technology-adoption-by-househol'!$D$795:$E$828,2,FALSE))</f>
        <v/>
      </c>
      <c r="AB47" t="str">
        <f>IF(ISERROR(VLOOKUP($B47,'technology-adoption-by-househol'!$D$829:$E$864,2,FALSE)),"",VLOOKUP($B47,'technology-adoption-by-househol'!$D$829:$E$864,2,FALSE))</f>
        <v/>
      </c>
      <c r="AC47" t="str">
        <f>IF(ISERROR(VLOOKUP($B47,'technology-adoption-by-househol'!$D$865:$E$877,2,FALSE)),"",VLOOKUP($B47,'technology-adoption-by-househol'!$D$865:$E$877,2,FALSE))</f>
        <v/>
      </c>
      <c r="AD47" t="str">
        <f>IF(ISERROR(VLOOKUP($B47,'technology-adoption-by-househol'!$D$878:$E$958,2,FALSE)),"",VLOOKUP($B47,'technology-adoption-by-househol'!$D$878:$E$958,2,FALSE))</f>
        <v/>
      </c>
      <c r="AE47" t="str">
        <f>IF(ISERROR(VLOOKUP($B47,'technology-adoption-by-househol'!$D$959:$E$1011,2,FALSE)),"",VLOOKUP($B47,'technology-adoption-by-househol'!$D$959:$E$1011,2,FALSE))</f>
        <v/>
      </c>
      <c r="AF47" t="str">
        <f>IF(ISERROR(VLOOKUP($B47,'technology-adoption-by-househol'!$D$1012:$E$1018,2,FALSE)),"",VLOOKUP($B47,'technology-adoption-by-househol'!$D$1012:$E$1018,2,FALSE))</f>
        <v/>
      </c>
      <c r="AG47" t="str">
        <f>IF(ISERROR(VLOOKUP($B47,'technology-adoption-by-househol'!$D$1019:$E$1041,2,FALSE)),"",VLOOKUP($B47,'technology-adoption-by-househol'!$D$1019:$E$1041,2,FALSE))</f>
        <v/>
      </c>
      <c r="AH47" t="str">
        <f>IF(ISERROR(VLOOKUP($B47,'technology-adoption-by-househol'!$D$1042:$E$1047,2,FALSE)),"",VLOOKUP($B47,'technology-adoption-by-househol'!$D$1042:$E$1047,2,FALSE))</f>
        <v/>
      </c>
      <c r="AI47" t="str">
        <f>IF(ISERROR(VLOOKUP($B47,'technology-adoption-by-househol'!$D$1048:$E$1059,2,FALSE)),"",VLOOKUP($B47,'technology-adoption-by-househol'!$D$1048:$E$1059,2,FALSE))</f>
        <v/>
      </c>
      <c r="AJ47">
        <f>IF(ISERROR(VLOOKUP($B47,'technology-adoption-by-househol'!$D$1060:$E$1167,2,FALSE)),"",VLOOKUP($B47,'technology-adoption-by-househol'!$D$1060:$E$1167,2,FALSE))</f>
        <v>11.5</v>
      </c>
      <c r="AK47" t="str">
        <f>IF(ISERROR(VLOOKUP($B47,'technology-adoption-by-househol'!$D$1168:$E$1174,2,FALSE)),"",VLOOKUP($B47,'technology-adoption-by-househol'!$D$1168:$E$1174,2,FALSE))</f>
        <v/>
      </c>
      <c r="AL47" t="str">
        <f>IF(ISERROR(VLOOKUP($B47,'technology-adoption-by-househol'!$D$1181:$E$1236,2,FALSE)),"",VLOOKUP($B47,'technology-adoption-by-househol'!$D$1181:$E$1236,2,FALSE))</f>
        <v/>
      </c>
      <c r="AM47" t="str">
        <f>IF(ISERROR(VLOOKUP($B47,'technology-adoption-by-househol'!$D$1243:$E$1255,2,FALSE)),"",VLOOKUP($B47,'technology-adoption-by-househol'!$D$1243:$E$1255,2,FALSE))</f>
        <v/>
      </c>
      <c r="AN47" t="str">
        <f>IF(ISERROR(VLOOKUP($B47,'technology-adoption-by-househol'!$D$1256:$E$1334,2,FALSE)),"",VLOOKUP($B47,'technology-adoption-by-househol'!$D$1256:$E$1334,2,FALSE))</f>
        <v/>
      </c>
      <c r="AO47" t="str">
        <f>IF(ISERROR(VLOOKUP($B47,'technology-adoption-by-househol'!$D$1335:$E$1341,2,FALSE)),"",VLOOKUP($B47,'technology-adoption-by-househol'!$D$1335:$E$1341,2,FALSE))</f>
        <v/>
      </c>
    </row>
    <row r="48" spans="2:41" x14ac:dyDescent="0.3">
      <c r="B48" s="2">
        <f t="shared" si="0"/>
        <v>1904</v>
      </c>
      <c r="C48" t="str">
        <f>IF(ISERROR(VLOOKUP(B48,'technology-adoption-by-househol'!$D$6:$E$41,2,FALSE)),"",VLOOKUP(B48,'technology-adoption-by-househol'!$D$6:$E$41,2,FALSE))</f>
        <v/>
      </c>
      <c r="D48" t="str">
        <f>IF(ISERROR(VLOOKUP($B48,'technology-adoption-by-househol'!$D$42:$E$132,2,FALSE)),"",VLOOKUP($B48,'technology-adoption-by-househol'!$D$42:$E$132,2,FALSE))</f>
        <v/>
      </c>
      <c r="E48" t="str">
        <f>IF(ISERROR(VLOOKUP($B48,'technology-adoption-by-househol'!$D$133:$E$162,2,FALSE)),"",VLOOKUP($B48,'technology-adoption-by-househol'!$D$133:$E$162,2,FALSE))</f>
        <v/>
      </c>
      <c r="F48" t="str">
        <f>IF(ISERROR(VLOOKUP($B48,'technology-adoption-by-househol'!$D$163:$E$185,2,FALSE)),"",VLOOKUP($B48,'technology-adoption-by-househol'!$D$163:$E$185,2,FALSE))</f>
        <v/>
      </c>
      <c r="G48" t="str">
        <f>IF(ISERROR(VLOOKUP($B48,'technology-adoption-by-househol'!$D$186:$E$192,2,FALSE)),"",VLOOKUP($B48,'technology-adoption-by-househol'!$D$186:$E$192,2,FALSE))</f>
        <v/>
      </c>
      <c r="H48" t="str">
        <f>IF(ISERROR(VLOOKUP($B48,'technology-adoption-by-househol'!$D$193:$E$232,2,FALSE)),"",VLOOKUP($B48,'technology-adoption-by-househol'!$D$193:$E$232,2,FALSE))</f>
        <v/>
      </c>
      <c r="I48" t="str">
        <f>IF(ISERROR(VLOOKUP($B48,'technology-adoption-by-househol'!$D$233:$E$238,2,FALSE)),"",VLOOKUP($B48,'technology-adoption-by-househol'!$D$233:$E$238,2,FALSE))</f>
        <v/>
      </c>
      <c r="J48" t="str">
        <f>IF(ISERROR(VLOOKUP($B48,'technology-adoption-by-househol'!$D$239:$E$278,2,FALSE)),"",VLOOKUP($B48,'technology-adoption-by-househol'!$D$239:$E$278,2,FALSE))</f>
        <v/>
      </c>
      <c r="K48" t="str">
        <f>IF(ISERROR(VLOOKUP($B48,'technology-adoption-by-househol'!$D$279:$E$297,2,FALSE)),"",VLOOKUP($B48,'technology-adoption-by-househol'!$D$279:$E$297,2,FALSE))</f>
        <v/>
      </c>
      <c r="L48" t="str">
        <f>IF(ISERROR(VLOOKUP($B48,'technology-adoption-by-househol'!$D$298:$E$310,2,FALSE)),"",VLOOKUP($B48,'technology-adoption-by-househol'!$D$298:$E$310,2,FALSE))</f>
        <v/>
      </c>
      <c r="M48" t="str">
        <f>IF(ISERROR(VLOOKUP($B48,'technology-adoption-by-househol'!$D$311:$E$317,2,FALSE)),"",VLOOKUP($B48,'technology-adoption-by-househol'!$D$311:$E$317,2,FALSE))</f>
        <v/>
      </c>
      <c r="N48" t="str">
        <f>IF(ISERROR(VLOOKUP($B48,'technology-adoption-by-househol'!$D$318:$E$325,2,FALSE)),"",VLOOKUP($B48,'technology-adoption-by-househol'!$D$318:$E$325,2,FALSE))</f>
        <v/>
      </c>
      <c r="O48" t="str">
        <f>IF(ISERROR(VLOOKUP($B48,'technology-adoption-by-househol'!$D$326:$E$423,2,FALSE)),"",VLOOKUP($B48,'technology-adoption-by-househol'!$D$326:$E$423,2,FALSE))</f>
        <v/>
      </c>
      <c r="P48" t="str">
        <f>IF(ISERROR(VLOOKUP($B48,'technology-adoption-by-househol'!$D$424:$E$432,2,FALSE)),"",VLOOKUP($B48,'technology-adoption-by-househol'!$D$424:$E$432,2,FALSE))</f>
        <v/>
      </c>
      <c r="Q48" t="str">
        <f>IF(ISERROR(VLOOKUP($B48,'technology-adoption-by-househol'!$D$433:$E$444,2,FALSE)),"",VLOOKUP($B48,'technology-adoption-by-househol'!$D$433:$E$444,2,FALSE))</f>
        <v/>
      </c>
      <c r="R48" t="str">
        <f>IF(ISERROR(VLOOKUP($B48,'technology-adoption-by-househol'!$D$445:$E$456,2,FALSE)),"",VLOOKUP($B48,'technology-adoption-by-househol'!$D$445:$E$456,2,FALSE))</f>
        <v/>
      </c>
      <c r="S48" t="str">
        <f>IF(ISERROR(VLOOKUP($B48,'technology-adoption-by-househol'!$D$457:$E$511,2,FALSE)),"",VLOOKUP($B48,'technology-adoption-by-househol'!$D$457:$E$511,2,FALSE))</f>
        <v/>
      </c>
      <c r="T48" t="str">
        <f>IF(ISERROR(VLOOKUP($B48,'technology-adoption-by-househol'!$D$512:$E$588,2,FALSE)),"",VLOOKUP($B48,'technology-adoption-by-househol'!$D$512:$E$588,2,FALSE))</f>
        <v/>
      </c>
      <c r="U48" t="str">
        <f>IF(ISERROR(VLOOKUP($B48,'technology-adoption-by-househol'!$D$589:$E$612,2,FALSE)),"",VLOOKUP($B48,'technology-adoption-by-househol'!$D$589:$E$612,2,FALSE))</f>
        <v/>
      </c>
      <c r="V48">
        <f>IF(ISERROR(VLOOKUP($B48,'technology-adoption-by-househol'!$D$616:$E$724,2,FALSE)),"",VLOOKUP($B48,'technology-adoption-by-househol'!$D$616:$E$724,2,FALSE))</f>
        <v>12</v>
      </c>
      <c r="W48" t="str">
        <f>IF(ISERROR(VLOOKUP($B48,'technology-adoption-by-househol'!$D$725:$E$757,2,FALSE)),"",VLOOKUP($B48,'technology-adoption-by-househol'!$D$725:$E$757,2,FALSE))</f>
        <v/>
      </c>
      <c r="X48" t="str">
        <f>IF(ISERROR(VLOOKUP($B48,'technology-adoption-by-househol'!$D$758:$E$768,2,FALSE)),"",VLOOKUP($B48,'technology-adoption-by-househol'!$D$758:$E$768,2,FALSE))</f>
        <v/>
      </c>
      <c r="Y48" t="str">
        <f>IF(ISERROR(VLOOKUP($B48,'technology-adoption-by-househol'!$D$769:$E$784,2,FALSE)),"",VLOOKUP($B48,'technology-adoption-by-househol'!$D$769:$E$784,2,FALSE))</f>
        <v/>
      </c>
      <c r="Z48" t="str">
        <f>IF(ISERROR(VLOOKUP($B48,'technology-adoption-by-househol'!$D$785:$E$794,2,FALSE)),"",VLOOKUP($B48,'technology-adoption-by-househol'!$D$785:$E$794,2,FALSE))</f>
        <v/>
      </c>
      <c r="AA48" t="str">
        <f>IF(ISERROR(VLOOKUP($B48,'technology-adoption-by-househol'!$D$795:$E$828,2,FALSE)),"",VLOOKUP($B48,'technology-adoption-by-househol'!$D$795:$E$828,2,FALSE))</f>
        <v/>
      </c>
      <c r="AB48" t="str">
        <f>IF(ISERROR(VLOOKUP($B48,'technology-adoption-by-househol'!$D$829:$E$864,2,FALSE)),"",VLOOKUP($B48,'technology-adoption-by-househol'!$D$829:$E$864,2,FALSE))</f>
        <v/>
      </c>
      <c r="AC48" t="str">
        <f>IF(ISERROR(VLOOKUP($B48,'technology-adoption-by-househol'!$D$865:$E$877,2,FALSE)),"",VLOOKUP($B48,'technology-adoption-by-househol'!$D$865:$E$877,2,FALSE))</f>
        <v/>
      </c>
      <c r="AD48" t="str">
        <f>IF(ISERROR(VLOOKUP($B48,'technology-adoption-by-househol'!$D$878:$E$958,2,FALSE)),"",VLOOKUP($B48,'technology-adoption-by-househol'!$D$878:$E$958,2,FALSE))</f>
        <v/>
      </c>
      <c r="AE48" t="str">
        <f>IF(ISERROR(VLOOKUP($B48,'technology-adoption-by-househol'!$D$959:$E$1011,2,FALSE)),"",VLOOKUP($B48,'technology-adoption-by-househol'!$D$959:$E$1011,2,FALSE))</f>
        <v/>
      </c>
      <c r="AF48" t="str">
        <f>IF(ISERROR(VLOOKUP($B48,'technology-adoption-by-househol'!$D$1012:$E$1018,2,FALSE)),"",VLOOKUP($B48,'technology-adoption-by-househol'!$D$1012:$E$1018,2,FALSE))</f>
        <v/>
      </c>
      <c r="AG48" t="str">
        <f>IF(ISERROR(VLOOKUP($B48,'technology-adoption-by-househol'!$D$1019:$E$1041,2,FALSE)),"",VLOOKUP($B48,'technology-adoption-by-househol'!$D$1019:$E$1041,2,FALSE))</f>
        <v/>
      </c>
      <c r="AH48" t="str">
        <f>IF(ISERROR(VLOOKUP($B48,'technology-adoption-by-househol'!$D$1042:$E$1047,2,FALSE)),"",VLOOKUP($B48,'technology-adoption-by-househol'!$D$1042:$E$1047,2,FALSE))</f>
        <v/>
      </c>
      <c r="AI48" t="str">
        <f>IF(ISERROR(VLOOKUP($B48,'technology-adoption-by-househol'!$D$1048:$E$1059,2,FALSE)),"",VLOOKUP($B48,'technology-adoption-by-househol'!$D$1048:$E$1059,2,FALSE))</f>
        <v/>
      </c>
      <c r="AJ48">
        <f>IF(ISERROR(VLOOKUP($B48,'technology-adoption-by-househol'!$D$1060:$E$1167,2,FALSE)),"",VLOOKUP($B48,'technology-adoption-by-househol'!$D$1060:$E$1167,2,FALSE))</f>
        <v>12</v>
      </c>
      <c r="AK48" t="str">
        <f>IF(ISERROR(VLOOKUP($B48,'technology-adoption-by-househol'!$D$1168:$E$1174,2,FALSE)),"",VLOOKUP($B48,'technology-adoption-by-househol'!$D$1168:$E$1174,2,FALSE))</f>
        <v/>
      </c>
      <c r="AL48" t="str">
        <f>IF(ISERROR(VLOOKUP($B48,'technology-adoption-by-househol'!$D$1181:$E$1236,2,FALSE)),"",VLOOKUP($B48,'technology-adoption-by-househol'!$D$1181:$E$1236,2,FALSE))</f>
        <v/>
      </c>
      <c r="AM48" t="str">
        <f>IF(ISERROR(VLOOKUP($B48,'technology-adoption-by-househol'!$D$1243:$E$1255,2,FALSE)),"",VLOOKUP($B48,'technology-adoption-by-househol'!$D$1243:$E$1255,2,FALSE))</f>
        <v/>
      </c>
      <c r="AN48" t="str">
        <f>IF(ISERROR(VLOOKUP($B48,'technology-adoption-by-househol'!$D$1256:$E$1334,2,FALSE)),"",VLOOKUP($B48,'technology-adoption-by-househol'!$D$1256:$E$1334,2,FALSE))</f>
        <v/>
      </c>
      <c r="AO48" t="str">
        <f>IF(ISERROR(VLOOKUP($B48,'technology-adoption-by-househol'!$D$1335:$E$1341,2,FALSE)),"",VLOOKUP($B48,'technology-adoption-by-househol'!$D$1335:$E$1341,2,FALSE))</f>
        <v/>
      </c>
    </row>
    <row r="49" spans="2:41" x14ac:dyDescent="0.3">
      <c r="B49" s="2">
        <f t="shared" si="0"/>
        <v>1905</v>
      </c>
      <c r="C49" t="str">
        <f>IF(ISERROR(VLOOKUP(B49,'technology-adoption-by-househol'!$D$6:$E$41,2,FALSE)),"",VLOOKUP(B49,'technology-adoption-by-househol'!$D$6:$E$41,2,FALSE))</f>
        <v/>
      </c>
      <c r="D49" t="str">
        <f>IF(ISERROR(VLOOKUP($B49,'technology-adoption-by-househol'!$D$42:$E$132,2,FALSE)),"",VLOOKUP($B49,'technology-adoption-by-househol'!$D$42:$E$132,2,FALSE))</f>
        <v/>
      </c>
      <c r="E49" t="str">
        <f>IF(ISERROR(VLOOKUP($B49,'technology-adoption-by-househol'!$D$133:$E$162,2,FALSE)),"",VLOOKUP($B49,'technology-adoption-by-househol'!$D$133:$E$162,2,FALSE))</f>
        <v/>
      </c>
      <c r="F49" t="str">
        <f>IF(ISERROR(VLOOKUP($B49,'technology-adoption-by-househol'!$D$163:$E$185,2,FALSE)),"",VLOOKUP($B49,'technology-adoption-by-househol'!$D$163:$E$185,2,FALSE))</f>
        <v/>
      </c>
      <c r="G49" t="str">
        <f>IF(ISERROR(VLOOKUP($B49,'technology-adoption-by-househol'!$D$186:$E$192,2,FALSE)),"",VLOOKUP($B49,'technology-adoption-by-househol'!$D$186:$E$192,2,FALSE))</f>
        <v/>
      </c>
      <c r="H49" t="str">
        <f>IF(ISERROR(VLOOKUP($B49,'technology-adoption-by-househol'!$D$193:$E$232,2,FALSE)),"",VLOOKUP($B49,'technology-adoption-by-househol'!$D$193:$E$232,2,FALSE))</f>
        <v/>
      </c>
      <c r="I49" t="str">
        <f>IF(ISERROR(VLOOKUP($B49,'technology-adoption-by-househol'!$D$233:$E$238,2,FALSE)),"",VLOOKUP($B49,'technology-adoption-by-househol'!$D$233:$E$238,2,FALSE))</f>
        <v/>
      </c>
      <c r="J49" t="str">
        <f>IF(ISERROR(VLOOKUP($B49,'technology-adoption-by-househol'!$D$239:$E$278,2,FALSE)),"",VLOOKUP($B49,'technology-adoption-by-househol'!$D$239:$E$278,2,FALSE))</f>
        <v/>
      </c>
      <c r="K49" t="str">
        <f>IF(ISERROR(VLOOKUP($B49,'technology-adoption-by-househol'!$D$279:$E$297,2,FALSE)),"",VLOOKUP($B49,'technology-adoption-by-househol'!$D$279:$E$297,2,FALSE))</f>
        <v/>
      </c>
      <c r="L49" t="str">
        <f>IF(ISERROR(VLOOKUP($B49,'technology-adoption-by-househol'!$D$298:$E$310,2,FALSE)),"",VLOOKUP($B49,'technology-adoption-by-househol'!$D$298:$E$310,2,FALSE))</f>
        <v/>
      </c>
      <c r="M49" t="str">
        <f>IF(ISERROR(VLOOKUP($B49,'technology-adoption-by-househol'!$D$311:$E$317,2,FALSE)),"",VLOOKUP($B49,'technology-adoption-by-househol'!$D$311:$E$317,2,FALSE))</f>
        <v/>
      </c>
      <c r="N49" t="str">
        <f>IF(ISERROR(VLOOKUP($B49,'technology-adoption-by-househol'!$D$318:$E$325,2,FALSE)),"",VLOOKUP($B49,'technology-adoption-by-househol'!$D$318:$E$325,2,FALSE))</f>
        <v/>
      </c>
      <c r="O49" t="str">
        <f>IF(ISERROR(VLOOKUP($B49,'technology-adoption-by-househol'!$D$326:$E$423,2,FALSE)),"",VLOOKUP($B49,'technology-adoption-by-househol'!$D$326:$E$423,2,FALSE))</f>
        <v/>
      </c>
      <c r="P49" t="str">
        <f>IF(ISERROR(VLOOKUP($B49,'technology-adoption-by-househol'!$D$424:$E$432,2,FALSE)),"",VLOOKUP($B49,'technology-adoption-by-househol'!$D$424:$E$432,2,FALSE))</f>
        <v/>
      </c>
      <c r="Q49" t="str">
        <f>IF(ISERROR(VLOOKUP($B49,'technology-adoption-by-househol'!$D$433:$E$444,2,FALSE)),"",VLOOKUP($B49,'technology-adoption-by-househol'!$D$433:$E$444,2,FALSE))</f>
        <v/>
      </c>
      <c r="R49" t="str">
        <f>IF(ISERROR(VLOOKUP($B49,'technology-adoption-by-househol'!$D$445:$E$456,2,FALSE)),"",VLOOKUP($B49,'technology-adoption-by-househol'!$D$445:$E$456,2,FALSE))</f>
        <v/>
      </c>
      <c r="S49" t="str">
        <f>IF(ISERROR(VLOOKUP($B49,'technology-adoption-by-househol'!$D$457:$E$511,2,FALSE)),"",VLOOKUP($B49,'technology-adoption-by-househol'!$D$457:$E$511,2,FALSE))</f>
        <v/>
      </c>
      <c r="T49" t="str">
        <f>IF(ISERROR(VLOOKUP($B49,'technology-adoption-by-househol'!$D$512:$E$588,2,FALSE)),"",VLOOKUP($B49,'technology-adoption-by-househol'!$D$512:$E$588,2,FALSE))</f>
        <v/>
      </c>
      <c r="U49" t="str">
        <f>IF(ISERROR(VLOOKUP($B49,'technology-adoption-by-househol'!$D$589:$E$612,2,FALSE)),"",VLOOKUP($B49,'technology-adoption-by-househol'!$D$589:$E$612,2,FALSE))</f>
        <v/>
      </c>
      <c r="V49">
        <f>IF(ISERROR(VLOOKUP($B49,'technology-adoption-by-househol'!$D$616:$E$724,2,FALSE)),"",VLOOKUP($B49,'technology-adoption-by-househol'!$D$616:$E$724,2,FALSE))</f>
        <v>14</v>
      </c>
      <c r="W49" t="str">
        <f>IF(ISERROR(VLOOKUP($B49,'technology-adoption-by-househol'!$D$725:$E$757,2,FALSE)),"",VLOOKUP($B49,'technology-adoption-by-househol'!$D$725:$E$757,2,FALSE))</f>
        <v/>
      </c>
      <c r="X49" t="str">
        <f>IF(ISERROR(VLOOKUP($B49,'technology-adoption-by-househol'!$D$758:$E$768,2,FALSE)),"",VLOOKUP($B49,'technology-adoption-by-househol'!$D$758:$E$768,2,FALSE))</f>
        <v/>
      </c>
      <c r="Y49" t="str">
        <f>IF(ISERROR(VLOOKUP($B49,'technology-adoption-by-househol'!$D$769:$E$784,2,FALSE)),"",VLOOKUP($B49,'technology-adoption-by-househol'!$D$769:$E$784,2,FALSE))</f>
        <v/>
      </c>
      <c r="Z49" t="str">
        <f>IF(ISERROR(VLOOKUP($B49,'technology-adoption-by-househol'!$D$785:$E$794,2,FALSE)),"",VLOOKUP($B49,'technology-adoption-by-househol'!$D$785:$E$794,2,FALSE))</f>
        <v/>
      </c>
      <c r="AA49" t="str">
        <f>IF(ISERROR(VLOOKUP($B49,'technology-adoption-by-househol'!$D$795:$E$828,2,FALSE)),"",VLOOKUP($B49,'technology-adoption-by-househol'!$D$795:$E$828,2,FALSE))</f>
        <v/>
      </c>
      <c r="AB49" t="str">
        <f>IF(ISERROR(VLOOKUP($B49,'technology-adoption-by-househol'!$D$829:$E$864,2,FALSE)),"",VLOOKUP($B49,'technology-adoption-by-househol'!$D$829:$E$864,2,FALSE))</f>
        <v/>
      </c>
      <c r="AC49" t="str">
        <f>IF(ISERROR(VLOOKUP($B49,'technology-adoption-by-househol'!$D$865:$E$877,2,FALSE)),"",VLOOKUP($B49,'technology-adoption-by-househol'!$D$865:$E$877,2,FALSE))</f>
        <v/>
      </c>
      <c r="AD49" t="str">
        <f>IF(ISERROR(VLOOKUP($B49,'technology-adoption-by-househol'!$D$878:$E$958,2,FALSE)),"",VLOOKUP($B49,'technology-adoption-by-househol'!$D$878:$E$958,2,FALSE))</f>
        <v/>
      </c>
      <c r="AE49" t="str">
        <f>IF(ISERROR(VLOOKUP($B49,'technology-adoption-by-househol'!$D$959:$E$1011,2,FALSE)),"",VLOOKUP($B49,'technology-adoption-by-househol'!$D$959:$E$1011,2,FALSE))</f>
        <v/>
      </c>
      <c r="AF49" t="str">
        <f>IF(ISERROR(VLOOKUP($B49,'technology-adoption-by-househol'!$D$1012:$E$1018,2,FALSE)),"",VLOOKUP($B49,'technology-adoption-by-househol'!$D$1012:$E$1018,2,FALSE))</f>
        <v/>
      </c>
      <c r="AG49" t="str">
        <f>IF(ISERROR(VLOOKUP($B49,'technology-adoption-by-househol'!$D$1019:$E$1041,2,FALSE)),"",VLOOKUP($B49,'technology-adoption-by-househol'!$D$1019:$E$1041,2,FALSE))</f>
        <v/>
      </c>
      <c r="AH49" t="str">
        <f>IF(ISERROR(VLOOKUP($B49,'technology-adoption-by-househol'!$D$1042:$E$1047,2,FALSE)),"",VLOOKUP($B49,'technology-adoption-by-househol'!$D$1042:$E$1047,2,FALSE))</f>
        <v/>
      </c>
      <c r="AI49" t="str">
        <f>IF(ISERROR(VLOOKUP($B49,'technology-adoption-by-househol'!$D$1048:$E$1059,2,FALSE)),"",VLOOKUP($B49,'technology-adoption-by-househol'!$D$1048:$E$1059,2,FALSE))</f>
        <v/>
      </c>
      <c r="AJ49">
        <f>IF(ISERROR(VLOOKUP($B49,'technology-adoption-by-househol'!$D$1060:$E$1167,2,FALSE)),"",VLOOKUP($B49,'technology-adoption-by-househol'!$D$1060:$E$1167,2,FALSE))</f>
        <v>12</v>
      </c>
      <c r="AK49" t="str">
        <f>IF(ISERROR(VLOOKUP($B49,'technology-adoption-by-househol'!$D$1168:$E$1174,2,FALSE)),"",VLOOKUP($B49,'technology-adoption-by-househol'!$D$1168:$E$1174,2,FALSE))</f>
        <v/>
      </c>
      <c r="AL49" t="str">
        <f>IF(ISERROR(VLOOKUP($B49,'technology-adoption-by-househol'!$D$1181:$E$1236,2,FALSE)),"",VLOOKUP($B49,'technology-adoption-by-househol'!$D$1181:$E$1236,2,FALSE))</f>
        <v/>
      </c>
      <c r="AM49" t="str">
        <f>IF(ISERROR(VLOOKUP($B49,'technology-adoption-by-househol'!$D$1243:$E$1255,2,FALSE)),"",VLOOKUP($B49,'technology-adoption-by-househol'!$D$1243:$E$1255,2,FALSE))</f>
        <v/>
      </c>
      <c r="AN49" t="str">
        <f>IF(ISERROR(VLOOKUP($B49,'technology-adoption-by-househol'!$D$1256:$E$1334,2,FALSE)),"",VLOOKUP($B49,'technology-adoption-by-househol'!$D$1256:$E$1334,2,FALSE))</f>
        <v/>
      </c>
      <c r="AO49" t="str">
        <f>IF(ISERROR(VLOOKUP($B49,'technology-adoption-by-househol'!$D$1335:$E$1341,2,FALSE)),"",VLOOKUP($B49,'technology-adoption-by-househol'!$D$1335:$E$1341,2,FALSE))</f>
        <v/>
      </c>
    </row>
    <row r="50" spans="2:41" x14ac:dyDescent="0.3">
      <c r="B50" s="2">
        <f t="shared" si="0"/>
        <v>1906</v>
      </c>
      <c r="C50" t="str">
        <f>IF(ISERROR(VLOOKUP(B50,'technology-adoption-by-househol'!$D$6:$E$41,2,FALSE)),"",VLOOKUP(B50,'technology-adoption-by-househol'!$D$6:$E$41,2,FALSE))</f>
        <v/>
      </c>
      <c r="D50" t="str">
        <f>IF(ISERROR(VLOOKUP($B50,'technology-adoption-by-househol'!$D$42:$E$132,2,FALSE)),"",VLOOKUP($B50,'technology-adoption-by-househol'!$D$42:$E$132,2,FALSE))</f>
        <v/>
      </c>
      <c r="E50" t="str">
        <f>IF(ISERROR(VLOOKUP($B50,'technology-adoption-by-househol'!$D$133:$E$162,2,FALSE)),"",VLOOKUP($B50,'technology-adoption-by-househol'!$D$133:$E$162,2,FALSE))</f>
        <v/>
      </c>
      <c r="F50" t="str">
        <f>IF(ISERROR(VLOOKUP($B50,'technology-adoption-by-househol'!$D$163:$E$185,2,FALSE)),"",VLOOKUP($B50,'technology-adoption-by-househol'!$D$163:$E$185,2,FALSE))</f>
        <v/>
      </c>
      <c r="G50" t="str">
        <f>IF(ISERROR(VLOOKUP($B50,'technology-adoption-by-househol'!$D$186:$E$192,2,FALSE)),"",VLOOKUP($B50,'technology-adoption-by-househol'!$D$186:$E$192,2,FALSE))</f>
        <v/>
      </c>
      <c r="H50" t="str">
        <f>IF(ISERROR(VLOOKUP($B50,'technology-adoption-by-househol'!$D$193:$E$232,2,FALSE)),"",VLOOKUP($B50,'technology-adoption-by-househol'!$D$193:$E$232,2,FALSE))</f>
        <v/>
      </c>
      <c r="I50" t="str">
        <f>IF(ISERROR(VLOOKUP($B50,'technology-adoption-by-househol'!$D$233:$E$238,2,FALSE)),"",VLOOKUP($B50,'technology-adoption-by-househol'!$D$233:$E$238,2,FALSE))</f>
        <v/>
      </c>
      <c r="J50" t="str">
        <f>IF(ISERROR(VLOOKUP($B50,'technology-adoption-by-househol'!$D$239:$E$278,2,FALSE)),"",VLOOKUP($B50,'technology-adoption-by-househol'!$D$239:$E$278,2,FALSE))</f>
        <v/>
      </c>
      <c r="K50" t="str">
        <f>IF(ISERROR(VLOOKUP($B50,'technology-adoption-by-househol'!$D$279:$E$297,2,FALSE)),"",VLOOKUP($B50,'technology-adoption-by-househol'!$D$279:$E$297,2,FALSE))</f>
        <v/>
      </c>
      <c r="L50" t="str">
        <f>IF(ISERROR(VLOOKUP($B50,'technology-adoption-by-househol'!$D$298:$E$310,2,FALSE)),"",VLOOKUP($B50,'technology-adoption-by-househol'!$D$298:$E$310,2,FALSE))</f>
        <v/>
      </c>
      <c r="M50" t="str">
        <f>IF(ISERROR(VLOOKUP($B50,'technology-adoption-by-househol'!$D$311:$E$317,2,FALSE)),"",VLOOKUP($B50,'technology-adoption-by-househol'!$D$311:$E$317,2,FALSE))</f>
        <v/>
      </c>
      <c r="N50" t="str">
        <f>IF(ISERROR(VLOOKUP($B50,'technology-adoption-by-househol'!$D$318:$E$325,2,FALSE)),"",VLOOKUP($B50,'technology-adoption-by-househol'!$D$318:$E$325,2,FALSE))</f>
        <v/>
      </c>
      <c r="O50" t="str">
        <f>IF(ISERROR(VLOOKUP($B50,'technology-adoption-by-househol'!$D$326:$E$423,2,FALSE)),"",VLOOKUP($B50,'technology-adoption-by-househol'!$D$326:$E$423,2,FALSE))</f>
        <v/>
      </c>
      <c r="P50" t="str">
        <f>IF(ISERROR(VLOOKUP($B50,'technology-adoption-by-househol'!$D$424:$E$432,2,FALSE)),"",VLOOKUP($B50,'technology-adoption-by-househol'!$D$424:$E$432,2,FALSE))</f>
        <v/>
      </c>
      <c r="Q50" t="str">
        <f>IF(ISERROR(VLOOKUP($B50,'technology-adoption-by-househol'!$D$433:$E$444,2,FALSE)),"",VLOOKUP($B50,'technology-adoption-by-househol'!$D$433:$E$444,2,FALSE))</f>
        <v/>
      </c>
      <c r="R50" t="str">
        <f>IF(ISERROR(VLOOKUP($B50,'technology-adoption-by-househol'!$D$445:$E$456,2,FALSE)),"",VLOOKUP($B50,'technology-adoption-by-househol'!$D$445:$E$456,2,FALSE))</f>
        <v/>
      </c>
      <c r="S50" t="str">
        <f>IF(ISERROR(VLOOKUP($B50,'technology-adoption-by-househol'!$D$457:$E$511,2,FALSE)),"",VLOOKUP($B50,'technology-adoption-by-househol'!$D$457:$E$511,2,FALSE))</f>
        <v/>
      </c>
      <c r="T50" t="str">
        <f>IF(ISERROR(VLOOKUP($B50,'technology-adoption-by-househol'!$D$512:$E$588,2,FALSE)),"",VLOOKUP($B50,'technology-adoption-by-househol'!$D$512:$E$588,2,FALSE))</f>
        <v/>
      </c>
      <c r="U50" t="str">
        <f>IF(ISERROR(VLOOKUP($B50,'technology-adoption-by-househol'!$D$589:$E$612,2,FALSE)),"",VLOOKUP($B50,'technology-adoption-by-househol'!$D$589:$E$612,2,FALSE))</f>
        <v/>
      </c>
      <c r="V50">
        <f>IF(ISERROR(VLOOKUP($B50,'technology-adoption-by-househol'!$D$616:$E$724,2,FALSE)),"",VLOOKUP($B50,'technology-adoption-by-househol'!$D$616:$E$724,2,FALSE))</f>
        <v>18</v>
      </c>
      <c r="W50" t="str">
        <f>IF(ISERROR(VLOOKUP($B50,'technology-adoption-by-househol'!$D$725:$E$757,2,FALSE)),"",VLOOKUP($B50,'technology-adoption-by-househol'!$D$725:$E$757,2,FALSE))</f>
        <v/>
      </c>
      <c r="X50" t="str">
        <f>IF(ISERROR(VLOOKUP($B50,'technology-adoption-by-househol'!$D$758:$E$768,2,FALSE)),"",VLOOKUP($B50,'technology-adoption-by-househol'!$D$758:$E$768,2,FALSE))</f>
        <v/>
      </c>
      <c r="Y50" t="str">
        <f>IF(ISERROR(VLOOKUP($B50,'technology-adoption-by-househol'!$D$769:$E$784,2,FALSE)),"",VLOOKUP($B50,'technology-adoption-by-househol'!$D$769:$E$784,2,FALSE))</f>
        <v/>
      </c>
      <c r="Z50" t="str">
        <f>IF(ISERROR(VLOOKUP($B50,'technology-adoption-by-househol'!$D$785:$E$794,2,FALSE)),"",VLOOKUP($B50,'technology-adoption-by-househol'!$D$785:$E$794,2,FALSE))</f>
        <v/>
      </c>
      <c r="AA50" t="str">
        <f>IF(ISERROR(VLOOKUP($B50,'technology-adoption-by-househol'!$D$795:$E$828,2,FALSE)),"",VLOOKUP($B50,'technology-adoption-by-househol'!$D$795:$E$828,2,FALSE))</f>
        <v/>
      </c>
      <c r="AB50" t="str">
        <f>IF(ISERROR(VLOOKUP($B50,'technology-adoption-by-househol'!$D$829:$E$864,2,FALSE)),"",VLOOKUP($B50,'technology-adoption-by-househol'!$D$829:$E$864,2,FALSE))</f>
        <v/>
      </c>
      <c r="AC50" t="str">
        <f>IF(ISERROR(VLOOKUP($B50,'technology-adoption-by-househol'!$D$865:$E$877,2,FALSE)),"",VLOOKUP($B50,'technology-adoption-by-househol'!$D$865:$E$877,2,FALSE))</f>
        <v/>
      </c>
      <c r="AD50" t="str">
        <f>IF(ISERROR(VLOOKUP($B50,'technology-adoption-by-househol'!$D$878:$E$958,2,FALSE)),"",VLOOKUP($B50,'technology-adoption-by-househol'!$D$878:$E$958,2,FALSE))</f>
        <v/>
      </c>
      <c r="AE50" t="str">
        <f>IF(ISERROR(VLOOKUP($B50,'technology-adoption-by-househol'!$D$959:$E$1011,2,FALSE)),"",VLOOKUP($B50,'technology-adoption-by-househol'!$D$959:$E$1011,2,FALSE))</f>
        <v/>
      </c>
      <c r="AF50" t="str">
        <f>IF(ISERROR(VLOOKUP($B50,'technology-adoption-by-househol'!$D$1012:$E$1018,2,FALSE)),"",VLOOKUP($B50,'technology-adoption-by-househol'!$D$1012:$E$1018,2,FALSE))</f>
        <v/>
      </c>
      <c r="AG50" t="str">
        <f>IF(ISERROR(VLOOKUP($B50,'technology-adoption-by-househol'!$D$1019:$E$1041,2,FALSE)),"",VLOOKUP($B50,'technology-adoption-by-househol'!$D$1019:$E$1041,2,FALSE))</f>
        <v/>
      </c>
      <c r="AH50" t="str">
        <f>IF(ISERROR(VLOOKUP($B50,'technology-adoption-by-househol'!$D$1042:$E$1047,2,FALSE)),"",VLOOKUP($B50,'technology-adoption-by-househol'!$D$1042:$E$1047,2,FALSE))</f>
        <v/>
      </c>
      <c r="AI50" t="str">
        <f>IF(ISERROR(VLOOKUP($B50,'technology-adoption-by-househol'!$D$1048:$E$1059,2,FALSE)),"",VLOOKUP($B50,'technology-adoption-by-househol'!$D$1048:$E$1059,2,FALSE))</f>
        <v/>
      </c>
      <c r="AJ50">
        <f>IF(ISERROR(VLOOKUP($B50,'technology-adoption-by-househol'!$D$1060:$E$1167,2,FALSE)),"",VLOOKUP($B50,'technology-adoption-by-househol'!$D$1060:$E$1167,2,FALSE))</f>
        <v>13</v>
      </c>
      <c r="AK50" t="str">
        <f>IF(ISERROR(VLOOKUP($B50,'technology-adoption-by-househol'!$D$1168:$E$1174,2,FALSE)),"",VLOOKUP($B50,'technology-adoption-by-househol'!$D$1168:$E$1174,2,FALSE))</f>
        <v/>
      </c>
      <c r="AL50" t="str">
        <f>IF(ISERROR(VLOOKUP($B50,'technology-adoption-by-househol'!$D$1181:$E$1236,2,FALSE)),"",VLOOKUP($B50,'technology-adoption-by-househol'!$D$1181:$E$1236,2,FALSE))</f>
        <v/>
      </c>
      <c r="AM50" t="str">
        <f>IF(ISERROR(VLOOKUP($B50,'technology-adoption-by-househol'!$D$1243:$E$1255,2,FALSE)),"",VLOOKUP($B50,'technology-adoption-by-househol'!$D$1243:$E$1255,2,FALSE))</f>
        <v/>
      </c>
      <c r="AN50" t="str">
        <f>IF(ISERROR(VLOOKUP($B50,'technology-adoption-by-househol'!$D$1256:$E$1334,2,FALSE)),"",VLOOKUP($B50,'technology-adoption-by-househol'!$D$1256:$E$1334,2,FALSE))</f>
        <v/>
      </c>
      <c r="AO50" t="str">
        <f>IF(ISERROR(VLOOKUP($B50,'technology-adoption-by-househol'!$D$1335:$E$1341,2,FALSE)),"",VLOOKUP($B50,'technology-adoption-by-househol'!$D$1335:$E$1341,2,FALSE))</f>
        <v/>
      </c>
    </row>
    <row r="51" spans="2:41" x14ac:dyDescent="0.3">
      <c r="B51" s="2">
        <f t="shared" si="0"/>
        <v>1907</v>
      </c>
      <c r="C51" t="str">
        <f>IF(ISERROR(VLOOKUP(B51,'technology-adoption-by-househol'!$D$6:$E$41,2,FALSE)),"",VLOOKUP(B51,'technology-adoption-by-househol'!$D$6:$E$41,2,FALSE))</f>
        <v/>
      </c>
      <c r="D51" t="str">
        <f>IF(ISERROR(VLOOKUP($B51,'technology-adoption-by-househol'!$D$42:$E$132,2,FALSE)),"",VLOOKUP($B51,'technology-adoption-by-househol'!$D$42:$E$132,2,FALSE))</f>
        <v/>
      </c>
      <c r="E51" t="str">
        <f>IF(ISERROR(VLOOKUP($B51,'technology-adoption-by-househol'!$D$133:$E$162,2,FALSE)),"",VLOOKUP($B51,'technology-adoption-by-househol'!$D$133:$E$162,2,FALSE))</f>
        <v/>
      </c>
      <c r="F51" t="str">
        <f>IF(ISERROR(VLOOKUP($B51,'technology-adoption-by-househol'!$D$163:$E$185,2,FALSE)),"",VLOOKUP($B51,'technology-adoption-by-househol'!$D$163:$E$185,2,FALSE))</f>
        <v/>
      </c>
      <c r="G51" t="str">
        <f>IF(ISERROR(VLOOKUP($B51,'technology-adoption-by-househol'!$D$186:$E$192,2,FALSE)),"",VLOOKUP($B51,'technology-adoption-by-househol'!$D$186:$E$192,2,FALSE))</f>
        <v/>
      </c>
      <c r="H51" t="str">
        <f>IF(ISERROR(VLOOKUP($B51,'technology-adoption-by-househol'!$D$193:$E$232,2,FALSE)),"",VLOOKUP($B51,'technology-adoption-by-househol'!$D$193:$E$232,2,FALSE))</f>
        <v/>
      </c>
      <c r="I51" t="str">
        <f>IF(ISERROR(VLOOKUP($B51,'technology-adoption-by-househol'!$D$233:$E$238,2,FALSE)),"",VLOOKUP($B51,'technology-adoption-by-househol'!$D$233:$E$238,2,FALSE))</f>
        <v/>
      </c>
      <c r="J51" t="str">
        <f>IF(ISERROR(VLOOKUP($B51,'technology-adoption-by-househol'!$D$239:$E$278,2,FALSE)),"",VLOOKUP($B51,'technology-adoption-by-househol'!$D$239:$E$278,2,FALSE))</f>
        <v/>
      </c>
      <c r="K51" t="str">
        <f>IF(ISERROR(VLOOKUP($B51,'technology-adoption-by-househol'!$D$279:$E$297,2,FALSE)),"",VLOOKUP($B51,'technology-adoption-by-househol'!$D$279:$E$297,2,FALSE))</f>
        <v/>
      </c>
      <c r="L51" t="str">
        <f>IF(ISERROR(VLOOKUP($B51,'technology-adoption-by-househol'!$D$298:$E$310,2,FALSE)),"",VLOOKUP($B51,'technology-adoption-by-househol'!$D$298:$E$310,2,FALSE))</f>
        <v/>
      </c>
      <c r="M51" t="str">
        <f>IF(ISERROR(VLOOKUP($B51,'technology-adoption-by-househol'!$D$311:$E$317,2,FALSE)),"",VLOOKUP($B51,'technology-adoption-by-househol'!$D$311:$E$317,2,FALSE))</f>
        <v/>
      </c>
      <c r="N51" t="str">
        <f>IF(ISERROR(VLOOKUP($B51,'technology-adoption-by-househol'!$D$318:$E$325,2,FALSE)),"",VLOOKUP($B51,'technology-adoption-by-househol'!$D$318:$E$325,2,FALSE))</f>
        <v/>
      </c>
      <c r="O51" t="str">
        <f>IF(ISERROR(VLOOKUP($B51,'technology-adoption-by-househol'!$D$326:$E$423,2,FALSE)),"",VLOOKUP($B51,'technology-adoption-by-househol'!$D$326:$E$423,2,FALSE))</f>
        <v/>
      </c>
      <c r="P51" t="str">
        <f>IF(ISERROR(VLOOKUP($B51,'technology-adoption-by-househol'!$D$424:$E$432,2,FALSE)),"",VLOOKUP($B51,'technology-adoption-by-househol'!$D$424:$E$432,2,FALSE))</f>
        <v/>
      </c>
      <c r="Q51" t="str">
        <f>IF(ISERROR(VLOOKUP($B51,'technology-adoption-by-househol'!$D$433:$E$444,2,FALSE)),"",VLOOKUP($B51,'technology-adoption-by-househol'!$D$433:$E$444,2,FALSE))</f>
        <v/>
      </c>
      <c r="R51" t="str">
        <f>IF(ISERROR(VLOOKUP($B51,'technology-adoption-by-househol'!$D$445:$E$456,2,FALSE)),"",VLOOKUP($B51,'technology-adoption-by-househol'!$D$445:$E$456,2,FALSE))</f>
        <v/>
      </c>
      <c r="S51" t="str">
        <f>IF(ISERROR(VLOOKUP($B51,'technology-adoption-by-househol'!$D$457:$E$511,2,FALSE)),"",VLOOKUP($B51,'technology-adoption-by-househol'!$D$457:$E$511,2,FALSE))</f>
        <v/>
      </c>
      <c r="T51" t="str">
        <f>IF(ISERROR(VLOOKUP($B51,'technology-adoption-by-househol'!$D$512:$E$588,2,FALSE)),"",VLOOKUP($B51,'technology-adoption-by-househol'!$D$512:$E$588,2,FALSE))</f>
        <v/>
      </c>
      <c r="U51" t="str">
        <f>IF(ISERROR(VLOOKUP($B51,'technology-adoption-by-househol'!$D$589:$E$612,2,FALSE)),"",VLOOKUP($B51,'technology-adoption-by-househol'!$D$589:$E$612,2,FALSE))</f>
        <v/>
      </c>
      <c r="V51">
        <f>IF(ISERROR(VLOOKUP($B51,'technology-adoption-by-househol'!$D$616:$E$724,2,FALSE)),"",VLOOKUP($B51,'technology-adoption-by-househol'!$D$616:$E$724,2,FALSE))</f>
        <v>19.5</v>
      </c>
      <c r="W51" t="str">
        <f>IF(ISERROR(VLOOKUP($B51,'technology-adoption-by-househol'!$D$725:$E$757,2,FALSE)),"",VLOOKUP($B51,'technology-adoption-by-househol'!$D$725:$E$757,2,FALSE))</f>
        <v/>
      </c>
      <c r="X51" t="str">
        <f>IF(ISERROR(VLOOKUP($B51,'technology-adoption-by-househol'!$D$758:$E$768,2,FALSE)),"",VLOOKUP($B51,'technology-adoption-by-househol'!$D$758:$E$768,2,FALSE))</f>
        <v/>
      </c>
      <c r="Y51" t="str">
        <f>IF(ISERROR(VLOOKUP($B51,'technology-adoption-by-househol'!$D$769:$E$784,2,FALSE)),"",VLOOKUP($B51,'technology-adoption-by-househol'!$D$769:$E$784,2,FALSE))</f>
        <v/>
      </c>
      <c r="Z51" t="str">
        <f>IF(ISERROR(VLOOKUP($B51,'technology-adoption-by-househol'!$D$785:$E$794,2,FALSE)),"",VLOOKUP($B51,'technology-adoption-by-househol'!$D$785:$E$794,2,FALSE))</f>
        <v/>
      </c>
      <c r="AA51" t="str">
        <f>IF(ISERROR(VLOOKUP($B51,'technology-adoption-by-househol'!$D$795:$E$828,2,FALSE)),"",VLOOKUP($B51,'technology-adoption-by-househol'!$D$795:$E$828,2,FALSE))</f>
        <v/>
      </c>
      <c r="AB51" t="str">
        <f>IF(ISERROR(VLOOKUP($B51,'technology-adoption-by-househol'!$D$829:$E$864,2,FALSE)),"",VLOOKUP($B51,'technology-adoption-by-househol'!$D$829:$E$864,2,FALSE))</f>
        <v/>
      </c>
      <c r="AC51" t="str">
        <f>IF(ISERROR(VLOOKUP($B51,'technology-adoption-by-househol'!$D$865:$E$877,2,FALSE)),"",VLOOKUP($B51,'technology-adoption-by-househol'!$D$865:$E$877,2,FALSE))</f>
        <v/>
      </c>
      <c r="AD51" t="str">
        <f>IF(ISERROR(VLOOKUP($B51,'technology-adoption-by-househol'!$D$878:$E$958,2,FALSE)),"",VLOOKUP($B51,'technology-adoption-by-househol'!$D$878:$E$958,2,FALSE))</f>
        <v/>
      </c>
      <c r="AE51" t="str">
        <f>IF(ISERROR(VLOOKUP($B51,'technology-adoption-by-househol'!$D$959:$E$1011,2,FALSE)),"",VLOOKUP($B51,'technology-adoption-by-househol'!$D$959:$E$1011,2,FALSE))</f>
        <v/>
      </c>
      <c r="AF51" t="str">
        <f>IF(ISERROR(VLOOKUP($B51,'technology-adoption-by-househol'!$D$1012:$E$1018,2,FALSE)),"",VLOOKUP($B51,'technology-adoption-by-househol'!$D$1012:$E$1018,2,FALSE))</f>
        <v/>
      </c>
      <c r="AG51" t="str">
        <f>IF(ISERROR(VLOOKUP($B51,'technology-adoption-by-househol'!$D$1019:$E$1041,2,FALSE)),"",VLOOKUP($B51,'technology-adoption-by-househol'!$D$1019:$E$1041,2,FALSE))</f>
        <v/>
      </c>
      <c r="AH51" t="str">
        <f>IF(ISERROR(VLOOKUP($B51,'technology-adoption-by-househol'!$D$1042:$E$1047,2,FALSE)),"",VLOOKUP($B51,'technology-adoption-by-househol'!$D$1042:$E$1047,2,FALSE))</f>
        <v/>
      </c>
      <c r="AI51" t="str">
        <f>IF(ISERROR(VLOOKUP($B51,'technology-adoption-by-househol'!$D$1048:$E$1059,2,FALSE)),"",VLOOKUP($B51,'technology-adoption-by-househol'!$D$1048:$E$1059,2,FALSE))</f>
        <v/>
      </c>
      <c r="AJ51">
        <f>IF(ISERROR(VLOOKUP($B51,'technology-adoption-by-househol'!$D$1060:$E$1167,2,FALSE)),"",VLOOKUP($B51,'technology-adoption-by-househol'!$D$1060:$E$1167,2,FALSE))</f>
        <v>14</v>
      </c>
      <c r="AK51" t="str">
        <f>IF(ISERROR(VLOOKUP($B51,'technology-adoption-by-househol'!$D$1168:$E$1174,2,FALSE)),"",VLOOKUP($B51,'technology-adoption-by-househol'!$D$1168:$E$1174,2,FALSE))</f>
        <v/>
      </c>
      <c r="AL51" t="str">
        <f>IF(ISERROR(VLOOKUP($B51,'technology-adoption-by-househol'!$D$1181:$E$1236,2,FALSE)),"",VLOOKUP($B51,'technology-adoption-by-househol'!$D$1181:$E$1236,2,FALSE))</f>
        <v/>
      </c>
      <c r="AM51" t="str">
        <f>IF(ISERROR(VLOOKUP($B51,'technology-adoption-by-househol'!$D$1243:$E$1255,2,FALSE)),"",VLOOKUP($B51,'technology-adoption-by-househol'!$D$1243:$E$1255,2,FALSE))</f>
        <v/>
      </c>
      <c r="AN51" t="str">
        <f>IF(ISERROR(VLOOKUP($B51,'technology-adoption-by-househol'!$D$1256:$E$1334,2,FALSE)),"",VLOOKUP($B51,'technology-adoption-by-househol'!$D$1256:$E$1334,2,FALSE))</f>
        <v/>
      </c>
      <c r="AO51" t="str">
        <f>IF(ISERROR(VLOOKUP($B51,'technology-adoption-by-househol'!$D$1335:$E$1341,2,FALSE)),"",VLOOKUP($B51,'technology-adoption-by-househol'!$D$1335:$E$1341,2,FALSE))</f>
        <v/>
      </c>
    </row>
    <row r="52" spans="2:41" x14ac:dyDescent="0.3">
      <c r="B52" s="2">
        <f t="shared" si="0"/>
        <v>1908</v>
      </c>
      <c r="C52" t="str">
        <f>IF(ISERROR(VLOOKUP(B52,'technology-adoption-by-househol'!$D$6:$E$41,2,FALSE)),"",VLOOKUP(B52,'technology-adoption-by-househol'!$D$6:$E$41,2,FALSE))</f>
        <v/>
      </c>
      <c r="D52" t="str">
        <f>IF(ISERROR(VLOOKUP($B52,'technology-adoption-by-househol'!$D$42:$E$132,2,FALSE)),"",VLOOKUP($B52,'technology-adoption-by-househol'!$D$42:$E$132,2,FALSE))</f>
        <v/>
      </c>
      <c r="E52" t="str">
        <f>IF(ISERROR(VLOOKUP($B52,'technology-adoption-by-househol'!$D$133:$E$162,2,FALSE)),"",VLOOKUP($B52,'technology-adoption-by-househol'!$D$133:$E$162,2,FALSE))</f>
        <v/>
      </c>
      <c r="F52" t="str">
        <f>IF(ISERROR(VLOOKUP($B52,'technology-adoption-by-househol'!$D$163:$E$185,2,FALSE)),"",VLOOKUP($B52,'technology-adoption-by-househol'!$D$163:$E$185,2,FALSE))</f>
        <v/>
      </c>
      <c r="G52" t="str">
        <f>IF(ISERROR(VLOOKUP($B52,'technology-adoption-by-househol'!$D$186:$E$192,2,FALSE)),"",VLOOKUP($B52,'technology-adoption-by-househol'!$D$186:$E$192,2,FALSE))</f>
        <v/>
      </c>
      <c r="H52" t="str">
        <f>IF(ISERROR(VLOOKUP($B52,'technology-adoption-by-househol'!$D$193:$E$232,2,FALSE)),"",VLOOKUP($B52,'technology-adoption-by-househol'!$D$193:$E$232,2,FALSE))</f>
        <v/>
      </c>
      <c r="I52" t="str">
        <f>IF(ISERROR(VLOOKUP($B52,'technology-adoption-by-househol'!$D$233:$E$238,2,FALSE)),"",VLOOKUP($B52,'technology-adoption-by-househol'!$D$233:$E$238,2,FALSE))</f>
        <v/>
      </c>
      <c r="J52" t="str">
        <f>IF(ISERROR(VLOOKUP($B52,'technology-adoption-by-househol'!$D$239:$E$278,2,FALSE)),"",VLOOKUP($B52,'technology-adoption-by-househol'!$D$239:$E$278,2,FALSE))</f>
        <v/>
      </c>
      <c r="K52" t="str">
        <f>IF(ISERROR(VLOOKUP($B52,'technology-adoption-by-househol'!$D$279:$E$297,2,FALSE)),"",VLOOKUP($B52,'technology-adoption-by-househol'!$D$279:$E$297,2,FALSE))</f>
        <v/>
      </c>
      <c r="L52" t="str">
        <f>IF(ISERROR(VLOOKUP($B52,'technology-adoption-by-househol'!$D$298:$E$310,2,FALSE)),"",VLOOKUP($B52,'technology-adoption-by-househol'!$D$298:$E$310,2,FALSE))</f>
        <v/>
      </c>
      <c r="M52" t="str">
        <f>IF(ISERROR(VLOOKUP($B52,'technology-adoption-by-househol'!$D$311:$E$317,2,FALSE)),"",VLOOKUP($B52,'technology-adoption-by-househol'!$D$311:$E$317,2,FALSE))</f>
        <v/>
      </c>
      <c r="N52" t="str">
        <f>IF(ISERROR(VLOOKUP($B52,'technology-adoption-by-househol'!$D$318:$E$325,2,FALSE)),"",VLOOKUP($B52,'technology-adoption-by-househol'!$D$318:$E$325,2,FALSE))</f>
        <v/>
      </c>
      <c r="O52">
        <f>IF(ISERROR(VLOOKUP($B52,'technology-adoption-by-househol'!$D$326:$E$423,2,FALSE)),"",VLOOKUP($B52,'technology-adoption-by-househol'!$D$326:$E$423,2,FALSE))</f>
        <v>10</v>
      </c>
      <c r="P52" t="str">
        <f>IF(ISERROR(VLOOKUP($B52,'technology-adoption-by-househol'!$D$424:$E$432,2,FALSE)),"",VLOOKUP($B52,'technology-adoption-by-househol'!$D$424:$E$432,2,FALSE))</f>
        <v/>
      </c>
      <c r="Q52" t="str">
        <f>IF(ISERROR(VLOOKUP($B52,'technology-adoption-by-househol'!$D$433:$E$444,2,FALSE)),"",VLOOKUP($B52,'technology-adoption-by-househol'!$D$433:$E$444,2,FALSE))</f>
        <v/>
      </c>
      <c r="R52" t="str">
        <f>IF(ISERROR(VLOOKUP($B52,'technology-adoption-by-househol'!$D$445:$E$456,2,FALSE)),"",VLOOKUP($B52,'technology-adoption-by-househol'!$D$445:$E$456,2,FALSE))</f>
        <v/>
      </c>
      <c r="S52" t="str">
        <f>IF(ISERROR(VLOOKUP($B52,'technology-adoption-by-househol'!$D$457:$E$511,2,FALSE)),"",VLOOKUP($B52,'technology-adoption-by-househol'!$D$457:$E$511,2,FALSE))</f>
        <v/>
      </c>
      <c r="T52" t="str">
        <f>IF(ISERROR(VLOOKUP($B52,'technology-adoption-by-househol'!$D$512:$E$588,2,FALSE)),"",VLOOKUP($B52,'technology-adoption-by-househol'!$D$512:$E$588,2,FALSE))</f>
        <v/>
      </c>
      <c r="U52" t="str">
        <f>IF(ISERROR(VLOOKUP($B52,'technology-adoption-by-househol'!$D$589:$E$612,2,FALSE)),"",VLOOKUP($B52,'technology-adoption-by-househol'!$D$589:$E$612,2,FALSE))</f>
        <v/>
      </c>
      <c r="V52">
        <f>IF(ISERROR(VLOOKUP($B52,'technology-adoption-by-househol'!$D$616:$E$724,2,FALSE)),"",VLOOKUP($B52,'technology-adoption-by-househol'!$D$616:$E$724,2,FALSE))</f>
        <v>21</v>
      </c>
      <c r="W52" t="str">
        <f>IF(ISERROR(VLOOKUP($B52,'technology-adoption-by-househol'!$D$725:$E$757,2,FALSE)),"",VLOOKUP($B52,'technology-adoption-by-househol'!$D$725:$E$757,2,FALSE))</f>
        <v/>
      </c>
      <c r="X52" t="str">
        <f>IF(ISERROR(VLOOKUP($B52,'technology-adoption-by-househol'!$D$758:$E$768,2,FALSE)),"",VLOOKUP($B52,'technology-adoption-by-househol'!$D$758:$E$768,2,FALSE))</f>
        <v/>
      </c>
      <c r="Y52" t="str">
        <f>IF(ISERROR(VLOOKUP($B52,'technology-adoption-by-househol'!$D$769:$E$784,2,FALSE)),"",VLOOKUP($B52,'technology-adoption-by-househol'!$D$769:$E$784,2,FALSE))</f>
        <v/>
      </c>
      <c r="Z52" t="str">
        <f>IF(ISERROR(VLOOKUP($B52,'technology-adoption-by-househol'!$D$785:$E$794,2,FALSE)),"",VLOOKUP($B52,'technology-adoption-by-househol'!$D$785:$E$794,2,FALSE))</f>
        <v/>
      </c>
      <c r="AA52" t="str">
        <f>IF(ISERROR(VLOOKUP($B52,'technology-adoption-by-househol'!$D$795:$E$828,2,FALSE)),"",VLOOKUP($B52,'technology-adoption-by-househol'!$D$795:$E$828,2,FALSE))</f>
        <v/>
      </c>
      <c r="AB52" t="str">
        <f>IF(ISERROR(VLOOKUP($B52,'technology-adoption-by-househol'!$D$829:$E$864,2,FALSE)),"",VLOOKUP($B52,'technology-adoption-by-househol'!$D$829:$E$864,2,FALSE))</f>
        <v/>
      </c>
      <c r="AC52" t="str">
        <f>IF(ISERROR(VLOOKUP($B52,'technology-adoption-by-househol'!$D$865:$E$877,2,FALSE)),"",VLOOKUP($B52,'technology-adoption-by-househol'!$D$865:$E$877,2,FALSE))</f>
        <v/>
      </c>
      <c r="AD52" t="str">
        <f>IF(ISERROR(VLOOKUP($B52,'technology-adoption-by-househol'!$D$878:$E$958,2,FALSE)),"",VLOOKUP($B52,'technology-adoption-by-househol'!$D$878:$E$958,2,FALSE))</f>
        <v/>
      </c>
      <c r="AE52" t="str">
        <f>IF(ISERROR(VLOOKUP($B52,'technology-adoption-by-househol'!$D$959:$E$1011,2,FALSE)),"",VLOOKUP($B52,'technology-adoption-by-househol'!$D$959:$E$1011,2,FALSE))</f>
        <v/>
      </c>
      <c r="AF52" t="str">
        <f>IF(ISERROR(VLOOKUP($B52,'technology-adoption-by-househol'!$D$1012:$E$1018,2,FALSE)),"",VLOOKUP($B52,'technology-adoption-by-househol'!$D$1012:$E$1018,2,FALSE))</f>
        <v/>
      </c>
      <c r="AG52" t="str">
        <f>IF(ISERROR(VLOOKUP($B52,'technology-adoption-by-househol'!$D$1019:$E$1041,2,FALSE)),"",VLOOKUP($B52,'technology-adoption-by-househol'!$D$1019:$E$1041,2,FALSE))</f>
        <v/>
      </c>
      <c r="AH52" t="str">
        <f>IF(ISERROR(VLOOKUP($B52,'technology-adoption-by-househol'!$D$1042:$E$1047,2,FALSE)),"",VLOOKUP($B52,'technology-adoption-by-househol'!$D$1042:$E$1047,2,FALSE))</f>
        <v/>
      </c>
      <c r="AI52" t="str">
        <f>IF(ISERROR(VLOOKUP($B52,'technology-adoption-by-househol'!$D$1048:$E$1059,2,FALSE)),"",VLOOKUP($B52,'technology-adoption-by-househol'!$D$1048:$E$1059,2,FALSE))</f>
        <v/>
      </c>
      <c r="AJ52">
        <f>IF(ISERROR(VLOOKUP($B52,'technology-adoption-by-househol'!$D$1060:$E$1167,2,FALSE)),"",VLOOKUP($B52,'technology-adoption-by-househol'!$D$1060:$E$1167,2,FALSE))</f>
        <v>14.5</v>
      </c>
      <c r="AK52" t="str">
        <f>IF(ISERROR(VLOOKUP($B52,'technology-adoption-by-househol'!$D$1168:$E$1174,2,FALSE)),"",VLOOKUP($B52,'technology-adoption-by-househol'!$D$1168:$E$1174,2,FALSE))</f>
        <v/>
      </c>
      <c r="AL52" t="str">
        <f>IF(ISERROR(VLOOKUP($B52,'technology-adoption-by-househol'!$D$1181:$E$1236,2,FALSE)),"",VLOOKUP($B52,'technology-adoption-by-househol'!$D$1181:$E$1236,2,FALSE))</f>
        <v/>
      </c>
      <c r="AM52" t="str">
        <f>IF(ISERROR(VLOOKUP($B52,'technology-adoption-by-househol'!$D$1243:$E$1255,2,FALSE)),"",VLOOKUP($B52,'technology-adoption-by-househol'!$D$1243:$E$1255,2,FALSE))</f>
        <v/>
      </c>
      <c r="AN52" t="str">
        <f>IF(ISERROR(VLOOKUP($B52,'technology-adoption-by-househol'!$D$1256:$E$1334,2,FALSE)),"",VLOOKUP($B52,'technology-adoption-by-househol'!$D$1256:$E$1334,2,FALSE))</f>
        <v/>
      </c>
      <c r="AO52" t="str">
        <f>IF(ISERROR(VLOOKUP($B52,'technology-adoption-by-househol'!$D$1335:$E$1341,2,FALSE)),"",VLOOKUP($B52,'technology-adoption-by-househol'!$D$1335:$E$1341,2,FALSE))</f>
        <v/>
      </c>
    </row>
    <row r="53" spans="2:41" x14ac:dyDescent="0.3">
      <c r="B53" s="2">
        <f t="shared" si="0"/>
        <v>1909</v>
      </c>
      <c r="C53" t="str">
        <f>IF(ISERROR(VLOOKUP(B53,'technology-adoption-by-househol'!$D$6:$E$41,2,FALSE)),"",VLOOKUP(B53,'technology-adoption-by-househol'!$D$6:$E$41,2,FALSE))</f>
        <v/>
      </c>
      <c r="D53" t="str">
        <f>IF(ISERROR(VLOOKUP($B53,'technology-adoption-by-househol'!$D$42:$E$132,2,FALSE)),"",VLOOKUP($B53,'technology-adoption-by-househol'!$D$42:$E$132,2,FALSE))</f>
        <v/>
      </c>
      <c r="E53" t="str">
        <f>IF(ISERROR(VLOOKUP($B53,'technology-adoption-by-househol'!$D$133:$E$162,2,FALSE)),"",VLOOKUP($B53,'technology-adoption-by-househol'!$D$133:$E$162,2,FALSE))</f>
        <v/>
      </c>
      <c r="F53" t="str">
        <f>IF(ISERROR(VLOOKUP($B53,'technology-adoption-by-househol'!$D$163:$E$185,2,FALSE)),"",VLOOKUP($B53,'technology-adoption-by-househol'!$D$163:$E$185,2,FALSE))</f>
        <v/>
      </c>
      <c r="G53" t="str">
        <f>IF(ISERROR(VLOOKUP($B53,'technology-adoption-by-househol'!$D$186:$E$192,2,FALSE)),"",VLOOKUP($B53,'technology-adoption-by-househol'!$D$186:$E$192,2,FALSE))</f>
        <v/>
      </c>
      <c r="H53" t="str">
        <f>IF(ISERROR(VLOOKUP($B53,'technology-adoption-by-househol'!$D$193:$E$232,2,FALSE)),"",VLOOKUP($B53,'technology-adoption-by-househol'!$D$193:$E$232,2,FALSE))</f>
        <v/>
      </c>
      <c r="I53" t="str">
        <f>IF(ISERROR(VLOOKUP($B53,'technology-adoption-by-househol'!$D$233:$E$238,2,FALSE)),"",VLOOKUP($B53,'technology-adoption-by-househol'!$D$233:$E$238,2,FALSE))</f>
        <v/>
      </c>
      <c r="J53" t="str">
        <f>IF(ISERROR(VLOOKUP($B53,'technology-adoption-by-househol'!$D$239:$E$278,2,FALSE)),"",VLOOKUP($B53,'technology-adoption-by-househol'!$D$239:$E$278,2,FALSE))</f>
        <v/>
      </c>
      <c r="K53" t="str">
        <f>IF(ISERROR(VLOOKUP($B53,'technology-adoption-by-househol'!$D$279:$E$297,2,FALSE)),"",VLOOKUP($B53,'technology-adoption-by-househol'!$D$279:$E$297,2,FALSE))</f>
        <v/>
      </c>
      <c r="L53" t="str">
        <f>IF(ISERROR(VLOOKUP($B53,'technology-adoption-by-househol'!$D$298:$E$310,2,FALSE)),"",VLOOKUP($B53,'technology-adoption-by-househol'!$D$298:$E$310,2,FALSE))</f>
        <v/>
      </c>
      <c r="M53" t="str">
        <f>IF(ISERROR(VLOOKUP($B53,'technology-adoption-by-househol'!$D$311:$E$317,2,FALSE)),"",VLOOKUP($B53,'technology-adoption-by-househol'!$D$311:$E$317,2,FALSE))</f>
        <v/>
      </c>
      <c r="N53" t="str">
        <f>IF(ISERROR(VLOOKUP($B53,'technology-adoption-by-househol'!$D$318:$E$325,2,FALSE)),"",VLOOKUP($B53,'technology-adoption-by-househol'!$D$318:$E$325,2,FALSE))</f>
        <v/>
      </c>
      <c r="O53">
        <f>IF(ISERROR(VLOOKUP($B53,'technology-adoption-by-househol'!$D$326:$E$423,2,FALSE)),"",VLOOKUP($B53,'technology-adoption-by-househol'!$D$326:$E$423,2,FALSE))</f>
        <v>10.67</v>
      </c>
      <c r="P53" t="str">
        <f>IF(ISERROR(VLOOKUP($B53,'technology-adoption-by-househol'!$D$424:$E$432,2,FALSE)),"",VLOOKUP($B53,'technology-adoption-by-househol'!$D$424:$E$432,2,FALSE))</f>
        <v/>
      </c>
      <c r="Q53" t="str">
        <f>IF(ISERROR(VLOOKUP($B53,'technology-adoption-by-househol'!$D$433:$E$444,2,FALSE)),"",VLOOKUP($B53,'technology-adoption-by-househol'!$D$433:$E$444,2,FALSE))</f>
        <v/>
      </c>
      <c r="R53" t="str">
        <f>IF(ISERROR(VLOOKUP($B53,'technology-adoption-by-househol'!$D$445:$E$456,2,FALSE)),"",VLOOKUP($B53,'technology-adoption-by-househol'!$D$445:$E$456,2,FALSE))</f>
        <v/>
      </c>
      <c r="S53" t="str">
        <f>IF(ISERROR(VLOOKUP($B53,'technology-adoption-by-househol'!$D$457:$E$511,2,FALSE)),"",VLOOKUP($B53,'technology-adoption-by-househol'!$D$457:$E$511,2,FALSE))</f>
        <v/>
      </c>
      <c r="T53" t="str">
        <f>IF(ISERROR(VLOOKUP($B53,'technology-adoption-by-househol'!$D$512:$E$588,2,FALSE)),"",VLOOKUP($B53,'technology-adoption-by-househol'!$D$512:$E$588,2,FALSE))</f>
        <v/>
      </c>
      <c r="U53" t="str">
        <f>IF(ISERROR(VLOOKUP($B53,'technology-adoption-by-househol'!$D$589:$E$612,2,FALSE)),"",VLOOKUP($B53,'technology-adoption-by-househol'!$D$589:$E$612,2,FALSE))</f>
        <v/>
      </c>
      <c r="V53">
        <f>IF(ISERROR(VLOOKUP($B53,'technology-adoption-by-househol'!$D$616:$E$724,2,FALSE)),"",VLOOKUP($B53,'technology-adoption-by-househol'!$D$616:$E$724,2,FALSE))</f>
        <v>23</v>
      </c>
      <c r="W53" t="str">
        <f>IF(ISERROR(VLOOKUP($B53,'technology-adoption-by-househol'!$D$725:$E$757,2,FALSE)),"",VLOOKUP($B53,'technology-adoption-by-househol'!$D$725:$E$757,2,FALSE))</f>
        <v/>
      </c>
      <c r="X53" t="str">
        <f>IF(ISERROR(VLOOKUP($B53,'technology-adoption-by-househol'!$D$758:$E$768,2,FALSE)),"",VLOOKUP($B53,'technology-adoption-by-househol'!$D$758:$E$768,2,FALSE))</f>
        <v/>
      </c>
      <c r="Y53" t="str">
        <f>IF(ISERROR(VLOOKUP($B53,'technology-adoption-by-househol'!$D$769:$E$784,2,FALSE)),"",VLOOKUP($B53,'technology-adoption-by-househol'!$D$769:$E$784,2,FALSE))</f>
        <v/>
      </c>
      <c r="Z53" t="str">
        <f>IF(ISERROR(VLOOKUP($B53,'technology-adoption-by-househol'!$D$785:$E$794,2,FALSE)),"",VLOOKUP($B53,'technology-adoption-by-househol'!$D$785:$E$794,2,FALSE))</f>
        <v/>
      </c>
      <c r="AA53" t="str">
        <f>IF(ISERROR(VLOOKUP($B53,'technology-adoption-by-househol'!$D$795:$E$828,2,FALSE)),"",VLOOKUP($B53,'technology-adoption-by-househol'!$D$795:$E$828,2,FALSE))</f>
        <v/>
      </c>
      <c r="AB53" t="str">
        <f>IF(ISERROR(VLOOKUP($B53,'technology-adoption-by-househol'!$D$829:$E$864,2,FALSE)),"",VLOOKUP($B53,'technology-adoption-by-househol'!$D$829:$E$864,2,FALSE))</f>
        <v/>
      </c>
      <c r="AC53" t="str">
        <f>IF(ISERROR(VLOOKUP($B53,'technology-adoption-by-househol'!$D$865:$E$877,2,FALSE)),"",VLOOKUP($B53,'technology-adoption-by-househol'!$D$865:$E$877,2,FALSE))</f>
        <v/>
      </c>
      <c r="AD53" t="str">
        <f>IF(ISERROR(VLOOKUP($B53,'technology-adoption-by-househol'!$D$878:$E$958,2,FALSE)),"",VLOOKUP($B53,'technology-adoption-by-househol'!$D$878:$E$958,2,FALSE))</f>
        <v/>
      </c>
      <c r="AE53" t="str">
        <f>IF(ISERROR(VLOOKUP($B53,'technology-adoption-by-househol'!$D$959:$E$1011,2,FALSE)),"",VLOOKUP($B53,'technology-adoption-by-househol'!$D$959:$E$1011,2,FALSE))</f>
        <v/>
      </c>
      <c r="AF53" t="str">
        <f>IF(ISERROR(VLOOKUP($B53,'technology-adoption-by-househol'!$D$1012:$E$1018,2,FALSE)),"",VLOOKUP($B53,'technology-adoption-by-househol'!$D$1012:$E$1018,2,FALSE))</f>
        <v/>
      </c>
      <c r="AG53" t="str">
        <f>IF(ISERROR(VLOOKUP($B53,'technology-adoption-by-househol'!$D$1019:$E$1041,2,FALSE)),"",VLOOKUP($B53,'technology-adoption-by-househol'!$D$1019:$E$1041,2,FALSE))</f>
        <v/>
      </c>
      <c r="AH53" t="str">
        <f>IF(ISERROR(VLOOKUP($B53,'technology-adoption-by-househol'!$D$1042:$E$1047,2,FALSE)),"",VLOOKUP($B53,'technology-adoption-by-househol'!$D$1042:$E$1047,2,FALSE))</f>
        <v/>
      </c>
      <c r="AI53" t="str">
        <f>IF(ISERROR(VLOOKUP($B53,'technology-adoption-by-househol'!$D$1048:$E$1059,2,FALSE)),"",VLOOKUP($B53,'technology-adoption-by-househol'!$D$1048:$E$1059,2,FALSE))</f>
        <v/>
      </c>
      <c r="AJ53">
        <f>IF(ISERROR(VLOOKUP($B53,'technology-adoption-by-househol'!$D$1060:$E$1167,2,FALSE)),"",VLOOKUP($B53,'technology-adoption-by-househol'!$D$1060:$E$1167,2,FALSE))</f>
        <v>15</v>
      </c>
      <c r="AK53" t="str">
        <f>IF(ISERROR(VLOOKUP($B53,'technology-adoption-by-househol'!$D$1168:$E$1174,2,FALSE)),"",VLOOKUP($B53,'technology-adoption-by-househol'!$D$1168:$E$1174,2,FALSE))</f>
        <v/>
      </c>
      <c r="AL53" t="str">
        <f>IF(ISERROR(VLOOKUP($B53,'technology-adoption-by-househol'!$D$1181:$E$1236,2,FALSE)),"",VLOOKUP($B53,'technology-adoption-by-househol'!$D$1181:$E$1236,2,FALSE))</f>
        <v/>
      </c>
      <c r="AM53" t="str">
        <f>IF(ISERROR(VLOOKUP($B53,'technology-adoption-by-househol'!$D$1243:$E$1255,2,FALSE)),"",VLOOKUP($B53,'technology-adoption-by-househol'!$D$1243:$E$1255,2,FALSE))</f>
        <v/>
      </c>
      <c r="AN53" t="str">
        <f>IF(ISERROR(VLOOKUP($B53,'technology-adoption-by-househol'!$D$1256:$E$1334,2,FALSE)),"",VLOOKUP($B53,'technology-adoption-by-househol'!$D$1256:$E$1334,2,FALSE))</f>
        <v/>
      </c>
      <c r="AO53" t="str">
        <f>IF(ISERROR(VLOOKUP($B53,'technology-adoption-by-househol'!$D$1335:$E$1341,2,FALSE)),"",VLOOKUP($B53,'technology-adoption-by-househol'!$D$1335:$E$1341,2,FALSE))</f>
        <v/>
      </c>
    </row>
    <row r="54" spans="2:41" x14ac:dyDescent="0.3">
      <c r="B54" s="2">
        <f t="shared" si="0"/>
        <v>1910</v>
      </c>
      <c r="C54">
        <f>IF(ISERROR(VLOOKUP(B54,'technology-adoption-by-househol'!$D$6:$E$41,2,FALSE)),"",VLOOKUP(B54,'technology-adoption-by-househol'!$D$6:$E$41,2,FALSE))</f>
        <v>0</v>
      </c>
      <c r="D54" t="str">
        <f>IF(ISERROR(VLOOKUP($B54,'technology-adoption-by-househol'!$D$42:$E$132,2,FALSE)),"",VLOOKUP($B54,'technology-adoption-by-househol'!$D$42:$E$132,2,FALSE))</f>
        <v/>
      </c>
      <c r="E54" t="str">
        <f>IF(ISERROR(VLOOKUP($B54,'technology-adoption-by-househol'!$D$133:$E$162,2,FALSE)),"",VLOOKUP($B54,'technology-adoption-by-househol'!$D$133:$E$162,2,FALSE))</f>
        <v/>
      </c>
      <c r="F54" t="str">
        <f>IF(ISERROR(VLOOKUP($B54,'technology-adoption-by-househol'!$D$163:$E$185,2,FALSE)),"",VLOOKUP($B54,'technology-adoption-by-househol'!$D$163:$E$185,2,FALSE))</f>
        <v/>
      </c>
      <c r="G54">
        <f>IF(ISERROR(VLOOKUP($B54,'technology-adoption-by-househol'!$D$186:$E$192,2,FALSE)),"",VLOOKUP($B54,'technology-adoption-by-househol'!$D$186:$E$192,2,FALSE))</f>
        <v>0</v>
      </c>
      <c r="H54" t="str">
        <f>IF(ISERROR(VLOOKUP($B54,'technology-adoption-by-househol'!$D$193:$E$232,2,FALSE)),"",VLOOKUP($B54,'technology-adoption-by-househol'!$D$193:$E$232,2,FALSE))</f>
        <v/>
      </c>
      <c r="I54" t="str">
        <f>IF(ISERROR(VLOOKUP($B54,'technology-adoption-by-househol'!$D$233:$E$238,2,FALSE)),"",VLOOKUP($B54,'technology-adoption-by-househol'!$D$233:$E$238,2,FALSE))</f>
        <v/>
      </c>
      <c r="J54" t="str">
        <f>IF(ISERROR(VLOOKUP($B54,'technology-adoption-by-househol'!$D$239:$E$278,2,FALSE)),"",VLOOKUP($B54,'technology-adoption-by-househol'!$D$239:$E$278,2,FALSE))</f>
        <v/>
      </c>
      <c r="K54" t="str">
        <f>IF(ISERROR(VLOOKUP($B54,'technology-adoption-by-househol'!$D$279:$E$297,2,FALSE)),"",VLOOKUP($B54,'technology-adoption-by-househol'!$D$279:$E$297,2,FALSE))</f>
        <v/>
      </c>
      <c r="L54" t="str">
        <f>IF(ISERROR(VLOOKUP($B54,'technology-adoption-by-househol'!$D$298:$E$310,2,FALSE)),"",VLOOKUP($B54,'technology-adoption-by-househol'!$D$298:$E$310,2,FALSE))</f>
        <v/>
      </c>
      <c r="M54" t="str">
        <f>IF(ISERROR(VLOOKUP($B54,'technology-adoption-by-househol'!$D$311:$E$317,2,FALSE)),"",VLOOKUP($B54,'technology-adoption-by-househol'!$D$311:$E$317,2,FALSE))</f>
        <v/>
      </c>
      <c r="N54" t="str">
        <f>IF(ISERROR(VLOOKUP($B54,'technology-adoption-by-househol'!$D$318:$E$325,2,FALSE)),"",VLOOKUP($B54,'technology-adoption-by-househol'!$D$318:$E$325,2,FALSE))</f>
        <v/>
      </c>
      <c r="O54">
        <f>IF(ISERROR(VLOOKUP($B54,'technology-adoption-by-househol'!$D$326:$E$423,2,FALSE)),"",VLOOKUP($B54,'technology-adoption-by-househol'!$D$326:$E$423,2,FALSE))</f>
        <v>12.33</v>
      </c>
      <c r="P54" t="str">
        <f>IF(ISERROR(VLOOKUP($B54,'technology-adoption-by-househol'!$D$424:$E$432,2,FALSE)),"",VLOOKUP($B54,'technology-adoption-by-househol'!$D$424:$E$432,2,FALSE))</f>
        <v/>
      </c>
      <c r="Q54" t="str">
        <f>IF(ISERROR(VLOOKUP($B54,'technology-adoption-by-househol'!$D$433:$E$444,2,FALSE)),"",VLOOKUP($B54,'technology-adoption-by-househol'!$D$433:$E$444,2,FALSE))</f>
        <v/>
      </c>
      <c r="R54" t="str">
        <f>IF(ISERROR(VLOOKUP($B54,'technology-adoption-by-househol'!$D$445:$E$456,2,FALSE)),"",VLOOKUP($B54,'technology-adoption-by-househol'!$D$445:$E$456,2,FALSE))</f>
        <v/>
      </c>
      <c r="S54" t="str">
        <f>IF(ISERROR(VLOOKUP($B54,'technology-adoption-by-househol'!$D$457:$E$511,2,FALSE)),"",VLOOKUP($B54,'technology-adoption-by-househol'!$D$457:$E$511,2,FALSE))</f>
        <v/>
      </c>
      <c r="T54" t="str">
        <f>IF(ISERROR(VLOOKUP($B54,'technology-adoption-by-househol'!$D$512:$E$588,2,FALSE)),"",VLOOKUP($B54,'technology-adoption-by-househol'!$D$512:$E$588,2,FALSE))</f>
        <v/>
      </c>
      <c r="U54" t="str">
        <f>IF(ISERROR(VLOOKUP($B54,'technology-adoption-by-househol'!$D$589:$E$612,2,FALSE)),"",VLOOKUP($B54,'technology-adoption-by-househol'!$D$589:$E$612,2,FALSE))</f>
        <v/>
      </c>
      <c r="V54">
        <f>IF(ISERROR(VLOOKUP($B54,'technology-adoption-by-househol'!$D$616:$E$724,2,FALSE)),"",VLOOKUP($B54,'technology-adoption-by-househol'!$D$616:$E$724,2,FALSE))</f>
        <v>24.5</v>
      </c>
      <c r="W54" t="str">
        <f>IF(ISERROR(VLOOKUP($B54,'technology-adoption-by-househol'!$D$725:$E$757,2,FALSE)),"",VLOOKUP($B54,'technology-adoption-by-househol'!$D$725:$E$757,2,FALSE))</f>
        <v/>
      </c>
      <c r="X54" t="str">
        <f>IF(ISERROR(VLOOKUP($B54,'technology-adoption-by-househol'!$D$758:$E$768,2,FALSE)),"",VLOOKUP($B54,'technology-adoption-by-househol'!$D$758:$E$768,2,FALSE))</f>
        <v/>
      </c>
      <c r="Y54" t="str">
        <f>IF(ISERROR(VLOOKUP($B54,'technology-adoption-by-househol'!$D$769:$E$784,2,FALSE)),"",VLOOKUP($B54,'technology-adoption-by-househol'!$D$769:$E$784,2,FALSE))</f>
        <v/>
      </c>
      <c r="Z54" t="str">
        <f>IF(ISERROR(VLOOKUP($B54,'technology-adoption-by-househol'!$D$785:$E$794,2,FALSE)),"",VLOOKUP($B54,'technology-adoption-by-househol'!$D$785:$E$794,2,FALSE))</f>
        <v/>
      </c>
      <c r="AA54" t="str">
        <f>IF(ISERROR(VLOOKUP($B54,'technology-adoption-by-househol'!$D$795:$E$828,2,FALSE)),"",VLOOKUP($B54,'technology-adoption-by-househol'!$D$795:$E$828,2,FALSE))</f>
        <v/>
      </c>
      <c r="AB54" t="str">
        <f>IF(ISERROR(VLOOKUP($B54,'technology-adoption-by-househol'!$D$829:$E$864,2,FALSE)),"",VLOOKUP($B54,'technology-adoption-by-househol'!$D$829:$E$864,2,FALSE))</f>
        <v/>
      </c>
      <c r="AC54" t="str">
        <f>IF(ISERROR(VLOOKUP($B54,'technology-adoption-by-househol'!$D$865:$E$877,2,FALSE)),"",VLOOKUP($B54,'technology-adoption-by-househol'!$D$865:$E$877,2,FALSE))</f>
        <v/>
      </c>
      <c r="AD54" t="str">
        <f>IF(ISERROR(VLOOKUP($B54,'technology-adoption-by-househol'!$D$878:$E$958,2,FALSE)),"",VLOOKUP($B54,'technology-adoption-by-househol'!$D$878:$E$958,2,FALSE))</f>
        <v/>
      </c>
      <c r="AE54" t="str">
        <f>IF(ISERROR(VLOOKUP($B54,'technology-adoption-by-househol'!$D$959:$E$1011,2,FALSE)),"",VLOOKUP($B54,'technology-adoption-by-househol'!$D$959:$E$1011,2,FALSE))</f>
        <v/>
      </c>
      <c r="AF54" t="str">
        <f>IF(ISERROR(VLOOKUP($B54,'technology-adoption-by-househol'!$D$1012:$E$1018,2,FALSE)),"",VLOOKUP($B54,'technology-adoption-by-househol'!$D$1012:$E$1018,2,FALSE))</f>
        <v/>
      </c>
      <c r="AG54" t="str">
        <f>IF(ISERROR(VLOOKUP($B54,'technology-adoption-by-househol'!$D$1019:$E$1041,2,FALSE)),"",VLOOKUP($B54,'technology-adoption-by-househol'!$D$1019:$E$1041,2,FALSE))</f>
        <v/>
      </c>
      <c r="AH54" t="str">
        <f>IF(ISERROR(VLOOKUP($B54,'technology-adoption-by-househol'!$D$1042:$E$1047,2,FALSE)),"",VLOOKUP($B54,'technology-adoption-by-househol'!$D$1042:$E$1047,2,FALSE))</f>
        <v/>
      </c>
      <c r="AI54" t="str">
        <f>IF(ISERROR(VLOOKUP($B54,'technology-adoption-by-househol'!$D$1048:$E$1059,2,FALSE)),"",VLOOKUP($B54,'technology-adoption-by-househol'!$D$1048:$E$1059,2,FALSE))</f>
        <v/>
      </c>
      <c r="AJ54">
        <f>IF(ISERROR(VLOOKUP($B54,'technology-adoption-by-househol'!$D$1060:$E$1167,2,FALSE)),"",VLOOKUP($B54,'technology-adoption-by-househol'!$D$1060:$E$1167,2,FALSE))</f>
        <v>16</v>
      </c>
      <c r="AK54" t="str">
        <f>IF(ISERROR(VLOOKUP($B54,'technology-adoption-by-househol'!$D$1168:$E$1174,2,FALSE)),"",VLOOKUP($B54,'technology-adoption-by-househol'!$D$1168:$E$1174,2,FALSE))</f>
        <v/>
      </c>
      <c r="AL54" t="str">
        <f>IF(ISERROR(VLOOKUP($B54,'technology-adoption-by-househol'!$D$1181:$E$1236,2,FALSE)),"",VLOOKUP($B54,'technology-adoption-by-househol'!$D$1181:$E$1236,2,FALSE))</f>
        <v/>
      </c>
      <c r="AM54" t="str">
        <f>IF(ISERROR(VLOOKUP($B54,'technology-adoption-by-househol'!$D$1243:$E$1255,2,FALSE)),"",VLOOKUP($B54,'technology-adoption-by-househol'!$D$1243:$E$1255,2,FALSE))</f>
        <v/>
      </c>
      <c r="AN54" t="str">
        <f>IF(ISERROR(VLOOKUP($B54,'technology-adoption-by-househol'!$D$1256:$E$1334,2,FALSE)),"",VLOOKUP($B54,'technology-adoption-by-househol'!$D$1256:$E$1334,2,FALSE))</f>
        <v/>
      </c>
      <c r="AO54" t="str">
        <f>IF(ISERROR(VLOOKUP($B54,'technology-adoption-by-househol'!$D$1335:$E$1341,2,FALSE)),"",VLOOKUP($B54,'technology-adoption-by-househol'!$D$1335:$E$1341,2,FALSE))</f>
        <v/>
      </c>
    </row>
    <row r="55" spans="2:41" x14ac:dyDescent="0.3">
      <c r="B55" s="2">
        <f t="shared" si="0"/>
        <v>1911</v>
      </c>
      <c r="C55" t="str">
        <f>IF(ISERROR(VLOOKUP(B55,'technology-adoption-by-househol'!$D$6:$E$41,2,FALSE)),"",VLOOKUP(B55,'technology-adoption-by-househol'!$D$6:$E$41,2,FALSE))</f>
        <v/>
      </c>
      <c r="D55" t="str">
        <f>IF(ISERROR(VLOOKUP($B55,'technology-adoption-by-househol'!$D$42:$E$132,2,FALSE)),"",VLOOKUP($B55,'technology-adoption-by-househol'!$D$42:$E$132,2,FALSE))</f>
        <v/>
      </c>
      <c r="E55" t="str">
        <f>IF(ISERROR(VLOOKUP($B55,'technology-adoption-by-househol'!$D$133:$E$162,2,FALSE)),"",VLOOKUP($B55,'technology-adoption-by-househol'!$D$133:$E$162,2,FALSE))</f>
        <v/>
      </c>
      <c r="F55" t="str">
        <f>IF(ISERROR(VLOOKUP($B55,'technology-adoption-by-househol'!$D$163:$E$185,2,FALSE)),"",VLOOKUP($B55,'technology-adoption-by-househol'!$D$163:$E$185,2,FALSE))</f>
        <v/>
      </c>
      <c r="G55" t="str">
        <f>IF(ISERROR(VLOOKUP($B55,'technology-adoption-by-househol'!$D$186:$E$192,2,FALSE)),"",VLOOKUP($B55,'technology-adoption-by-househol'!$D$186:$E$192,2,FALSE))</f>
        <v/>
      </c>
      <c r="H55" t="str">
        <f>IF(ISERROR(VLOOKUP($B55,'technology-adoption-by-househol'!$D$193:$E$232,2,FALSE)),"",VLOOKUP($B55,'technology-adoption-by-househol'!$D$193:$E$232,2,FALSE))</f>
        <v/>
      </c>
      <c r="I55" t="str">
        <f>IF(ISERROR(VLOOKUP($B55,'technology-adoption-by-househol'!$D$233:$E$238,2,FALSE)),"",VLOOKUP($B55,'technology-adoption-by-househol'!$D$233:$E$238,2,FALSE))</f>
        <v/>
      </c>
      <c r="J55" t="str">
        <f>IF(ISERROR(VLOOKUP($B55,'technology-adoption-by-househol'!$D$239:$E$278,2,FALSE)),"",VLOOKUP($B55,'technology-adoption-by-househol'!$D$239:$E$278,2,FALSE))</f>
        <v/>
      </c>
      <c r="K55" t="str">
        <f>IF(ISERROR(VLOOKUP($B55,'technology-adoption-by-househol'!$D$279:$E$297,2,FALSE)),"",VLOOKUP($B55,'technology-adoption-by-househol'!$D$279:$E$297,2,FALSE))</f>
        <v/>
      </c>
      <c r="L55" t="str">
        <f>IF(ISERROR(VLOOKUP($B55,'technology-adoption-by-househol'!$D$298:$E$310,2,FALSE)),"",VLOOKUP($B55,'technology-adoption-by-househol'!$D$298:$E$310,2,FALSE))</f>
        <v/>
      </c>
      <c r="M55" t="str">
        <f>IF(ISERROR(VLOOKUP($B55,'technology-adoption-by-househol'!$D$311:$E$317,2,FALSE)),"",VLOOKUP($B55,'technology-adoption-by-househol'!$D$311:$E$317,2,FALSE))</f>
        <v/>
      </c>
      <c r="N55" t="str">
        <f>IF(ISERROR(VLOOKUP($B55,'technology-adoption-by-househol'!$D$318:$E$325,2,FALSE)),"",VLOOKUP($B55,'technology-adoption-by-househol'!$D$318:$E$325,2,FALSE))</f>
        <v/>
      </c>
      <c r="O55">
        <f>IF(ISERROR(VLOOKUP($B55,'technology-adoption-by-househol'!$D$326:$E$423,2,FALSE)),"",VLOOKUP($B55,'technology-adoption-by-househol'!$D$326:$E$423,2,FALSE))</f>
        <v>14</v>
      </c>
      <c r="P55" t="str">
        <f>IF(ISERROR(VLOOKUP($B55,'technology-adoption-by-househol'!$D$424:$E$432,2,FALSE)),"",VLOOKUP($B55,'technology-adoption-by-househol'!$D$424:$E$432,2,FALSE))</f>
        <v/>
      </c>
      <c r="Q55" t="str">
        <f>IF(ISERROR(VLOOKUP($B55,'technology-adoption-by-househol'!$D$433:$E$444,2,FALSE)),"",VLOOKUP($B55,'technology-adoption-by-househol'!$D$433:$E$444,2,FALSE))</f>
        <v/>
      </c>
      <c r="R55" t="str">
        <f>IF(ISERROR(VLOOKUP($B55,'technology-adoption-by-househol'!$D$445:$E$456,2,FALSE)),"",VLOOKUP($B55,'technology-adoption-by-househol'!$D$445:$E$456,2,FALSE))</f>
        <v/>
      </c>
      <c r="S55" t="str">
        <f>IF(ISERROR(VLOOKUP($B55,'technology-adoption-by-househol'!$D$457:$E$511,2,FALSE)),"",VLOOKUP($B55,'technology-adoption-by-househol'!$D$457:$E$511,2,FALSE))</f>
        <v/>
      </c>
      <c r="T55" t="str">
        <f>IF(ISERROR(VLOOKUP($B55,'technology-adoption-by-househol'!$D$512:$E$588,2,FALSE)),"",VLOOKUP($B55,'technology-adoption-by-househol'!$D$512:$E$588,2,FALSE))</f>
        <v/>
      </c>
      <c r="U55" t="str">
        <f>IF(ISERROR(VLOOKUP($B55,'technology-adoption-by-househol'!$D$589:$E$612,2,FALSE)),"",VLOOKUP($B55,'technology-adoption-by-househol'!$D$589:$E$612,2,FALSE))</f>
        <v/>
      </c>
      <c r="V55">
        <f>IF(ISERROR(VLOOKUP($B55,'technology-adoption-by-househol'!$D$616:$E$724,2,FALSE)),"",VLOOKUP($B55,'technology-adoption-by-househol'!$D$616:$E$724,2,FALSE))</f>
        <v>26</v>
      </c>
      <c r="W55" t="str">
        <f>IF(ISERROR(VLOOKUP($B55,'technology-adoption-by-househol'!$D$725:$E$757,2,FALSE)),"",VLOOKUP($B55,'technology-adoption-by-househol'!$D$725:$E$757,2,FALSE))</f>
        <v/>
      </c>
      <c r="X55" t="str">
        <f>IF(ISERROR(VLOOKUP($B55,'technology-adoption-by-househol'!$D$758:$E$768,2,FALSE)),"",VLOOKUP($B55,'technology-adoption-by-househol'!$D$758:$E$768,2,FALSE))</f>
        <v/>
      </c>
      <c r="Y55" t="str">
        <f>IF(ISERROR(VLOOKUP($B55,'technology-adoption-by-househol'!$D$769:$E$784,2,FALSE)),"",VLOOKUP($B55,'technology-adoption-by-househol'!$D$769:$E$784,2,FALSE))</f>
        <v/>
      </c>
      <c r="Z55" t="str">
        <f>IF(ISERROR(VLOOKUP($B55,'technology-adoption-by-househol'!$D$785:$E$794,2,FALSE)),"",VLOOKUP($B55,'technology-adoption-by-househol'!$D$785:$E$794,2,FALSE))</f>
        <v/>
      </c>
      <c r="AA55" t="str">
        <f>IF(ISERROR(VLOOKUP($B55,'technology-adoption-by-househol'!$D$795:$E$828,2,FALSE)),"",VLOOKUP($B55,'technology-adoption-by-househol'!$D$795:$E$828,2,FALSE))</f>
        <v/>
      </c>
      <c r="AB55" t="str">
        <f>IF(ISERROR(VLOOKUP($B55,'technology-adoption-by-househol'!$D$829:$E$864,2,FALSE)),"",VLOOKUP($B55,'technology-adoption-by-househol'!$D$829:$E$864,2,FALSE))</f>
        <v/>
      </c>
      <c r="AC55" t="str">
        <f>IF(ISERROR(VLOOKUP($B55,'technology-adoption-by-househol'!$D$865:$E$877,2,FALSE)),"",VLOOKUP($B55,'technology-adoption-by-househol'!$D$865:$E$877,2,FALSE))</f>
        <v/>
      </c>
      <c r="AD55" t="str">
        <f>IF(ISERROR(VLOOKUP($B55,'technology-adoption-by-househol'!$D$878:$E$958,2,FALSE)),"",VLOOKUP($B55,'technology-adoption-by-househol'!$D$878:$E$958,2,FALSE))</f>
        <v/>
      </c>
      <c r="AE55" t="str">
        <f>IF(ISERROR(VLOOKUP($B55,'technology-adoption-by-househol'!$D$959:$E$1011,2,FALSE)),"",VLOOKUP($B55,'technology-adoption-by-househol'!$D$959:$E$1011,2,FALSE))</f>
        <v/>
      </c>
      <c r="AF55" t="str">
        <f>IF(ISERROR(VLOOKUP($B55,'technology-adoption-by-househol'!$D$1012:$E$1018,2,FALSE)),"",VLOOKUP($B55,'technology-adoption-by-househol'!$D$1012:$E$1018,2,FALSE))</f>
        <v/>
      </c>
      <c r="AG55" t="str">
        <f>IF(ISERROR(VLOOKUP($B55,'technology-adoption-by-househol'!$D$1019:$E$1041,2,FALSE)),"",VLOOKUP($B55,'technology-adoption-by-househol'!$D$1019:$E$1041,2,FALSE))</f>
        <v/>
      </c>
      <c r="AH55" t="str">
        <f>IF(ISERROR(VLOOKUP($B55,'technology-adoption-by-househol'!$D$1042:$E$1047,2,FALSE)),"",VLOOKUP($B55,'technology-adoption-by-househol'!$D$1042:$E$1047,2,FALSE))</f>
        <v/>
      </c>
      <c r="AI55" t="str">
        <f>IF(ISERROR(VLOOKUP($B55,'technology-adoption-by-househol'!$D$1048:$E$1059,2,FALSE)),"",VLOOKUP($B55,'technology-adoption-by-househol'!$D$1048:$E$1059,2,FALSE))</f>
        <v/>
      </c>
      <c r="AJ55">
        <f>IF(ISERROR(VLOOKUP($B55,'technology-adoption-by-househol'!$D$1060:$E$1167,2,FALSE)),"",VLOOKUP($B55,'technology-adoption-by-househol'!$D$1060:$E$1167,2,FALSE))</f>
        <v>16.5</v>
      </c>
      <c r="AK55" t="str">
        <f>IF(ISERROR(VLOOKUP($B55,'technology-adoption-by-househol'!$D$1168:$E$1174,2,FALSE)),"",VLOOKUP($B55,'technology-adoption-by-househol'!$D$1168:$E$1174,2,FALSE))</f>
        <v/>
      </c>
      <c r="AL55" t="str">
        <f>IF(ISERROR(VLOOKUP($B55,'technology-adoption-by-househol'!$D$1181:$E$1236,2,FALSE)),"",VLOOKUP($B55,'technology-adoption-by-househol'!$D$1181:$E$1236,2,FALSE))</f>
        <v/>
      </c>
      <c r="AM55" t="str">
        <f>IF(ISERROR(VLOOKUP($B55,'technology-adoption-by-househol'!$D$1243:$E$1255,2,FALSE)),"",VLOOKUP($B55,'technology-adoption-by-househol'!$D$1243:$E$1255,2,FALSE))</f>
        <v/>
      </c>
      <c r="AN55" t="str">
        <f>IF(ISERROR(VLOOKUP($B55,'technology-adoption-by-househol'!$D$1256:$E$1334,2,FALSE)),"",VLOOKUP($B55,'technology-adoption-by-househol'!$D$1256:$E$1334,2,FALSE))</f>
        <v/>
      </c>
      <c r="AO55" t="str">
        <f>IF(ISERROR(VLOOKUP($B55,'technology-adoption-by-househol'!$D$1335:$E$1341,2,FALSE)),"",VLOOKUP($B55,'technology-adoption-by-househol'!$D$1335:$E$1341,2,FALSE))</f>
        <v/>
      </c>
    </row>
    <row r="56" spans="2:41" x14ac:dyDescent="0.3">
      <c r="B56" s="2">
        <f t="shared" si="0"/>
        <v>1912</v>
      </c>
      <c r="C56" t="str">
        <f>IF(ISERROR(VLOOKUP(B56,'technology-adoption-by-househol'!$D$6:$E$41,2,FALSE)),"",VLOOKUP(B56,'technology-adoption-by-househol'!$D$6:$E$41,2,FALSE))</f>
        <v/>
      </c>
      <c r="D56" t="str">
        <f>IF(ISERROR(VLOOKUP($B56,'technology-adoption-by-househol'!$D$42:$E$132,2,FALSE)),"",VLOOKUP($B56,'technology-adoption-by-househol'!$D$42:$E$132,2,FALSE))</f>
        <v/>
      </c>
      <c r="E56" t="str">
        <f>IF(ISERROR(VLOOKUP($B56,'technology-adoption-by-househol'!$D$133:$E$162,2,FALSE)),"",VLOOKUP($B56,'technology-adoption-by-househol'!$D$133:$E$162,2,FALSE))</f>
        <v/>
      </c>
      <c r="F56" t="str">
        <f>IF(ISERROR(VLOOKUP($B56,'technology-adoption-by-househol'!$D$163:$E$185,2,FALSE)),"",VLOOKUP($B56,'technology-adoption-by-househol'!$D$163:$E$185,2,FALSE))</f>
        <v/>
      </c>
      <c r="G56" t="str">
        <f>IF(ISERROR(VLOOKUP($B56,'technology-adoption-by-househol'!$D$186:$E$192,2,FALSE)),"",VLOOKUP($B56,'technology-adoption-by-househol'!$D$186:$E$192,2,FALSE))</f>
        <v/>
      </c>
      <c r="H56" t="str">
        <f>IF(ISERROR(VLOOKUP($B56,'technology-adoption-by-househol'!$D$193:$E$232,2,FALSE)),"",VLOOKUP($B56,'technology-adoption-by-househol'!$D$193:$E$232,2,FALSE))</f>
        <v/>
      </c>
      <c r="I56" t="str">
        <f>IF(ISERROR(VLOOKUP($B56,'technology-adoption-by-househol'!$D$233:$E$238,2,FALSE)),"",VLOOKUP($B56,'technology-adoption-by-househol'!$D$233:$E$238,2,FALSE))</f>
        <v/>
      </c>
      <c r="J56" t="str">
        <f>IF(ISERROR(VLOOKUP($B56,'technology-adoption-by-househol'!$D$239:$E$278,2,FALSE)),"",VLOOKUP($B56,'technology-adoption-by-househol'!$D$239:$E$278,2,FALSE))</f>
        <v/>
      </c>
      <c r="K56" t="str">
        <f>IF(ISERROR(VLOOKUP($B56,'technology-adoption-by-househol'!$D$279:$E$297,2,FALSE)),"",VLOOKUP($B56,'technology-adoption-by-househol'!$D$279:$E$297,2,FALSE))</f>
        <v/>
      </c>
      <c r="L56" t="str">
        <f>IF(ISERROR(VLOOKUP($B56,'technology-adoption-by-househol'!$D$298:$E$310,2,FALSE)),"",VLOOKUP($B56,'technology-adoption-by-househol'!$D$298:$E$310,2,FALSE))</f>
        <v/>
      </c>
      <c r="M56" t="str">
        <f>IF(ISERROR(VLOOKUP($B56,'technology-adoption-by-househol'!$D$311:$E$317,2,FALSE)),"",VLOOKUP($B56,'technology-adoption-by-househol'!$D$311:$E$317,2,FALSE))</f>
        <v/>
      </c>
      <c r="N56" t="str">
        <f>IF(ISERROR(VLOOKUP($B56,'technology-adoption-by-househol'!$D$318:$E$325,2,FALSE)),"",VLOOKUP($B56,'technology-adoption-by-househol'!$D$318:$E$325,2,FALSE))</f>
        <v/>
      </c>
      <c r="O56">
        <f>IF(ISERROR(VLOOKUP($B56,'technology-adoption-by-househol'!$D$326:$E$423,2,FALSE)),"",VLOOKUP($B56,'technology-adoption-by-househol'!$D$326:$E$423,2,FALSE))</f>
        <v>16</v>
      </c>
      <c r="P56" t="str">
        <f>IF(ISERROR(VLOOKUP($B56,'technology-adoption-by-househol'!$D$424:$E$432,2,FALSE)),"",VLOOKUP($B56,'technology-adoption-by-househol'!$D$424:$E$432,2,FALSE))</f>
        <v/>
      </c>
      <c r="Q56" t="str">
        <f>IF(ISERROR(VLOOKUP($B56,'technology-adoption-by-househol'!$D$433:$E$444,2,FALSE)),"",VLOOKUP($B56,'technology-adoption-by-househol'!$D$433:$E$444,2,FALSE))</f>
        <v/>
      </c>
      <c r="R56" t="str">
        <f>IF(ISERROR(VLOOKUP($B56,'technology-adoption-by-househol'!$D$445:$E$456,2,FALSE)),"",VLOOKUP($B56,'technology-adoption-by-househol'!$D$445:$E$456,2,FALSE))</f>
        <v/>
      </c>
      <c r="S56" t="str">
        <f>IF(ISERROR(VLOOKUP($B56,'technology-adoption-by-househol'!$D$457:$E$511,2,FALSE)),"",VLOOKUP($B56,'technology-adoption-by-househol'!$D$457:$E$511,2,FALSE))</f>
        <v/>
      </c>
      <c r="T56" t="str">
        <f>IF(ISERROR(VLOOKUP($B56,'technology-adoption-by-househol'!$D$512:$E$588,2,FALSE)),"",VLOOKUP($B56,'technology-adoption-by-househol'!$D$512:$E$588,2,FALSE))</f>
        <v/>
      </c>
      <c r="U56" t="str">
        <f>IF(ISERROR(VLOOKUP($B56,'technology-adoption-by-househol'!$D$589:$E$612,2,FALSE)),"",VLOOKUP($B56,'technology-adoption-by-househol'!$D$589:$E$612,2,FALSE))</f>
        <v/>
      </c>
      <c r="V56">
        <f>IF(ISERROR(VLOOKUP($B56,'technology-adoption-by-househol'!$D$616:$E$724,2,FALSE)),"",VLOOKUP($B56,'technology-adoption-by-househol'!$D$616:$E$724,2,FALSE))</f>
        <v>27</v>
      </c>
      <c r="W56" t="str">
        <f>IF(ISERROR(VLOOKUP($B56,'technology-adoption-by-househol'!$D$725:$E$757,2,FALSE)),"",VLOOKUP($B56,'technology-adoption-by-househol'!$D$725:$E$757,2,FALSE))</f>
        <v/>
      </c>
      <c r="X56" t="str">
        <f>IF(ISERROR(VLOOKUP($B56,'technology-adoption-by-househol'!$D$758:$E$768,2,FALSE)),"",VLOOKUP($B56,'technology-adoption-by-househol'!$D$758:$E$768,2,FALSE))</f>
        <v/>
      </c>
      <c r="Y56" t="str">
        <f>IF(ISERROR(VLOOKUP($B56,'technology-adoption-by-househol'!$D$769:$E$784,2,FALSE)),"",VLOOKUP($B56,'technology-adoption-by-househol'!$D$769:$E$784,2,FALSE))</f>
        <v/>
      </c>
      <c r="Z56" t="str">
        <f>IF(ISERROR(VLOOKUP($B56,'technology-adoption-by-househol'!$D$785:$E$794,2,FALSE)),"",VLOOKUP($B56,'technology-adoption-by-househol'!$D$785:$E$794,2,FALSE))</f>
        <v/>
      </c>
      <c r="AA56" t="str">
        <f>IF(ISERROR(VLOOKUP($B56,'technology-adoption-by-househol'!$D$795:$E$828,2,FALSE)),"",VLOOKUP($B56,'technology-adoption-by-househol'!$D$795:$E$828,2,FALSE))</f>
        <v/>
      </c>
      <c r="AB56" t="str">
        <f>IF(ISERROR(VLOOKUP($B56,'technology-adoption-by-househol'!$D$829:$E$864,2,FALSE)),"",VLOOKUP($B56,'technology-adoption-by-househol'!$D$829:$E$864,2,FALSE))</f>
        <v/>
      </c>
      <c r="AC56" t="str">
        <f>IF(ISERROR(VLOOKUP($B56,'technology-adoption-by-househol'!$D$865:$E$877,2,FALSE)),"",VLOOKUP($B56,'technology-adoption-by-househol'!$D$865:$E$877,2,FALSE))</f>
        <v/>
      </c>
      <c r="AD56" t="str">
        <f>IF(ISERROR(VLOOKUP($B56,'technology-adoption-by-househol'!$D$878:$E$958,2,FALSE)),"",VLOOKUP($B56,'technology-adoption-by-househol'!$D$878:$E$958,2,FALSE))</f>
        <v/>
      </c>
      <c r="AE56" t="str">
        <f>IF(ISERROR(VLOOKUP($B56,'technology-adoption-by-househol'!$D$959:$E$1011,2,FALSE)),"",VLOOKUP($B56,'technology-adoption-by-househol'!$D$959:$E$1011,2,FALSE))</f>
        <v/>
      </c>
      <c r="AF56" t="str">
        <f>IF(ISERROR(VLOOKUP($B56,'technology-adoption-by-househol'!$D$1012:$E$1018,2,FALSE)),"",VLOOKUP($B56,'technology-adoption-by-househol'!$D$1012:$E$1018,2,FALSE))</f>
        <v/>
      </c>
      <c r="AG56" t="str">
        <f>IF(ISERROR(VLOOKUP($B56,'technology-adoption-by-househol'!$D$1019:$E$1041,2,FALSE)),"",VLOOKUP($B56,'technology-adoption-by-househol'!$D$1019:$E$1041,2,FALSE))</f>
        <v/>
      </c>
      <c r="AH56" t="str">
        <f>IF(ISERROR(VLOOKUP($B56,'technology-adoption-by-househol'!$D$1042:$E$1047,2,FALSE)),"",VLOOKUP($B56,'technology-adoption-by-househol'!$D$1042:$E$1047,2,FALSE))</f>
        <v/>
      </c>
      <c r="AI56" t="str">
        <f>IF(ISERROR(VLOOKUP($B56,'technology-adoption-by-househol'!$D$1048:$E$1059,2,FALSE)),"",VLOOKUP($B56,'technology-adoption-by-househol'!$D$1048:$E$1059,2,FALSE))</f>
        <v/>
      </c>
      <c r="AJ56">
        <f>IF(ISERROR(VLOOKUP($B56,'technology-adoption-by-househol'!$D$1060:$E$1167,2,FALSE)),"",VLOOKUP($B56,'technology-adoption-by-househol'!$D$1060:$E$1167,2,FALSE))</f>
        <v>17</v>
      </c>
      <c r="AK56" t="str">
        <f>IF(ISERROR(VLOOKUP($B56,'technology-adoption-by-househol'!$D$1168:$E$1174,2,FALSE)),"",VLOOKUP($B56,'technology-adoption-by-househol'!$D$1168:$E$1174,2,FALSE))</f>
        <v/>
      </c>
      <c r="AL56" t="str">
        <f>IF(ISERROR(VLOOKUP($B56,'technology-adoption-by-househol'!$D$1181:$E$1236,2,FALSE)),"",VLOOKUP($B56,'technology-adoption-by-househol'!$D$1181:$E$1236,2,FALSE))</f>
        <v/>
      </c>
      <c r="AM56" t="str">
        <f>IF(ISERROR(VLOOKUP($B56,'technology-adoption-by-househol'!$D$1243:$E$1255,2,FALSE)),"",VLOOKUP($B56,'technology-adoption-by-househol'!$D$1243:$E$1255,2,FALSE))</f>
        <v/>
      </c>
      <c r="AN56" t="str">
        <f>IF(ISERROR(VLOOKUP($B56,'technology-adoption-by-househol'!$D$1256:$E$1334,2,FALSE)),"",VLOOKUP($B56,'technology-adoption-by-househol'!$D$1256:$E$1334,2,FALSE))</f>
        <v/>
      </c>
      <c r="AO56" t="str">
        <f>IF(ISERROR(VLOOKUP($B56,'technology-adoption-by-househol'!$D$1335:$E$1341,2,FALSE)),"",VLOOKUP($B56,'technology-adoption-by-househol'!$D$1335:$E$1341,2,FALSE))</f>
        <v/>
      </c>
    </row>
    <row r="57" spans="2:41" x14ac:dyDescent="0.3">
      <c r="B57" s="2">
        <f t="shared" si="0"/>
        <v>1913</v>
      </c>
      <c r="C57" t="str">
        <f>IF(ISERROR(VLOOKUP(B57,'technology-adoption-by-househol'!$D$6:$E$41,2,FALSE)),"",VLOOKUP(B57,'technology-adoption-by-househol'!$D$6:$E$41,2,FALSE))</f>
        <v/>
      </c>
      <c r="D57" t="str">
        <f>IF(ISERROR(VLOOKUP($B57,'technology-adoption-by-househol'!$D$42:$E$132,2,FALSE)),"",VLOOKUP($B57,'technology-adoption-by-househol'!$D$42:$E$132,2,FALSE))</f>
        <v/>
      </c>
      <c r="E57" t="str">
        <f>IF(ISERROR(VLOOKUP($B57,'technology-adoption-by-househol'!$D$133:$E$162,2,FALSE)),"",VLOOKUP($B57,'technology-adoption-by-househol'!$D$133:$E$162,2,FALSE))</f>
        <v/>
      </c>
      <c r="F57" t="str">
        <f>IF(ISERROR(VLOOKUP($B57,'technology-adoption-by-househol'!$D$163:$E$185,2,FALSE)),"",VLOOKUP($B57,'technology-adoption-by-househol'!$D$163:$E$185,2,FALSE))</f>
        <v/>
      </c>
      <c r="G57" t="str">
        <f>IF(ISERROR(VLOOKUP($B57,'technology-adoption-by-househol'!$D$186:$E$192,2,FALSE)),"",VLOOKUP($B57,'technology-adoption-by-househol'!$D$186:$E$192,2,FALSE))</f>
        <v/>
      </c>
      <c r="H57" t="str">
        <f>IF(ISERROR(VLOOKUP($B57,'technology-adoption-by-househol'!$D$193:$E$232,2,FALSE)),"",VLOOKUP($B57,'technology-adoption-by-househol'!$D$193:$E$232,2,FALSE))</f>
        <v/>
      </c>
      <c r="I57" t="str">
        <f>IF(ISERROR(VLOOKUP($B57,'technology-adoption-by-househol'!$D$233:$E$238,2,FALSE)),"",VLOOKUP($B57,'technology-adoption-by-househol'!$D$233:$E$238,2,FALSE))</f>
        <v/>
      </c>
      <c r="J57" t="str">
        <f>IF(ISERROR(VLOOKUP($B57,'technology-adoption-by-househol'!$D$239:$E$278,2,FALSE)),"",VLOOKUP($B57,'technology-adoption-by-househol'!$D$239:$E$278,2,FALSE))</f>
        <v/>
      </c>
      <c r="K57" t="str">
        <f>IF(ISERROR(VLOOKUP($B57,'technology-adoption-by-househol'!$D$279:$E$297,2,FALSE)),"",VLOOKUP($B57,'technology-adoption-by-househol'!$D$279:$E$297,2,FALSE))</f>
        <v/>
      </c>
      <c r="L57" t="str">
        <f>IF(ISERROR(VLOOKUP($B57,'technology-adoption-by-househol'!$D$298:$E$310,2,FALSE)),"",VLOOKUP($B57,'technology-adoption-by-househol'!$D$298:$E$310,2,FALSE))</f>
        <v/>
      </c>
      <c r="M57" t="str">
        <f>IF(ISERROR(VLOOKUP($B57,'technology-adoption-by-househol'!$D$311:$E$317,2,FALSE)),"",VLOOKUP($B57,'technology-adoption-by-househol'!$D$311:$E$317,2,FALSE))</f>
        <v/>
      </c>
      <c r="N57" t="str">
        <f>IF(ISERROR(VLOOKUP($B57,'technology-adoption-by-househol'!$D$318:$E$325,2,FALSE)),"",VLOOKUP($B57,'technology-adoption-by-househol'!$D$318:$E$325,2,FALSE))</f>
        <v/>
      </c>
      <c r="O57">
        <f>IF(ISERROR(VLOOKUP($B57,'technology-adoption-by-househol'!$D$326:$E$423,2,FALSE)),"",VLOOKUP($B57,'technology-adoption-by-househol'!$D$326:$E$423,2,FALSE))</f>
        <v>18</v>
      </c>
      <c r="P57" t="str">
        <f>IF(ISERROR(VLOOKUP($B57,'technology-adoption-by-househol'!$D$424:$E$432,2,FALSE)),"",VLOOKUP($B57,'technology-adoption-by-househol'!$D$424:$E$432,2,FALSE))</f>
        <v/>
      </c>
      <c r="Q57" t="str">
        <f>IF(ISERROR(VLOOKUP($B57,'technology-adoption-by-househol'!$D$433:$E$444,2,FALSE)),"",VLOOKUP($B57,'technology-adoption-by-househol'!$D$433:$E$444,2,FALSE))</f>
        <v/>
      </c>
      <c r="R57" t="str">
        <f>IF(ISERROR(VLOOKUP($B57,'technology-adoption-by-househol'!$D$445:$E$456,2,FALSE)),"",VLOOKUP($B57,'technology-adoption-by-househol'!$D$445:$E$456,2,FALSE))</f>
        <v/>
      </c>
      <c r="S57" t="str">
        <f>IF(ISERROR(VLOOKUP($B57,'technology-adoption-by-househol'!$D$457:$E$511,2,FALSE)),"",VLOOKUP($B57,'technology-adoption-by-househol'!$D$457:$E$511,2,FALSE))</f>
        <v/>
      </c>
      <c r="T57" t="str">
        <f>IF(ISERROR(VLOOKUP($B57,'technology-adoption-by-househol'!$D$512:$E$588,2,FALSE)),"",VLOOKUP($B57,'technology-adoption-by-househol'!$D$512:$E$588,2,FALSE))</f>
        <v/>
      </c>
      <c r="U57" t="str">
        <f>IF(ISERROR(VLOOKUP($B57,'technology-adoption-by-househol'!$D$589:$E$612,2,FALSE)),"",VLOOKUP($B57,'technology-adoption-by-househol'!$D$589:$E$612,2,FALSE))</f>
        <v/>
      </c>
      <c r="V57">
        <f>IF(ISERROR(VLOOKUP($B57,'technology-adoption-by-househol'!$D$616:$E$724,2,FALSE)),"",VLOOKUP($B57,'technology-adoption-by-househol'!$D$616:$E$724,2,FALSE))</f>
        <v>28</v>
      </c>
      <c r="W57" t="str">
        <f>IF(ISERROR(VLOOKUP($B57,'technology-adoption-by-househol'!$D$725:$E$757,2,FALSE)),"",VLOOKUP($B57,'technology-adoption-by-househol'!$D$725:$E$757,2,FALSE))</f>
        <v/>
      </c>
      <c r="X57" t="str">
        <f>IF(ISERROR(VLOOKUP($B57,'technology-adoption-by-househol'!$D$758:$E$768,2,FALSE)),"",VLOOKUP($B57,'technology-adoption-by-househol'!$D$758:$E$768,2,FALSE))</f>
        <v/>
      </c>
      <c r="Y57" t="str">
        <f>IF(ISERROR(VLOOKUP($B57,'technology-adoption-by-househol'!$D$769:$E$784,2,FALSE)),"",VLOOKUP($B57,'technology-adoption-by-househol'!$D$769:$E$784,2,FALSE))</f>
        <v/>
      </c>
      <c r="Z57" t="str">
        <f>IF(ISERROR(VLOOKUP($B57,'technology-adoption-by-househol'!$D$785:$E$794,2,FALSE)),"",VLOOKUP($B57,'technology-adoption-by-househol'!$D$785:$E$794,2,FALSE))</f>
        <v/>
      </c>
      <c r="AA57" t="str">
        <f>IF(ISERROR(VLOOKUP($B57,'technology-adoption-by-househol'!$D$795:$E$828,2,FALSE)),"",VLOOKUP($B57,'technology-adoption-by-househol'!$D$795:$E$828,2,FALSE))</f>
        <v/>
      </c>
      <c r="AB57" t="str">
        <f>IF(ISERROR(VLOOKUP($B57,'technology-adoption-by-househol'!$D$829:$E$864,2,FALSE)),"",VLOOKUP($B57,'technology-adoption-by-househol'!$D$829:$E$864,2,FALSE))</f>
        <v/>
      </c>
      <c r="AC57" t="str">
        <f>IF(ISERROR(VLOOKUP($B57,'technology-adoption-by-househol'!$D$865:$E$877,2,FALSE)),"",VLOOKUP($B57,'technology-adoption-by-househol'!$D$865:$E$877,2,FALSE))</f>
        <v/>
      </c>
      <c r="AD57" t="str">
        <f>IF(ISERROR(VLOOKUP($B57,'technology-adoption-by-househol'!$D$878:$E$958,2,FALSE)),"",VLOOKUP($B57,'technology-adoption-by-househol'!$D$878:$E$958,2,FALSE))</f>
        <v/>
      </c>
      <c r="AE57" t="str">
        <f>IF(ISERROR(VLOOKUP($B57,'technology-adoption-by-househol'!$D$959:$E$1011,2,FALSE)),"",VLOOKUP($B57,'technology-adoption-by-househol'!$D$959:$E$1011,2,FALSE))</f>
        <v/>
      </c>
      <c r="AF57" t="str">
        <f>IF(ISERROR(VLOOKUP($B57,'technology-adoption-by-househol'!$D$1012:$E$1018,2,FALSE)),"",VLOOKUP($B57,'technology-adoption-by-househol'!$D$1012:$E$1018,2,FALSE))</f>
        <v/>
      </c>
      <c r="AG57" t="str">
        <f>IF(ISERROR(VLOOKUP($B57,'technology-adoption-by-househol'!$D$1019:$E$1041,2,FALSE)),"",VLOOKUP($B57,'technology-adoption-by-househol'!$D$1019:$E$1041,2,FALSE))</f>
        <v/>
      </c>
      <c r="AH57" t="str">
        <f>IF(ISERROR(VLOOKUP($B57,'technology-adoption-by-househol'!$D$1042:$E$1047,2,FALSE)),"",VLOOKUP($B57,'technology-adoption-by-househol'!$D$1042:$E$1047,2,FALSE))</f>
        <v/>
      </c>
      <c r="AI57" t="str">
        <f>IF(ISERROR(VLOOKUP($B57,'technology-adoption-by-househol'!$D$1048:$E$1059,2,FALSE)),"",VLOOKUP($B57,'technology-adoption-by-househol'!$D$1048:$E$1059,2,FALSE))</f>
        <v/>
      </c>
      <c r="AJ57">
        <f>IF(ISERROR(VLOOKUP($B57,'technology-adoption-by-househol'!$D$1060:$E$1167,2,FALSE)),"",VLOOKUP($B57,'technology-adoption-by-househol'!$D$1060:$E$1167,2,FALSE))</f>
        <v>17</v>
      </c>
      <c r="AK57" t="str">
        <f>IF(ISERROR(VLOOKUP($B57,'technology-adoption-by-househol'!$D$1168:$E$1174,2,FALSE)),"",VLOOKUP($B57,'technology-adoption-by-househol'!$D$1168:$E$1174,2,FALSE))</f>
        <v/>
      </c>
      <c r="AL57" t="str">
        <f>IF(ISERROR(VLOOKUP($B57,'technology-adoption-by-househol'!$D$1181:$E$1236,2,FALSE)),"",VLOOKUP($B57,'technology-adoption-by-househol'!$D$1181:$E$1236,2,FALSE))</f>
        <v/>
      </c>
      <c r="AM57" t="str">
        <f>IF(ISERROR(VLOOKUP($B57,'technology-adoption-by-househol'!$D$1243:$E$1255,2,FALSE)),"",VLOOKUP($B57,'technology-adoption-by-househol'!$D$1243:$E$1255,2,FALSE))</f>
        <v/>
      </c>
      <c r="AN57" t="str">
        <f>IF(ISERROR(VLOOKUP($B57,'technology-adoption-by-househol'!$D$1256:$E$1334,2,FALSE)),"",VLOOKUP($B57,'technology-adoption-by-househol'!$D$1256:$E$1334,2,FALSE))</f>
        <v/>
      </c>
      <c r="AO57" t="str">
        <f>IF(ISERROR(VLOOKUP($B57,'technology-adoption-by-househol'!$D$1335:$E$1341,2,FALSE)),"",VLOOKUP($B57,'technology-adoption-by-househol'!$D$1335:$E$1341,2,FALSE))</f>
        <v/>
      </c>
    </row>
    <row r="58" spans="2:41" x14ac:dyDescent="0.3">
      <c r="B58" s="2">
        <f t="shared" si="0"/>
        <v>1914</v>
      </c>
      <c r="C58" t="str">
        <f>IF(ISERROR(VLOOKUP(B58,'technology-adoption-by-househol'!$D$6:$E$41,2,FALSE)),"",VLOOKUP(B58,'technology-adoption-by-househol'!$D$6:$E$41,2,FALSE))</f>
        <v/>
      </c>
      <c r="D58" t="str">
        <f>IF(ISERROR(VLOOKUP($B58,'technology-adoption-by-househol'!$D$42:$E$132,2,FALSE)),"",VLOOKUP($B58,'technology-adoption-by-househol'!$D$42:$E$132,2,FALSE))</f>
        <v/>
      </c>
      <c r="E58" t="str">
        <f>IF(ISERROR(VLOOKUP($B58,'technology-adoption-by-househol'!$D$133:$E$162,2,FALSE)),"",VLOOKUP($B58,'technology-adoption-by-househol'!$D$133:$E$162,2,FALSE))</f>
        <v/>
      </c>
      <c r="F58" t="str">
        <f>IF(ISERROR(VLOOKUP($B58,'technology-adoption-by-househol'!$D$163:$E$185,2,FALSE)),"",VLOOKUP($B58,'technology-adoption-by-househol'!$D$163:$E$185,2,FALSE))</f>
        <v/>
      </c>
      <c r="G58" t="str">
        <f>IF(ISERROR(VLOOKUP($B58,'technology-adoption-by-househol'!$D$186:$E$192,2,FALSE)),"",VLOOKUP($B58,'technology-adoption-by-househol'!$D$186:$E$192,2,FALSE))</f>
        <v/>
      </c>
      <c r="H58" t="str">
        <f>IF(ISERROR(VLOOKUP($B58,'technology-adoption-by-househol'!$D$193:$E$232,2,FALSE)),"",VLOOKUP($B58,'technology-adoption-by-househol'!$D$193:$E$232,2,FALSE))</f>
        <v/>
      </c>
      <c r="I58" t="str">
        <f>IF(ISERROR(VLOOKUP($B58,'technology-adoption-by-househol'!$D$233:$E$238,2,FALSE)),"",VLOOKUP($B58,'technology-adoption-by-househol'!$D$233:$E$238,2,FALSE))</f>
        <v/>
      </c>
      <c r="J58" t="str">
        <f>IF(ISERROR(VLOOKUP($B58,'technology-adoption-by-househol'!$D$239:$E$278,2,FALSE)),"",VLOOKUP($B58,'technology-adoption-by-househol'!$D$239:$E$278,2,FALSE))</f>
        <v/>
      </c>
      <c r="K58" t="str">
        <f>IF(ISERROR(VLOOKUP($B58,'technology-adoption-by-househol'!$D$279:$E$297,2,FALSE)),"",VLOOKUP($B58,'technology-adoption-by-househol'!$D$279:$E$297,2,FALSE))</f>
        <v/>
      </c>
      <c r="L58" t="str">
        <f>IF(ISERROR(VLOOKUP($B58,'technology-adoption-by-househol'!$D$298:$E$310,2,FALSE)),"",VLOOKUP($B58,'technology-adoption-by-househol'!$D$298:$E$310,2,FALSE))</f>
        <v/>
      </c>
      <c r="M58" t="str">
        <f>IF(ISERROR(VLOOKUP($B58,'technology-adoption-by-househol'!$D$311:$E$317,2,FALSE)),"",VLOOKUP($B58,'technology-adoption-by-househol'!$D$311:$E$317,2,FALSE))</f>
        <v/>
      </c>
      <c r="N58" t="str">
        <f>IF(ISERROR(VLOOKUP($B58,'technology-adoption-by-househol'!$D$318:$E$325,2,FALSE)),"",VLOOKUP($B58,'technology-adoption-by-househol'!$D$318:$E$325,2,FALSE))</f>
        <v/>
      </c>
      <c r="O58">
        <f>IF(ISERROR(VLOOKUP($B58,'technology-adoption-by-househol'!$D$326:$E$423,2,FALSE)),"",VLOOKUP($B58,'technology-adoption-by-househol'!$D$326:$E$423,2,FALSE))</f>
        <v>19</v>
      </c>
      <c r="P58" t="str">
        <f>IF(ISERROR(VLOOKUP($B58,'technology-adoption-by-househol'!$D$424:$E$432,2,FALSE)),"",VLOOKUP($B58,'technology-adoption-by-househol'!$D$424:$E$432,2,FALSE))</f>
        <v/>
      </c>
      <c r="Q58" t="str">
        <f>IF(ISERROR(VLOOKUP($B58,'technology-adoption-by-househol'!$D$433:$E$444,2,FALSE)),"",VLOOKUP($B58,'technology-adoption-by-househol'!$D$433:$E$444,2,FALSE))</f>
        <v/>
      </c>
      <c r="R58" t="str">
        <f>IF(ISERROR(VLOOKUP($B58,'technology-adoption-by-househol'!$D$445:$E$456,2,FALSE)),"",VLOOKUP($B58,'technology-adoption-by-househol'!$D$445:$E$456,2,FALSE))</f>
        <v/>
      </c>
      <c r="S58" t="str">
        <f>IF(ISERROR(VLOOKUP($B58,'technology-adoption-by-househol'!$D$457:$E$511,2,FALSE)),"",VLOOKUP($B58,'technology-adoption-by-househol'!$D$457:$E$511,2,FALSE))</f>
        <v/>
      </c>
      <c r="T58" t="str">
        <f>IF(ISERROR(VLOOKUP($B58,'technology-adoption-by-househol'!$D$512:$E$588,2,FALSE)),"",VLOOKUP($B58,'technology-adoption-by-househol'!$D$512:$E$588,2,FALSE))</f>
        <v/>
      </c>
      <c r="U58" t="str">
        <f>IF(ISERROR(VLOOKUP($B58,'technology-adoption-by-househol'!$D$589:$E$612,2,FALSE)),"",VLOOKUP($B58,'technology-adoption-by-househol'!$D$589:$E$612,2,FALSE))</f>
        <v/>
      </c>
      <c r="V58">
        <f>IF(ISERROR(VLOOKUP($B58,'technology-adoption-by-househol'!$D$616:$E$724,2,FALSE)),"",VLOOKUP($B58,'technology-adoption-by-househol'!$D$616:$E$724,2,FALSE))</f>
        <v>29</v>
      </c>
      <c r="W58" t="str">
        <f>IF(ISERROR(VLOOKUP($B58,'technology-adoption-by-househol'!$D$725:$E$757,2,FALSE)),"",VLOOKUP($B58,'technology-adoption-by-househol'!$D$725:$E$757,2,FALSE))</f>
        <v/>
      </c>
      <c r="X58" t="str">
        <f>IF(ISERROR(VLOOKUP($B58,'technology-adoption-by-househol'!$D$758:$E$768,2,FALSE)),"",VLOOKUP($B58,'technology-adoption-by-househol'!$D$758:$E$768,2,FALSE))</f>
        <v/>
      </c>
      <c r="Y58" t="str">
        <f>IF(ISERROR(VLOOKUP($B58,'technology-adoption-by-househol'!$D$769:$E$784,2,FALSE)),"",VLOOKUP($B58,'technology-adoption-by-househol'!$D$769:$E$784,2,FALSE))</f>
        <v/>
      </c>
      <c r="Z58" t="str">
        <f>IF(ISERROR(VLOOKUP($B58,'technology-adoption-by-househol'!$D$785:$E$794,2,FALSE)),"",VLOOKUP($B58,'technology-adoption-by-househol'!$D$785:$E$794,2,FALSE))</f>
        <v/>
      </c>
      <c r="AA58" t="str">
        <f>IF(ISERROR(VLOOKUP($B58,'technology-adoption-by-househol'!$D$795:$E$828,2,FALSE)),"",VLOOKUP($B58,'technology-adoption-by-househol'!$D$795:$E$828,2,FALSE))</f>
        <v/>
      </c>
      <c r="AB58" t="str">
        <f>IF(ISERROR(VLOOKUP($B58,'technology-adoption-by-househol'!$D$829:$E$864,2,FALSE)),"",VLOOKUP($B58,'technology-adoption-by-househol'!$D$829:$E$864,2,FALSE))</f>
        <v/>
      </c>
      <c r="AC58" t="str">
        <f>IF(ISERROR(VLOOKUP($B58,'technology-adoption-by-househol'!$D$865:$E$877,2,FALSE)),"",VLOOKUP($B58,'technology-adoption-by-househol'!$D$865:$E$877,2,FALSE))</f>
        <v/>
      </c>
      <c r="AD58" t="str">
        <f>IF(ISERROR(VLOOKUP($B58,'technology-adoption-by-househol'!$D$878:$E$958,2,FALSE)),"",VLOOKUP($B58,'technology-adoption-by-househol'!$D$878:$E$958,2,FALSE))</f>
        <v/>
      </c>
      <c r="AE58" t="str">
        <f>IF(ISERROR(VLOOKUP($B58,'technology-adoption-by-househol'!$D$959:$E$1011,2,FALSE)),"",VLOOKUP($B58,'technology-adoption-by-househol'!$D$959:$E$1011,2,FALSE))</f>
        <v/>
      </c>
      <c r="AF58" t="str">
        <f>IF(ISERROR(VLOOKUP($B58,'technology-adoption-by-househol'!$D$1012:$E$1018,2,FALSE)),"",VLOOKUP($B58,'technology-adoption-by-househol'!$D$1012:$E$1018,2,FALSE))</f>
        <v/>
      </c>
      <c r="AG58" t="str">
        <f>IF(ISERROR(VLOOKUP($B58,'technology-adoption-by-househol'!$D$1019:$E$1041,2,FALSE)),"",VLOOKUP($B58,'technology-adoption-by-househol'!$D$1019:$E$1041,2,FALSE))</f>
        <v/>
      </c>
      <c r="AH58" t="str">
        <f>IF(ISERROR(VLOOKUP($B58,'technology-adoption-by-househol'!$D$1042:$E$1047,2,FALSE)),"",VLOOKUP($B58,'technology-adoption-by-househol'!$D$1042:$E$1047,2,FALSE))</f>
        <v/>
      </c>
      <c r="AI58" t="str">
        <f>IF(ISERROR(VLOOKUP($B58,'technology-adoption-by-househol'!$D$1048:$E$1059,2,FALSE)),"",VLOOKUP($B58,'technology-adoption-by-househol'!$D$1048:$E$1059,2,FALSE))</f>
        <v/>
      </c>
      <c r="AJ58">
        <f>IF(ISERROR(VLOOKUP($B58,'technology-adoption-by-househol'!$D$1060:$E$1167,2,FALSE)),"",VLOOKUP($B58,'technology-adoption-by-househol'!$D$1060:$E$1167,2,FALSE))</f>
        <v>17</v>
      </c>
      <c r="AK58" t="str">
        <f>IF(ISERROR(VLOOKUP($B58,'technology-adoption-by-househol'!$D$1168:$E$1174,2,FALSE)),"",VLOOKUP($B58,'technology-adoption-by-househol'!$D$1168:$E$1174,2,FALSE))</f>
        <v/>
      </c>
      <c r="AL58" t="str">
        <f>IF(ISERROR(VLOOKUP($B58,'technology-adoption-by-househol'!$D$1181:$E$1236,2,FALSE)),"",VLOOKUP($B58,'technology-adoption-by-househol'!$D$1181:$E$1236,2,FALSE))</f>
        <v/>
      </c>
      <c r="AM58" t="str">
        <f>IF(ISERROR(VLOOKUP($B58,'technology-adoption-by-househol'!$D$1243:$E$1255,2,FALSE)),"",VLOOKUP($B58,'technology-adoption-by-househol'!$D$1243:$E$1255,2,FALSE))</f>
        <v/>
      </c>
      <c r="AN58" t="str">
        <f>IF(ISERROR(VLOOKUP($B58,'technology-adoption-by-househol'!$D$1256:$E$1334,2,FALSE)),"",VLOOKUP($B58,'technology-adoption-by-househol'!$D$1256:$E$1334,2,FALSE))</f>
        <v/>
      </c>
      <c r="AO58" t="str">
        <f>IF(ISERROR(VLOOKUP($B58,'technology-adoption-by-househol'!$D$1335:$E$1341,2,FALSE)),"",VLOOKUP($B58,'technology-adoption-by-househol'!$D$1335:$E$1341,2,FALSE))</f>
        <v/>
      </c>
    </row>
    <row r="59" spans="2:41" x14ac:dyDescent="0.3">
      <c r="B59" s="2">
        <f t="shared" si="0"/>
        <v>1915</v>
      </c>
      <c r="C59" t="str">
        <f>IF(ISERROR(VLOOKUP(B59,'technology-adoption-by-househol'!$D$6:$E$41,2,FALSE)),"",VLOOKUP(B59,'technology-adoption-by-househol'!$D$6:$E$41,2,FALSE))</f>
        <v/>
      </c>
      <c r="D59">
        <f>IF(ISERROR(VLOOKUP($B59,'technology-adoption-by-househol'!$D$42:$E$132,2,FALSE)),"",VLOOKUP($B59,'technology-adoption-by-househol'!$D$42:$E$132,2,FALSE))</f>
        <v>10</v>
      </c>
      <c r="E59" t="str">
        <f>IF(ISERROR(VLOOKUP($B59,'technology-adoption-by-househol'!$D$133:$E$162,2,FALSE)),"",VLOOKUP($B59,'technology-adoption-by-househol'!$D$133:$E$162,2,FALSE))</f>
        <v/>
      </c>
      <c r="F59" t="str">
        <f>IF(ISERROR(VLOOKUP($B59,'technology-adoption-by-househol'!$D$163:$E$185,2,FALSE)),"",VLOOKUP($B59,'technology-adoption-by-househol'!$D$163:$E$185,2,FALSE))</f>
        <v/>
      </c>
      <c r="G59" t="str">
        <f>IF(ISERROR(VLOOKUP($B59,'technology-adoption-by-househol'!$D$186:$E$192,2,FALSE)),"",VLOOKUP($B59,'technology-adoption-by-househol'!$D$186:$E$192,2,FALSE))</f>
        <v/>
      </c>
      <c r="H59" t="str">
        <f>IF(ISERROR(VLOOKUP($B59,'technology-adoption-by-househol'!$D$193:$E$232,2,FALSE)),"",VLOOKUP($B59,'technology-adoption-by-househol'!$D$193:$E$232,2,FALSE))</f>
        <v/>
      </c>
      <c r="I59" t="str">
        <f>IF(ISERROR(VLOOKUP($B59,'technology-adoption-by-househol'!$D$233:$E$238,2,FALSE)),"",VLOOKUP($B59,'technology-adoption-by-househol'!$D$233:$E$238,2,FALSE))</f>
        <v/>
      </c>
      <c r="J59" t="str">
        <f>IF(ISERROR(VLOOKUP($B59,'technology-adoption-by-househol'!$D$239:$E$278,2,FALSE)),"",VLOOKUP($B59,'technology-adoption-by-househol'!$D$239:$E$278,2,FALSE))</f>
        <v/>
      </c>
      <c r="K59" t="str">
        <f>IF(ISERROR(VLOOKUP($B59,'technology-adoption-by-househol'!$D$279:$E$297,2,FALSE)),"",VLOOKUP($B59,'technology-adoption-by-househol'!$D$279:$E$297,2,FALSE))</f>
        <v/>
      </c>
      <c r="L59" t="str">
        <f>IF(ISERROR(VLOOKUP($B59,'technology-adoption-by-househol'!$D$298:$E$310,2,FALSE)),"",VLOOKUP($B59,'technology-adoption-by-househol'!$D$298:$E$310,2,FALSE))</f>
        <v/>
      </c>
      <c r="M59" t="str">
        <f>IF(ISERROR(VLOOKUP($B59,'technology-adoption-by-househol'!$D$311:$E$317,2,FALSE)),"",VLOOKUP($B59,'technology-adoption-by-househol'!$D$311:$E$317,2,FALSE))</f>
        <v/>
      </c>
      <c r="N59" t="str">
        <f>IF(ISERROR(VLOOKUP($B59,'technology-adoption-by-househol'!$D$318:$E$325,2,FALSE)),"",VLOOKUP($B59,'technology-adoption-by-househol'!$D$318:$E$325,2,FALSE))</f>
        <v/>
      </c>
      <c r="O59">
        <f>IF(ISERROR(VLOOKUP($B59,'technology-adoption-by-househol'!$D$326:$E$423,2,FALSE)),"",VLOOKUP($B59,'technology-adoption-by-househol'!$D$326:$E$423,2,FALSE))</f>
        <v>20</v>
      </c>
      <c r="P59" t="str">
        <f>IF(ISERROR(VLOOKUP($B59,'technology-adoption-by-househol'!$D$424:$E$432,2,FALSE)),"",VLOOKUP($B59,'technology-adoption-by-househol'!$D$424:$E$432,2,FALSE))</f>
        <v/>
      </c>
      <c r="Q59" t="str">
        <f>IF(ISERROR(VLOOKUP($B59,'technology-adoption-by-househol'!$D$433:$E$444,2,FALSE)),"",VLOOKUP($B59,'technology-adoption-by-househol'!$D$433:$E$444,2,FALSE))</f>
        <v/>
      </c>
      <c r="R59" t="str">
        <f>IF(ISERROR(VLOOKUP($B59,'technology-adoption-by-househol'!$D$445:$E$456,2,FALSE)),"",VLOOKUP($B59,'technology-adoption-by-househol'!$D$445:$E$456,2,FALSE))</f>
        <v/>
      </c>
      <c r="S59" t="str">
        <f>IF(ISERROR(VLOOKUP($B59,'technology-adoption-by-househol'!$D$457:$E$511,2,FALSE)),"",VLOOKUP($B59,'technology-adoption-by-househol'!$D$457:$E$511,2,FALSE))</f>
        <v/>
      </c>
      <c r="T59" t="str">
        <f>IF(ISERROR(VLOOKUP($B59,'technology-adoption-by-househol'!$D$512:$E$588,2,FALSE)),"",VLOOKUP($B59,'technology-adoption-by-househol'!$D$512:$E$588,2,FALSE))</f>
        <v/>
      </c>
      <c r="U59" t="str">
        <f>IF(ISERROR(VLOOKUP($B59,'technology-adoption-by-househol'!$D$589:$E$612,2,FALSE)),"",VLOOKUP($B59,'technology-adoption-by-househol'!$D$589:$E$612,2,FALSE))</f>
        <v/>
      </c>
      <c r="V59">
        <f>IF(ISERROR(VLOOKUP($B59,'technology-adoption-by-househol'!$D$616:$E$724,2,FALSE)),"",VLOOKUP($B59,'technology-adoption-by-househol'!$D$616:$E$724,2,FALSE))</f>
        <v>30</v>
      </c>
      <c r="W59" t="str">
        <f>IF(ISERROR(VLOOKUP($B59,'technology-adoption-by-househol'!$D$725:$E$757,2,FALSE)),"",VLOOKUP($B59,'technology-adoption-by-househol'!$D$725:$E$757,2,FALSE))</f>
        <v/>
      </c>
      <c r="X59" t="str">
        <f>IF(ISERROR(VLOOKUP($B59,'technology-adoption-by-househol'!$D$758:$E$768,2,FALSE)),"",VLOOKUP($B59,'technology-adoption-by-househol'!$D$758:$E$768,2,FALSE))</f>
        <v/>
      </c>
      <c r="Y59" t="str">
        <f>IF(ISERROR(VLOOKUP($B59,'technology-adoption-by-househol'!$D$769:$E$784,2,FALSE)),"",VLOOKUP($B59,'technology-adoption-by-househol'!$D$769:$E$784,2,FALSE))</f>
        <v/>
      </c>
      <c r="Z59" t="str">
        <f>IF(ISERROR(VLOOKUP($B59,'technology-adoption-by-househol'!$D$785:$E$794,2,FALSE)),"",VLOOKUP($B59,'technology-adoption-by-househol'!$D$785:$E$794,2,FALSE))</f>
        <v/>
      </c>
      <c r="AA59" t="str">
        <f>IF(ISERROR(VLOOKUP($B59,'technology-adoption-by-househol'!$D$795:$E$828,2,FALSE)),"",VLOOKUP($B59,'technology-adoption-by-househol'!$D$795:$E$828,2,FALSE))</f>
        <v/>
      </c>
      <c r="AB59" t="str">
        <f>IF(ISERROR(VLOOKUP($B59,'technology-adoption-by-househol'!$D$829:$E$864,2,FALSE)),"",VLOOKUP($B59,'technology-adoption-by-househol'!$D$829:$E$864,2,FALSE))</f>
        <v/>
      </c>
      <c r="AC59" t="str">
        <f>IF(ISERROR(VLOOKUP($B59,'technology-adoption-by-househol'!$D$865:$E$877,2,FALSE)),"",VLOOKUP($B59,'technology-adoption-by-househol'!$D$865:$E$877,2,FALSE))</f>
        <v/>
      </c>
      <c r="AD59" t="str">
        <f>IF(ISERROR(VLOOKUP($B59,'technology-adoption-by-househol'!$D$878:$E$958,2,FALSE)),"",VLOOKUP($B59,'technology-adoption-by-househol'!$D$878:$E$958,2,FALSE))</f>
        <v/>
      </c>
      <c r="AE59" t="str">
        <f>IF(ISERROR(VLOOKUP($B59,'technology-adoption-by-househol'!$D$959:$E$1011,2,FALSE)),"",VLOOKUP($B59,'technology-adoption-by-househol'!$D$959:$E$1011,2,FALSE))</f>
        <v/>
      </c>
      <c r="AF59" t="str">
        <f>IF(ISERROR(VLOOKUP($B59,'technology-adoption-by-househol'!$D$1012:$E$1018,2,FALSE)),"",VLOOKUP($B59,'technology-adoption-by-househol'!$D$1012:$E$1018,2,FALSE))</f>
        <v/>
      </c>
      <c r="AG59" t="str">
        <f>IF(ISERROR(VLOOKUP($B59,'technology-adoption-by-househol'!$D$1019:$E$1041,2,FALSE)),"",VLOOKUP($B59,'technology-adoption-by-househol'!$D$1019:$E$1041,2,FALSE))</f>
        <v/>
      </c>
      <c r="AH59" t="str">
        <f>IF(ISERROR(VLOOKUP($B59,'technology-adoption-by-househol'!$D$1042:$E$1047,2,FALSE)),"",VLOOKUP($B59,'technology-adoption-by-househol'!$D$1042:$E$1047,2,FALSE))</f>
        <v/>
      </c>
      <c r="AI59" t="str">
        <f>IF(ISERROR(VLOOKUP($B59,'technology-adoption-by-househol'!$D$1048:$E$1059,2,FALSE)),"",VLOOKUP($B59,'technology-adoption-by-househol'!$D$1048:$E$1059,2,FALSE))</f>
        <v/>
      </c>
      <c r="AJ59">
        <f>IF(ISERROR(VLOOKUP($B59,'technology-adoption-by-househol'!$D$1060:$E$1167,2,FALSE)),"",VLOOKUP($B59,'technology-adoption-by-househol'!$D$1060:$E$1167,2,FALSE))</f>
        <v>18</v>
      </c>
      <c r="AK59" t="str">
        <f>IF(ISERROR(VLOOKUP($B59,'technology-adoption-by-househol'!$D$1168:$E$1174,2,FALSE)),"",VLOOKUP($B59,'technology-adoption-by-househol'!$D$1168:$E$1174,2,FALSE))</f>
        <v/>
      </c>
      <c r="AL59" t="str">
        <f>IF(ISERROR(VLOOKUP($B59,'technology-adoption-by-househol'!$D$1181:$E$1236,2,FALSE)),"",VLOOKUP($B59,'technology-adoption-by-househol'!$D$1181:$E$1236,2,FALSE))</f>
        <v/>
      </c>
      <c r="AM59" t="str">
        <f>IF(ISERROR(VLOOKUP($B59,'technology-adoption-by-househol'!$D$1243:$E$1255,2,FALSE)),"",VLOOKUP($B59,'technology-adoption-by-househol'!$D$1243:$E$1255,2,FALSE))</f>
        <v/>
      </c>
      <c r="AN59" t="str">
        <f>IF(ISERROR(VLOOKUP($B59,'technology-adoption-by-househol'!$D$1256:$E$1334,2,FALSE)),"",VLOOKUP($B59,'technology-adoption-by-househol'!$D$1256:$E$1334,2,FALSE))</f>
        <v/>
      </c>
      <c r="AO59" t="str">
        <f>IF(ISERROR(VLOOKUP($B59,'technology-adoption-by-househol'!$D$1335:$E$1341,2,FALSE)),"",VLOOKUP($B59,'technology-adoption-by-househol'!$D$1335:$E$1341,2,FALSE))</f>
        <v/>
      </c>
    </row>
    <row r="60" spans="2:41" x14ac:dyDescent="0.3">
      <c r="B60" s="2">
        <f t="shared" si="0"/>
        <v>1916</v>
      </c>
      <c r="C60" t="str">
        <f>IF(ISERROR(VLOOKUP(B60,'technology-adoption-by-househol'!$D$6:$E$41,2,FALSE)),"",VLOOKUP(B60,'technology-adoption-by-househol'!$D$6:$E$41,2,FALSE))</f>
        <v/>
      </c>
      <c r="D60">
        <f>IF(ISERROR(VLOOKUP($B60,'technology-adoption-by-househol'!$D$42:$E$132,2,FALSE)),"",VLOOKUP($B60,'technology-adoption-by-househol'!$D$42:$E$132,2,FALSE))</f>
        <v>12</v>
      </c>
      <c r="E60" t="str">
        <f>IF(ISERROR(VLOOKUP($B60,'technology-adoption-by-househol'!$D$133:$E$162,2,FALSE)),"",VLOOKUP($B60,'technology-adoption-by-househol'!$D$133:$E$162,2,FALSE))</f>
        <v/>
      </c>
      <c r="F60" t="str">
        <f>IF(ISERROR(VLOOKUP($B60,'technology-adoption-by-househol'!$D$163:$E$185,2,FALSE)),"",VLOOKUP($B60,'technology-adoption-by-househol'!$D$163:$E$185,2,FALSE))</f>
        <v/>
      </c>
      <c r="G60" t="str">
        <f>IF(ISERROR(VLOOKUP($B60,'technology-adoption-by-househol'!$D$186:$E$192,2,FALSE)),"",VLOOKUP($B60,'technology-adoption-by-househol'!$D$186:$E$192,2,FALSE))</f>
        <v/>
      </c>
      <c r="H60" t="str">
        <f>IF(ISERROR(VLOOKUP($B60,'technology-adoption-by-househol'!$D$193:$E$232,2,FALSE)),"",VLOOKUP($B60,'technology-adoption-by-househol'!$D$193:$E$232,2,FALSE))</f>
        <v/>
      </c>
      <c r="I60" t="str">
        <f>IF(ISERROR(VLOOKUP($B60,'technology-adoption-by-househol'!$D$233:$E$238,2,FALSE)),"",VLOOKUP($B60,'technology-adoption-by-househol'!$D$233:$E$238,2,FALSE))</f>
        <v/>
      </c>
      <c r="J60" t="str">
        <f>IF(ISERROR(VLOOKUP($B60,'technology-adoption-by-househol'!$D$239:$E$278,2,FALSE)),"",VLOOKUP($B60,'technology-adoption-by-househol'!$D$239:$E$278,2,FALSE))</f>
        <v/>
      </c>
      <c r="K60" t="str">
        <f>IF(ISERROR(VLOOKUP($B60,'technology-adoption-by-househol'!$D$279:$E$297,2,FALSE)),"",VLOOKUP($B60,'technology-adoption-by-househol'!$D$279:$E$297,2,FALSE))</f>
        <v/>
      </c>
      <c r="L60" t="str">
        <f>IF(ISERROR(VLOOKUP($B60,'technology-adoption-by-househol'!$D$298:$E$310,2,FALSE)),"",VLOOKUP($B60,'technology-adoption-by-househol'!$D$298:$E$310,2,FALSE))</f>
        <v/>
      </c>
      <c r="M60" t="str">
        <f>IF(ISERROR(VLOOKUP($B60,'technology-adoption-by-househol'!$D$311:$E$317,2,FALSE)),"",VLOOKUP($B60,'technology-adoption-by-househol'!$D$311:$E$317,2,FALSE))</f>
        <v/>
      </c>
      <c r="N60" t="str">
        <f>IF(ISERROR(VLOOKUP($B60,'technology-adoption-by-househol'!$D$318:$E$325,2,FALSE)),"",VLOOKUP($B60,'technology-adoption-by-househol'!$D$318:$E$325,2,FALSE))</f>
        <v/>
      </c>
      <c r="O60">
        <f>IF(ISERROR(VLOOKUP($B60,'technology-adoption-by-househol'!$D$326:$E$423,2,FALSE)),"",VLOOKUP($B60,'technology-adoption-by-househol'!$D$326:$E$423,2,FALSE))</f>
        <v>22</v>
      </c>
      <c r="P60" t="str">
        <f>IF(ISERROR(VLOOKUP($B60,'technology-adoption-by-househol'!$D$424:$E$432,2,FALSE)),"",VLOOKUP($B60,'technology-adoption-by-househol'!$D$424:$E$432,2,FALSE))</f>
        <v/>
      </c>
      <c r="Q60" t="str">
        <f>IF(ISERROR(VLOOKUP($B60,'technology-adoption-by-househol'!$D$433:$E$444,2,FALSE)),"",VLOOKUP($B60,'technology-adoption-by-househol'!$D$433:$E$444,2,FALSE))</f>
        <v/>
      </c>
      <c r="R60" t="str">
        <f>IF(ISERROR(VLOOKUP($B60,'technology-adoption-by-househol'!$D$445:$E$456,2,FALSE)),"",VLOOKUP($B60,'technology-adoption-by-househol'!$D$445:$E$456,2,FALSE))</f>
        <v/>
      </c>
      <c r="S60" t="str">
        <f>IF(ISERROR(VLOOKUP($B60,'technology-adoption-by-househol'!$D$457:$E$511,2,FALSE)),"",VLOOKUP($B60,'technology-adoption-by-househol'!$D$457:$E$511,2,FALSE))</f>
        <v/>
      </c>
      <c r="T60" t="str">
        <f>IF(ISERROR(VLOOKUP($B60,'technology-adoption-by-househol'!$D$512:$E$588,2,FALSE)),"",VLOOKUP($B60,'technology-adoption-by-househol'!$D$512:$E$588,2,FALSE))</f>
        <v/>
      </c>
      <c r="U60" t="str">
        <f>IF(ISERROR(VLOOKUP($B60,'technology-adoption-by-househol'!$D$589:$E$612,2,FALSE)),"",VLOOKUP($B60,'technology-adoption-by-househol'!$D$589:$E$612,2,FALSE))</f>
        <v/>
      </c>
      <c r="V60">
        <f>IF(ISERROR(VLOOKUP($B60,'technology-adoption-by-househol'!$D$616:$E$724,2,FALSE)),"",VLOOKUP($B60,'technology-adoption-by-househol'!$D$616:$E$724,2,FALSE))</f>
        <v>31</v>
      </c>
      <c r="W60" t="str">
        <f>IF(ISERROR(VLOOKUP($B60,'technology-adoption-by-househol'!$D$725:$E$757,2,FALSE)),"",VLOOKUP($B60,'technology-adoption-by-househol'!$D$725:$E$757,2,FALSE))</f>
        <v/>
      </c>
      <c r="X60" t="str">
        <f>IF(ISERROR(VLOOKUP($B60,'technology-adoption-by-househol'!$D$758:$E$768,2,FALSE)),"",VLOOKUP($B60,'technology-adoption-by-househol'!$D$758:$E$768,2,FALSE))</f>
        <v/>
      </c>
      <c r="Y60" t="str">
        <f>IF(ISERROR(VLOOKUP($B60,'technology-adoption-by-househol'!$D$769:$E$784,2,FALSE)),"",VLOOKUP($B60,'technology-adoption-by-househol'!$D$769:$E$784,2,FALSE))</f>
        <v/>
      </c>
      <c r="Z60" t="str">
        <f>IF(ISERROR(VLOOKUP($B60,'technology-adoption-by-househol'!$D$785:$E$794,2,FALSE)),"",VLOOKUP($B60,'technology-adoption-by-househol'!$D$785:$E$794,2,FALSE))</f>
        <v/>
      </c>
      <c r="AA60" t="str">
        <f>IF(ISERROR(VLOOKUP($B60,'technology-adoption-by-househol'!$D$795:$E$828,2,FALSE)),"",VLOOKUP($B60,'technology-adoption-by-househol'!$D$795:$E$828,2,FALSE))</f>
        <v/>
      </c>
      <c r="AB60" t="str">
        <f>IF(ISERROR(VLOOKUP($B60,'technology-adoption-by-househol'!$D$829:$E$864,2,FALSE)),"",VLOOKUP($B60,'technology-adoption-by-househol'!$D$829:$E$864,2,FALSE))</f>
        <v/>
      </c>
      <c r="AC60" t="str">
        <f>IF(ISERROR(VLOOKUP($B60,'technology-adoption-by-househol'!$D$865:$E$877,2,FALSE)),"",VLOOKUP($B60,'technology-adoption-by-househol'!$D$865:$E$877,2,FALSE))</f>
        <v/>
      </c>
      <c r="AD60" t="str">
        <f>IF(ISERROR(VLOOKUP($B60,'technology-adoption-by-househol'!$D$878:$E$958,2,FALSE)),"",VLOOKUP($B60,'technology-adoption-by-househol'!$D$878:$E$958,2,FALSE))</f>
        <v/>
      </c>
      <c r="AE60" t="str">
        <f>IF(ISERROR(VLOOKUP($B60,'technology-adoption-by-househol'!$D$959:$E$1011,2,FALSE)),"",VLOOKUP($B60,'technology-adoption-by-househol'!$D$959:$E$1011,2,FALSE))</f>
        <v/>
      </c>
      <c r="AF60" t="str">
        <f>IF(ISERROR(VLOOKUP($B60,'technology-adoption-by-househol'!$D$1012:$E$1018,2,FALSE)),"",VLOOKUP($B60,'technology-adoption-by-househol'!$D$1012:$E$1018,2,FALSE))</f>
        <v/>
      </c>
      <c r="AG60" t="str">
        <f>IF(ISERROR(VLOOKUP($B60,'technology-adoption-by-househol'!$D$1019:$E$1041,2,FALSE)),"",VLOOKUP($B60,'technology-adoption-by-househol'!$D$1019:$E$1041,2,FALSE))</f>
        <v/>
      </c>
      <c r="AH60" t="str">
        <f>IF(ISERROR(VLOOKUP($B60,'technology-adoption-by-househol'!$D$1042:$E$1047,2,FALSE)),"",VLOOKUP($B60,'technology-adoption-by-househol'!$D$1042:$E$1047,2,FALSE))</f>
        <v/>
      </c>
      <c r="AI60" t="str">
        <f>IF(ISERROR(VLOOKUP($B60,'technology-adoption-by-househol'!$D$1048:$E$1059,2,FALSE)),"",VLOOKUP($B60,'technology-adoption-by-househol'!$D$1048:$E$1059,2,FALSE))</f>
        <v/>
      </c>
      <c r="AJ60">
        <f>IF(ISERROR(VLOOKUP($B60,'technology-adoption-by-househol'!$D$1060:$E$1167,2,FALSE)),"",VLOOKUP($B60,'technology-adoption-by-househol'!$D$1060:$E$1167,2,FALSE))</f>
        <v>18.329999999999998</v>
      </c>
      <c r="AK60" t="str">
        <f>IF(ISERROR(VLOOKUP($B60,'technology-adoption-by-househol'!$D$1168:$E$1174,2,FALSE)),"",VLOOKUP($B60,'technology-adoption-by-househol'!$D$1168:$E$1174,2,FALSE))</f>
        <v/>
      </c>
      <c r="AL60" t="str">
        <f>IF(ISERROR(VLOOKUP($B60,'technology-adoption-by-househol'!$D$1181:$E$1236,2,FALSE)),"",VLOOKUP($B60,'technology-adoption-by-househol'!$D$1181:$E$1236,2,FALSE))</f>
        <v/>
      </c>
      <c r="AM60" t="str">
        <f>IF(ISERROR(VLOOKUP($B60,'technology-adoption-by-househol'!$D$1243:$E$1255,2,FALSE)),"",VLOOKUP($B60,'technology-adoption-by-househol'!$D$1243:$E$1255,2,FALSE))</f>
        <v/>
      </c>
      <c r="AN60" t="str">
        <f>IF(ISERROR(VLOOKUP($B60,'technology-adoption-by-househol'!$D$1256:$E$1334,2,FALSE)),"",VLOOKUP($B60,'technology-adoption-by-househol'!$D$1256:$E$1334,2,FALSE))</f>
        <v/>
      </c>
      <c r="AO60" t="str">
        <f>IF(ISERROR(VLOOKUP($B60,'technology-adoption-by-househol'!$D$1335:$E$1341,2,FALSE)),"",VLOOKUP($B60,'technology-adoption-by-househol'!$D$1335:$E$1341,2,FALSE))</f>
        <v/>
      </c>
    </row>
    <row r="61" spans="2:41" x14ac:dyDescent="0.3">
      <c r="B61" s="2">
        <f t="shared" si="0"/>
        <v>1917</v>
      </c>
      <c r="C61" t="str">
        <f>IF(ISERROR(VLOOKUP(B61,'technology-adoption-by-househol'!$D$6:$E$41,2,FALSE)),"",VLOOKUP(B61,'technology-adoption-by-househol'!$D$6:$E$41,2,FALSE))</f>
        <v/>
      </c>
      <c r="D61">
        <f>IF(ISERROR(VLOOKUP($B61,'technology-adoption-by-househol'!$D$42:$E$132,2,FALSE)),"",VLOOKUP($B61,'technology-adoption-by-househol'!$D$42:$E$132,2,FALSE))</f>
        <v>17</v>
      </c>
      <c r="E61" t="str">
        <f>IF(ISERROR(VLOOKUP($B61,'technology-adoption-by-househol'!$D$133:$E$162,2,FALSE)),"",VLOOKUP($B61,'technology-adoption-by-househol'!$D$133:$E$162,2,FALSE))</f>
        <v/>
      </c>
      <c r="F61" t="str">
        <f>IF(ISERROR(VLOOKUP($B61,'technology-adoption-by-househol'!$D$163:$E$185,2,FALSE)),"",VLOOKUP($B61,'technology-adoption-by-househol'!$D$163:$E$185,2,FALSE))</f>
        <v/>
      </c>
      <c r="G61" t="str">
        <f>IF(ISERROR(VLOOKUP($B61,'technology-adoption-by-househol'!$D$186:$E$192,2,FALSE)),"",VLOOKUP($B61,'technology-adoption-by-househol'!$D$186:$E$192,2,FALSE))</f>
        <v/>
      </c>
      <c r="H61" t="str">
        <f>IF(ISERROR(VLOOKUP($B61,'technology-adoption-by-househol'!$D$193:$E$232,2,FALSE)),"",VLOOKUP($B61,'technology-adoption-by-househol'!$D$193:$E$232,2,FALSE))</f>
        <v/>
      </c>
      <c r="I61" t="str">
        <f>IF(ISERROR(VLOOKUP($B61,'technology-adoption-by-househol'!$D$233:$E$238,2,FALSE)),"",VLOOKUP($B61,'technology-adoption-by-househol'!$D$233:$E$238,2,FALSE))</f>
        <v/>
      </c>
      <c r="J61" t="str">
        <f>IF(ISERROR(VLOOKUP($B61,'technology-adoption-by-househol'!$D$239:$E$278,2,FALSE)),"",VLOOKUP($B61,'technology-adoption-by-househol'!$D$239:$E$278,2,FALSE))</f>
        <v/>
      </c>
      <c r="K61" t="str">
        <f>IF(ISERROR(VLOOKUP($B61,'technology-adoption-by-househol'!$D$279:$E$297,2,FALSE)),"",VLOOKUP($B61,'technology-adoption-by-househol'!$D$279:$E$297,2,FALSE))</f>
        <v/>
      </c>
      <c r="L61" t="str">
        <f>IF(ISERROR(VLOOKUP($B61,'technology-adoption-by-househol'!$D$298:$E$310,2,FALSE)),"",VLOOKUP($B61,'technology-adoption-by-househol'!$D$298:$E$310,2,FALSE))</f>
        <v/>
      </c>
      <c r="M61" t="str">
        <f>IF(ISERROR(VLOOKUP($B61,'technology-adoption-by-househol'!$D$311:$E$317,2,FALSE)),"",VLOOKUP($B61,'technology-adoption-by-househol'!$D$311:$E$317,2,FALSE))</f>
        <v/>
      </c>
      <c r="N61" t="str">
        <f>IF(ISERROR(VLOOKUP($B61,'technology-adoption-by-househol'!$D$318:$E$325,2,FALSE)),"",VLOOKUP($B61,'technology-adoption-by-househol'!$D$318:$E$325,2,FALSE))</f>
        <v/>
      </c>
      <c r="O61">
        <f>IF(ISERROR(VLOOKUP($B61,'technology-adoption-by-househol'!$D$326:$E$423,2,FALSE)),"",VLOOKUP($B61,'technology-adoption-by-househol'!$D$326:$E$423,2,FALSE))</f>
        <v>24</v>
      </c>
      <c r="P61" t="str">
        <f>IF(ISERROR(VLOOKUP($B61,'technology-adoption-by-househol'!$D$424:$E$432,2,FALSE)),"",VLOOKUP($B61,'technology-adoption-by-househol'!$D$424:$E$432,2,FALSE))</f>
        <v/>
      </c>
      <c r="Q61" t="str">
        <f>IF(ISERROR(VLOOKUP($B61,'technology-adoption-by-househol'!$D$433:$E$444,2,FALSE)),"",VLOOKUP($B61,'technology-adoption-by-househol'!$D$433:$E$444,2,FALSE))</f>
        <v/>
      </c>
      <c r="R61" t="str">
        <f>IF(ISERROR(VLOOKUP($B61,'technology-adoption-by-househol'!$D$445:$E$456,2,FALSE)),"",VLOOKUP($B61,'technology-adoption-by-househol'!$D$445:$E$456,2,FALSE))</f>
        <v/>
      </c>
      <c r="S61" t="str">
        <f>IF(ISERROR(VLOOKUP($B61,'technology-adoption-by-househol'!$D$457:$E$511,2,FALSE)),"",VLOOKUP($B61,'technology-adoption-by-househol'!$D$457:$E$511,2,FALSE))</f>
        <v/>
      </c>
      <c r="T61" t="str">
        <f>IF(ISERROR(VLOOKUP($B61,'technology-adoption-by-househol'!$D$512:$E$588,2,FALSE)),"",VLOOKUP($B61,'technology-adoption-by-househol'!$D$512:$E$588,2,FALSE))</f>
        <v/>
      </c>
      <c r="U61" t="str">
        <f>IF(ISERROR(VLOOKUP($B61,'technology-adoption-by-househol'!$D$589:$E$612,2,FALSE)),"",VLOOKUP($B61,'technology-adoption-by-househol'!$D$589:$E$612,2,FALSE))</f>
        <v/>
      </c>
      <c r="V61">
        <f>IF(ISERROR(VLOOKUP($B61,'technology-adoption-by-househol'!$D$616:$E$724,2,FALSE)),"",VLOOKUP($B61,'technology-adoption-by-househol'!$D$616:$E$724,2,FALSE))</f>
        <v>32</v>
      </c>
      <c r="W61" t="str">
        <f>IF(ISERROR(VLOOKUP($B61,'technology-adoption-by-househol'!$D$725:$E$757,2,FALSE)),"",VLOOKUP($B61,'technology-adoption-by-househol'!$D$725:$E$757,2,FALSE))</f>
        <v/>
      </c>
      <c r="X61" t="str">
        <f>IF(ISERROR(VLOOKUP($B61,'technology-adoption-by-househol'!$D$758:$E$768,2,FALSE)),"",VLOOKUP($B61,'technology-adoption-by-househol'!$D$758:$E$768,2,FALSE))</f>
        <v/>
      </c>
      <c r="Y61" t="str">
        <f>IF(ISERROR(VLOOKUP($B61,'technology-adoption-by-househol'!$D$769:$E$784,2,FALSE)),"",VLOOKUP($B61,'technology-adoption-by-househol'!$D$769:$E$784,2,FALSE))</f>
        <v/>
      </c>
      <c r="Z61" t="str">
        <f>IF(ISERROR(VLOOKUP($B61,'technology-adoption-by-househol'!$D$785:$E$794,2,FALSE)),"",VLOOKUP($B61,'technology-adoption-by-househol'!$D$785:$E$794,2,FALSE))</f>
        <v/>
      </c>
      <c r="AA61" t="str">
        <f>IF(ISERROR(VLOOKUP($B61,'technology-adoption-by-househol'!$D$795:$E$828,2,FALSE)),"",VLOOKUP($B61,'technology-adoption-by-househol'!$D$795:$E$828,2,FALSE))</f>
        <v/>
      </c>
      <c r="AB61" t="str">
        <f>IF(ISERROR(VLOOKUP($B61,'technology-adoption-by-househol'!$D$829:$E$864,2,FALSE)),"",VLOOKUP($B61,'technology-adoption-by-househol'!$D$829:$E$864,2,FALSE))</f>
        <v/>
      </c>
      <c r="AC61" t="str">
        <f>IF(ISERROR(VLOOKUP($B61,'technology-adoption-by-househol'!$D$865:$E$877,2,FALSE)),"",VLOOKUP($B61,'technology-adoption-by-househol'!$D$865:$E$877,2,FALSE))</f>
        <v/>
      </c>
      <c r="AD61" t="str">
        <f>IF(ISERROR(VLOOKUP($B61,'technology-adoption-by-househol'!$D$878:$E$958,2,FALSE)),"",VLOOKUP($B61,'technology-adoption-by-househol'!$D$878:$E$958,2,FALSE))</f>
        <v/>
      </c>
      <c r="AE61" t="str">
        <f>IF(ISERROR(VLOOKUP($B61,'technology-adoption-by-househol'!$D$959:$E$1011,2,FALSE)),"",VLOOKUP($B61,'technology-adoption-by-househol'!$D$959:$E$1011,2,FALSE))</f>
        <v/>
      </c>
      <c r="AF61" t="str">
        <f>IF(ISERROR(VLOOKUP($B61,'technology-adoption-by-househol'!$D$1012:$E$1018,2,FALSE)),"",VLOOKUP($B61,'technology-adoption-by-househol'!$D$1012:$E$1018,2,FALSE))</f>
        <v/>
      </c>
      <c r="AG61" t="str">
        <f>IF(ISERROR(VLOOKUP($B61,'technology-adoption-by-househol'!$D$1019:$E$1041,2,FALSE)),"",VLOOKUP($B61,'technology-adoption-by-househol'!$D$1019:$E$1041,2,FALSE))</f>
        <v/>
      </c>
      <c r="AH61" t="str">
        <f>IF(ISERROR(VLOOKUP($B61,'technology-adoption-by-househol'!$D$1042:$E$1047,2,FALSE)),"",VLOOKUP($B61,'technology-adoption-by-househol'!$D$1042:$E$1047,2,FALSE))</f>
        <v/>
      </c>
      <c r="AI61" t="str">
        <f>IF(ISERROR(VLOOKUP($B61,'technology-adoption-by-househol'!$D$1048:$E$1059,2,FALSE)),"",VLOOKUP($B61,'technology-adoption-by-househol'!$D$1048:$E$1059,2,FALSE))</f>
        <v/>
      </c>
      <c r="AJ61">
        <f>IF(ISERROR(VLOOKUP($B61,'technology-adoption-by-househol'!$D$1060:$E$1167,2,FALSE)),"",VLOOKUP($B61,'technology-adoption-by-househol'!$D$1060:$E$1167,2,FALSE))</f>
        <v>18.670000000000002</v>
      </c>
      <c r="AK61" t="str">
        <f>IF(ISERROR(VLOOKUP($B61,'technology-adoption-by-househol'!$D$1168:$E$1174,2,FALSE)),"",VLOOKUP($B61,'technology-adoption-by-househol'!$D$1168:$E$1174,2,FALSE))</f>
        <v/>
      </c>
      <c r="AL61" t="str">
        <f>IF(ISERROR(VLOOKUP($B61,'technology-adoption-by-househol'!$D$1181:$E$1236,2,FALSE)),"",VLOOKUP($B61,'technology-adoption-by-househol'!$D$1181:$E$1236,2,FALSE))</f>
        <v/>
      </c>
      <c r="AM61" t="str">
        <f>IF(ISERROR(VLOOKUP($B61,'technology-adoption-by-househol'!$D$1243:$E$1255,2,FALSE)),"",VLOOKUP($B61,'technology-adoption-by-househol'!$D$1243:$E$1255,2,FALSE))</f>
        <v/>
      </c>
      <c r="AN61" t="str">
        <f>IF(ISERROR(VLOOKUP($B61,'technology-adoption-by-househol'!$D$1256:$E$1334,2,FALSE)),"",VLOOKUP($B61,'technology-adoption-by-househol'!$D$1256:$E$1334,2,FALSE))</f>
        <v/>
      </c>
      <c r="AO61" t="str">
        <f>IF(ISERROR(VLOOKUP($B61,'technology-adoption-by-househol'!$D$1335:$E$1341,2,FALSE)),"",VLOOKUP($B61,'technology-adoption-by-househol'!$D$1335:$E$1341,2,FALSE))</f>
        <v/>
      </c>
    </row>
    <row r="62" spans="2:41" x14ac:dyDescent="0.3">
      <c r="B62" s="2">
        <f t="shared" si="0"/>
        <v>1918</v>
      </c>
      <c r="C62" t="str">
        <f>IF(ISERROR(VLOOKUP(B62,'technology-adoption-by-househol'!$D$6:$E$41,2,FALSE)),"",VLOOKUP(B62,'technology-adoption-by-househol'!$D$6:$E$41,2,FALSE))</f>
        <v/>
      </c>
      <c r="D62">
        <f>IF(ISERROR(VLOOKUP($B62,'technology-adoption-by-househol'!$D$42:$E$132,2,FALSE)),"",VLOOKUP($B62,'technology-adoption-by-househol'!$D$42:$E$132,2,FALSE))</f>
        <v>19</v>
      </c>
      <c r="E62" t="str">
        <f>IF(ISERROR(VLOOKUP($B62,'technology-adoption-by-househol'!$D$133:$E$162,2,FALSE)),"",VLOOKUP($B62,'technology-adoption-by-househol'!$D$133:$E$162,2,FALSE))</f>
        <v/>
      </c>
      <c r="F62" t="str">
        <f>IF(ISERROR(VLOOKUP($B62,'technology-adoption-by-househol'!$D$163:$E$185,2,FALSE)),"",VLOOKUP($B62,'technology-adoption-by-househol'!$D$163:$E$185,2,FALSE))</f>
        <v/>
      </c>
      <c r="G62" t="str">
        <f>IF(ISERROR(VLOOKUP($B62,'technology-adoption-by-househol'!$D$186:$E$192,2,FALSE)),"",VLOOKUP($B62,'technology-adoption-by-househol'!$D$186:$E$192,2,FALSE))</f>
        <v/>
      </c>
      <c r="H62" t="str">
        <f>IF(ISERROR(VLOOKUP($B62,'technology-adoption-by-househol'!$D$193:$E$232,2,FALSE)),"",VLOOKUP($B62,'technology-adoption-by-househol'!$D$193:$E$232,2,FALSE))</f>
        <v/>
      </c>
      <c r="I62" t="str">
        <f>IF(ISERROR(VLOOKUP($B62,'technology-adoption-by-househol'!$D$233:$E$238,2,FALSE)),"",VLOOKUP($B62,'technology-adoption-by-househol'!$D$233:$E$238,2,FALSE))</f>
        <v/>
      </c>
      <c r="J62" t="str">
        <f>IF(ISERROR(VLOOKUP($B62,'technology-adoption-by-househol'!$D$239:$E$278,2,FALSE)),"",VLOOKUP($B62,'technology-adoption-by-househol'!$D$239:$E$278,2,FALSE))</f>
        <v/>
      </c>
      <c r="K62" t="str">
        <f>IF(ISERROR(VLOOKUP($B62,'technology-adoption-by-househol'!$D$279:$E$297,2,FALSE)),"",VLOOKUP($B62,'technology-adoption-by-househol'!$D$279:$E$297,2,FALSE))</f>
        <v/>
      </c>
      <c r="L62" t="str">
        <f>IF(ISERROR(VLOOKUP($B62,'technology-adoption-by-househol'!$D$298:$E$310,2,FALSE)),"",VLOOKUP($B62,'technology-adoption-by-househol'!$D$298:$E$310,2,FALSE))</f>
        <v/>
      </c>
      <c r="M62" t="str">
        <f>IF(ISERROR(VLOOKUP($B62,'technology-adoption-by-househol'!$D$311:$E$317,2,FALSE)),"",VLOOKUP($B62,'technology-adoption-by-househol'!$D$311:$E$317,2,FALSE))</f>
        <v/>
      </c>
      <c r="N62" t="str">
        <f>IF(ISERROR(VLOOKUP($B62,'technology-adoption-by-househol'!$D$318:$E$325,2,FALSE)),"",VLOOKUP($B62,'technology-adoption-by-househol'!$D$318:$E$325,2,FALSE))</f>
        <v/>
      </c>
      <c r="O62">
        <f>IF(ISERROR(VLOOKUP($B62,'technology-adoption-by-househol'!$D$326:$E$423,2,FALSE)),"",VLOOKUP($B62,'technology-adoption-by-househol'!$D$326:$E$423,2,FALSE))</f>
        <v>27</v>
      </c>
      <c r="P62" t="str">
        <f>IF(ISERROR(VLOOKUP($B62,'technology-adoption-by-househol'!$D$424:$E$432,2,FALSE)),"",VLOOKUP($B62,'technology-adoption-by-househol'!$D$424:$E$432,2,FALSE))</f>
        <v/>
      </c>
      <c r="Q62" t="str">
        <f>IF(ISERROR(VLOOKUP($B62,'technology-adoption-by-househol'!$D$433:$E$444,2,FALSE)),"",VLOOKUP($B62,'technology-adoption-by-househol'!$D$433:$E$444,2,FALSE))</f>
        <v/>
      </c>
      <c r="R62" t="str">
        <f>IF(ISERROR(VLOOKUP($B62,'technology-adoption-by-househol'!$D$445:$E$456,2,FALSE)),"",VLOOKUP($B62,'technology-adoption-by-househol'!$D$445:$E$456,2,FALSE))</f>
        <v/>
      </c>
      <c r="S62" t="str">
        <f>IF(ISERROR(VLOOKUP($B62,'technology-adoption-by-househol'!$D$457:$E$511,2,FALSE)),"",VLOOKUP($B62,'technology-adoption-by-househol'!$D$457:$E$511,2,FALSE))</f>
        <v/>
      </c>
      <c r="T62" t="str">
        <f>IF(ISERROR(VLOOKUP($B62,'technology-adoption-by-househol'!$D$512:$E$588,2,FALSE)),"",VLOOKUP($B62,'technology-adoption-by-househol'!$D$512:$E$588,2,FALSE))</f>
        <v/>
      </c>
      <c r="U62" t="str">
        <f>IF(ISERROR(VLOOKUP($B62,'technology-adoption-by-househol'!$D$589:$E$612,2,FALSE)),"",VLOOKUP($B62,'technology-adoption-by-househol'!$D$589:$E$612,2,FALSE))</f>
        <v/>
      </c>
      <c r="V62">
        <f>IF(ISERROR(VLOOKUP($B62,'technology-adoption-by-househol'!$D$616:$E$724,2,FALSE)),"",VLOOKUP($B62,'technology-adoption-by-househol'!$D$616:$E$724,2,FALSE))</f>
        <v>33</v>
      </c>
      <c r="W62" t="str">
        <f>IF(ISERROR(VLOOKUP($B62,'technology-adoption-by-househol'!$D$725:$E$757,2,FALSE)),"",VLOOKUP($B62,'technology-adoption-by-househol'!$D$725:$E$757,2,FALSE))</f>
        <v/>
      </c>
      <c r="X62" t="str">
        <f>IF(ISERROR(VLOOKUP($B62,'technology-adoption-by-househol'!$D$758:$E$768,2,FALSE)),"",VLOOKUP($B62,'technology-adoption-by-househol'!$D$758:$E$768,2,FALSE))</f>
        <v/>
      </c>
      <c r="Y62" t="str">
        <f>IF(ISERROR(VLOOKUP($B62,'technology-adoption-by-househol'!$D$769:$E$784,2,FALSE)),"",VLOOKUP($B62,'technology-adoption-by-househol'!$D$769:$E$784,2,FALSE))</f>
        <v/>
      </c>
      <c r="Z62" t="str">
        <f>IF(ISERROR(VLOOKUP($B62,'technology-adoption-by-househol'!$D$785:$E$794,2,FALSE)),"",VLOOKUP($B62,'technology-adoption-by-househol'!$D$785:$E$794,2,FALSE))</f>
        <v/>
      </c>
      <c r="AA62" t="str">
        <f>IF(ISERROR(VLOOKUP($B62,'technology-adoption-by-househol'!$D$795:$E$828,2,FALSE)),"",VLOOKUP($B62,'technology-adoption-by-househol'!$D$795:$E$828,2,FALSE))</f>
        <v/>
      </c>
      <c r="AB62" t="str">
        <f>IF(ISERROR(VLOOKUP($B62,'technology-adoption-by-househol'!$D$829:$E$864,2,FALSE)),"",VLOOKUP($B62,'technology-adoption-by-househol'!$D$829:$E$864,2,FALSE))</f>
        <v/>
      </c>
      <c r="AC62" t="str">
        <f>IF(ISERROR(VLOOKUP($B62,'technology-adoption-by-househol'!$D$865:$E$877,2,FALSE)),"",VLOOKUP($B62,'technology-adoption-by-househol'!$D$865:$E$877,2,FALSE))</f>
        <v/>
      </c>
      <c r="AD62" t="str">
        <f>IF(ISERROR(VLOOKUP($B62,'technology-adoption-by-househol'!$D$878:$E$958,2,FALSE)),"",VLOOKUP($B62,'technology-adoption-by-househol'!$D$878:$E$958,2,FALSE))</f>
        <v/>
      </c>
      <c r="AE62" t="str">
        <f>IF(ISERROR(VLOOKUP($B62,'technology-adoption-by-househol'!$D$959:$E$1011,2,FALSE)),"",VLOOKUP($B62,'technology-adoption-by-househol'!$D$959:$E$1011,2,FALSE))</f>
        <v/>
      </c>
      <c r="AF62" t="str">
        <f>IF(ISERROR(VLOOKUP($B62,'technology-adoption-by-househol'!$D$1012:$E$1018,2,FALSE)),"",VLOOKUP($B62,'technology-adoption-by-househol'!$D$1012:$E$1018,2,FALSE))</f>
        <v/>
      </c>
      <c r="AG62" t="str">
        <f>IF(ISERROR(VLOOKUP($B62,'technology-adoption-by-househol'!$D$1019:$E$1041,2,FALSE)),"",VLOOKUP($B62,'technology-adoption-by-househol'!$D$1019:$E$1041,2,FALSE))</f>
        <v/>
      </c>
      <c r="AH62" t="str">
        <f>IF(ISERROR(VLOOKUP($B62,'technology-adoption-by-househol'!$D$1042:$E$1047,2,FALSE)),"",VLOOKUP($B62,'technology-adoption-by-househol'!$D$1042:$E$1047,2,FALSE))</f>
        <v/>
      </c>
      <c r="AI62" t="str">
        <f>IF(ISERROR(VLOOKUP($B62,'technology-adoption-by-househol'!$D$1048:$E$1059,2,FALSE)),"",VLOOKUP($B62,'technology-adoption-by-househol'!$D$1048:$E$1059,2,FALSE))</f>
        <v/>
      </c>
      <c r="AJ62">
        <f>IF(ISERROR(VLOOKUP($B62,'technology-adoption-by-househol'!$D$1060:$E$1167,2,FALSE)),"",VLOOKUP($B62,'technology-adoption-by-househol'!$D$1060:$E$1167,2,FALSE))</f>
        <v>19</v>
      </c>
      <c r="AK62" t="str">
        <f>IF(ISERROR(VLOOKUP($B62,'technology-adoption-by-househol'!$D$1168:$E$1174,2,FALSE)),"",VLOOKUP($B62,'technology-adoption-by-househol'!$D$1168:$E$1174,2,FALSE))</f>
        <v/>
      </c>
      <c r="AL62" t="str">
        <f>IF(ISERROR(VLOOKUP($B62,'technology-adoption-by-househol'!$D$1181:$E$1236,2,FALSE)),"",VLOOKUP($B62,'technology-adoption-by-househol'!$D$1181:$E$1236,2,FALSE))</f>
        <v/>
      </c>
      <c r="AM62" t="str">
        <f>IF(ISERROR(VLOOKUP($B62,'technology-adoption-by-househol'!$D$1243:$E$1255,2,FALSE)),"",VLOOKUP($B62,'technology-adoption-by-househol'!$D$1243:$E$1255,2,FALSE))</f>
        <v/>
      </c>
      <c r="AN62" t="str">
        <f>IF(ISERROR(VLOOKUP($B62,'technology-adoption-by-househol'!$D$1256:$E$1334,2,FALSE)),"",VLOOKUP($B62,'technology-adoption-by-househol'!$D$1256:$E$1334,2,FALSE))</f>
        <v/>
      </c>
      <c r="AO62" t="str">
        <f>IF(ISERROR(VLOOKUP($B62,'technology-adoption-by-househol'!$D$1335:$E$1341,2,FALSE)),"",VLOOKUP($B62,'technology-adoption-by-househol'!$D$1335:$E$1341,2,FALSE))</f>
        <v/>
      </c>
    </row>
    <row r="63" spans="2:41" x14ac:dyDescent="0.3">
      <c r="B63" s="2">
        <f t="shared" si="0"/>
        <v>1919</v>
      </c>
      <c r="C63" t="str">
        <f>IF(ISERROR(VLOOKUP(B63,'technology-adoption-by-househol'!$D$6:$E$41,2,FALSE)),"",VLOOKUP(B63,'technology-adoption-by-househol'!$D$6:$E$41,2,FALSE))</f>
        <v/>
      </c>
      <c r="D63">
        <f>IF(ISERROR(VLOOKUP($B63,'technology-adoption-by-househol'!$D$42:$E$132,2,FALSE)),"",VLOOKUP($B63,'technology-adoption-by-househol'!$D$42:$E$132,2,FALSE))</f>
        <v>23</v>
      </c>
      <c r="E63" t="str">
        <f>IF(ISERROR(VLOOKUP($B63,'technology-adoption-by-househol'!$D$133:$E$162,2,FALSE)),"",VLOOKUP($B63,'technology-adoption-by-househol'!$D$133:$E$162,2,FALSE))</f>
        <v/>
      </c>
      <c r="F63" t="str">
        <f>IF(ISERROR(VLOOKUP($B63,'technology-adoption-by-househol'!$D$163:$E$185,2,FALSE)),"",VLOOKUP($B63,'technology-adoption-by-househol'!$D$163:$E$185,2,FALSE))</f>
        <v/>
      </c>
      <c r="G63" t="str">
        <f>IF(ISERROR(VLOOKUP($B63,'technology-adoption-by-househol'!$D$186:$E$192,2,FALSE)),"",VLOOKUP($B63,'technology-adoption-by-househol'!$D$186:$E$192,2,FALSE))</f>
        <v/>
      </c>
      <c r="H63" t="str">
        <f>IF(ISERROR(VLOOKUP($B63,'technology-adoption-by-househol'!$D$193:$E$232,2,FALSE)),"",VLOOKUP($B63,'technology-adoption-by-househol'!$D$193:$E$232,2,FALSE))</f>
        <v/>
      </c>
      <c r="I63" t="str">
        <f>IF(ISERROR(VLOOKUP($B63,'technology-adoption-by-househol'!$D$233:$E$238,2,FALSE)),"",VLOOKUP($B63,'technology-adoption-by-househol'!$D$233:$E$238,2,FALSE))</f>
        <v/>
      </c>
      <c r="J63" t="str">
        <f>IF(ISERROR(VLOOKUP($B63,'technology-adoption-by-househol'!$D$239:$E$278,2,FALSE)),"",VLOOKUP($B63,'technology-adoption-by-househol'!$D$239:$E$278,2,FALSE))</f>
        <v/>
      </c>
      <c r="K63" t="str">
        <f>IF(ISERROR(VLOOKUP($B63,'technology-adoption-by-househol'!$D$279:$E$297,2,FALSE)),"",VLOOKUP($B63,'technology-adoption-by-househol'!$D$279:$E$297,2,FALSE))</f>
        <v/>
      </c>
      <c r="L63" t="str">
        <f>IF(ISERROR(VLOOKUP($B63,'technology-adoption-by-househol'!$D$298:$E$310,2,FALSE)),"",VLOOKUP($B63,'technology-adoption-by-househol'!$D$298:$E$310,2,FALSE))</f>
        <v/>
      </c>
      <c r="M63" t="str">
        <f>IF(ISERROR(VLOOKUP($B63,'technology-adoption-by-househol'!$D$311:$E$317,2,FALSE)),"",VLOOKUP($B63,'technology-adoption-by-househol'!$D$311:$E$317,2,FALSE))</f>
        <v/>
      </c>
      <c r="N63" t="str">
        <f>IF(ISERROR(VLOOKUP($B63,'technology-adoption-by-househol'!$D$318:$E$325,2,FALSE)),"",VLOOKUP($B63,'technology-adoption-by-househol'!$D$318:$E$325,2,FALSE))</f>
        <v/>
      </c>
      <c r="O63">
        <f>IF(ISERROR(VLOOKUP($B63,'technology-adoption-by-househol'!$D$326:$E$423,2,FALSE)),"",VLOOKUP($B63,'technology-adoption-by-househol'!$D$326:$E$423,2,FALSE))</f>
        <v>30</v>
      </c>
      <c r="P63" t="str">
        <f>IF(ISERROR(VLOOKUP($B63,'technology-adoption-by-househol'!$D$424:$E$432,2,FALSE)),"",VLOOKUP($B63,'technology-adoption-by-househol'!$D$424:$E$432,2,FALSE))</f>
        <v/>
      </c>
      <c r="Q63" t="str">
        <f>IF(ISERROR(VLOOKUP($B63,'technology-adoption-by-househol'!$D$433:$E$444,2,FALSE)),"",VLOOKUP($B63,'technology-adoption-by-househol'!$D$433:$E$444,2,FALSE))</f>
        <v/>
      </c>
      <c r="R63" t="str">
        <f>IF(ISERROR(VLOOKUP($B63,'technology-adoption-by-househol'!$D$445:$E$456,2,FALSE)),"",VLOOKUP($B63,'technology-adoption-by-househol'!$D$445:$E$456,2,FALSE))</f>
        <v/>
      </c>
      <c r="S63" t="str">
        <f>IF(ISERROR(VLOOKUP($B63,'technology-adoption-by-househol'!$D$457:$E$511,2,FALSE)),"",VLOOKUP($B63,'technology-adoption-by-househol'!$D$457:$E$511,2,FALSE))</f>
        <v/>
      </c>
      <c r="T63" t="str">
        <f>IF(ISERROR(VLOOKUP($B63,'technology-adoption-by-househol'!$D$512:$E$588,2,FALSE)),"",VLOOKUP($B63,'technology-adoption-by-househol'!$D$512:$E$588,2,FALSE))</f>
        <v/>
      </c>
      <c r="U63" t="str">
        <f>IF(ISERROR(VLOOKUP($B63,'technology-adoption-by-househol'!$D$589:$E$612,2,FALSE)),"",VLOOKUP($B63,'technology-adoption-by-househol'!$D$589:$E$612,2,FALSE))</f>
        <v/>
      </c>
      <c r="V63">
        <f>IF(ISERROR(VLOOKUP($B63,'technology-adoption-by-househol'!$D$616:$E$724,2,FALSE)),"",VLOOKUP($B63,'technology-adoption-by-househol'!$D$616:$E$724,2,FALSE))</f>
        <v>34</v>
      </c>
      <c r="W63" t="str">
        <f>IF(ISERROR(VLOOKUP($B63,'technology-adoption-by-househol'!$D$725:$E$757,2,FALSE)),"",VLOOKUP($B63,'technology-adoption-by-househol'!$D$725:$E$757,2,FALSE))</f>
        <v/>
      </c>
      <c r="X63" t="str">
        <f>IF(ISERROR(VLOOKUP($B63,'technology-adoption-by-househol'!$D$758:$E$768,2,FALSE)),"",VLOOKUP($B63,'technology-adoption-by-househol'!$D$758:$E$768,2,FALSE))</f>
        <v/>
      </c>
      <c r="Y63" t="str">
        <f>IF(ISERROR(VLOOKUP($B63,'technology-adoption-by-househol'!$D$769:$E$784,2,FALSE)),"",VLOOKUP($B63,'technology-adoption-by-househol'!$D$769:$E$784,2,FALSE))</f>
        <v/>
      </c>
      <c r="Z63" t="str">
        <f>IF(ISERROR(VLOOKUP($B63,'technology-adoption-by-househol'!$D$785:$E$794,2,FALSE)),"",VLOOKUP($B63,'technology-adoption-by-househol'!$D$785:$E$794,2,FALSE))</f>
        <v/>
      </c>
      <c r="AA63" t="str">
        <f>IF(ISERROR(VLOOKUP($B63,'technology-adoption-by-househol'!$D$795:$E$828,2,FALSE)),"",VLOOKUP($B63,'technology-adoption-by-househol'!$D$795:$E$828,2,FALSE))</f>
        <v/>
      </c>
      <c r="AB63" t="str">
        <f>IF(ISERROR(VLOOKUP($B63,'technology-adoption-by-househol'!$D$829:$E$864,2,FALSE)),"",VLOOKUP($B63,'technology-adoption-by-househol'!$D$829:$E$864,2,FALSE))</f>
        <v/>
      </c>
      <c r="AC63" t="str">
        <f>IF(ISERROR(VLOOKUP($B63,'technology-adoption-by-househol'!$D$865:$E$877,2,FALSE)),"",VLOOKUP($B63,'technology-adoption-by-househol'!$D$865:$E$877,2,FALSE))</f>
        <v/>
      </c>
      <c r="AD63" t="str">
        <f>IF(ISERROR(VLOOKUP($B63,'technology-adoption-by-househol'!$D$878:$E$958,2,FALSE)),"",VLOOKUP($B63,'technology-adoption-by-househol'!$D$878:$E$958,2,FALSE))</f>
        <v/>
      </c>
      <c r="AE63" t="str">
        <f>IF(ISERROR(VLOOKUP($B63,'technology-adoption-by-househol'!$D$959:$E$1011,2,FALSE)),"",VLOOKUP($B63,'technology-adoption-by-househol'!$D$959:$E$1011,2,FALSE))</f>
        <v/>
      </c>
      <c r="AF63" t="str">
        <f>IF(ISERROR(VLOOKUP($B63,'technology-adoption-by-househol'!$D$1012:$E$1018,2,FALSE)),"",VLOOKUP($B63,'technology-adoption-by-househol'!$D$1012:$E$1018,2,FALSE))</f>
        <v/>
      </c>
      <c r="AG63" t="str">
        <f>IF(ISERROR(VLOOKUP($B63,'technology-adoption-by-househol'!$D$1019:$E$1041,2,FALSE)),"",VLOOKUP($B63,'technology-adoption-by-househol'!$D$1019:$E$1041,2,FALSE))</f>
        <v/>
      </c>
      <c r="AH63" t="str">
        <f>IF(ISERROR(VLOOKUP($B63,'technology-adoption-by-househol'!$D$1042:$E$1047,2,FALSE)),"",VLOOKUP($B63,'technology-adoption-by-househol'!$D$1042:$E$1047,2,FALSE))</f>
        <v/>
      </c>
      <c r="AI63" t="str">
        <f>IF(ISERROR(VLOOKUP($B63,'technology-adoption-by-househol'!$D$1048:$E$1059,2,FALSE)),"",VLOOKUP($B63,'technology-adoption-by-househol'!$D$1048:$E$1059,2,FALSE))</f>
        <v/>
      </c>
      <c r="AJ63">
        <f>IF(ISERROR(VLOOKUP($B63,'technology-adoption-by-househol'!$D$1060:$E$1167,2,FALSE)),"",VLOOKUP($B63,'technology-adoption-by-househol'!$D$1060:$E$1167,2,FALSE))</f>
        <v>19.5</v>
      </c>
      <c r="AK63" t="str">
        <f>IF(ISERROR(VLOOKUP($B63,'technology-adoption-by-househol'!$D$1168:$E$1174,2,FALSE)),"",VLOOKUP($B63,'technology-adoption-by-househol'!$D$1168:$E$1174,2,FALSE))</f>
        <v/>
      </c>
      <c r="AL63" t="str">
        <f>IF(ISERROR(VLOOKUP($B63,'technology-adoption-by-househol'!$D$1181:$E$1236,2,FALSE)),"",VLOOKUP($B63,'technology-adoption-by-househol'!$D$1181:$E$1236,2,FALSE))</f>
        <v/>
      </c>
      <c r="AM63" t="str">
        <f>IF(ISERROR(VLOOKUP($B63,'technology-adoption-by-househol'!$D$1243:$E$1255,2,FALSE)),"",VLOOKUP($B63,'technology-adoption-by-househol'!$D$1243:$E$1255,2,FALSE))</f>
        <v/>
      </c>
      <c r="AN63" t="str">
        <f>IF(ISERROR(VLOOKUP($B63,'technology-adoption-by-househol'!$D$1256:$E$1334,2,FALSE)),"",VLOOKUP($B63,'technology-adoption-by-househol'!$D$1256:$E$1334,2,FALSE))</f>
        <v/>
      </c>
      <c r="AO63" t="str">
        <f>IF(ISERROR(VLOOKUP($B63,'technology-adoption-by-househol'!$D$1335:$E$1341,2,FALSE)),"",VLOOKUP($B63,'technology-adoption-by-househol'!$D$1335:$E$1341,2,FALSE))</f>
        <v/>
      </c>
    </row>
    <row r="64" spans="2:41" x14ac:dyDescent="0.3">
      <c r="B64" s="2">
        <f t="shared" si="0"/>
        <v>1920</v>
      </c>
      <c r="C64" t="str">
        <f>IF(ISERROR(VLOOKUP(B64,'technology-adoption-by-househol'!$D$6:$E$41,2,FALSE)),"",VLOOKUP(B64,'technology-adoption-by-househol'!$D$6:$E$41,2,FALSE))</f>
        <v/>
      </c>
      <c r="D64">
        <f>IF(ISERROR(VLOOKUP($B64,'technology-adoption-by-househol'!$D$42:$E$132,2,FALSE)),"",VLOOKUP($B64,'technology-adoption-by-househol'!$D$42:$E$132,2,FALSE))</f>
        <v>28</v>
      </c>
      <c r="E64" t="str">
        <f>IF(ISERROR(VLOOKUP($B64,'technology-adoption-by-househol'!$D$133:$E$162,2,FALSE)),"",VLOOKUP($B64,'technology-adoption-by-househol'!$D$133:$E$162,2,FALSE))</f>
        <v/>
      </c>
      <c r="F64" t="str">
        <f>IF(ISERROR(VLOOKUP($B64,'technology-adoption-by-househol'!$D$163:$E$185,2,FALSE)),"",VLOOKUP($B64,'technology-adoption-by-househol'!$D$163:$E$185,2,FALSE))</f>
        <v/>
      </c>
      <c r="G64">
        <f>IF(ISERROR(VLOOKUP($B64,'technology-adoption-by-househol'!$D$186:$E$192,2,FALSE)),"",VLOOKUP($B64,'technology-adoption-by-househol'!$D$186:$E$192,2,FALSE))</f>
        <v>1</v>
      </c>
      <c r="H64" t="str">
        <f>IF(ISERROR(VLOOKUP($B64,'technology-adoption-by-househol'!$D$193:$E$232,2,FALSE)),"",VLOOKUP($B64,'technology-adoption-by-househol'!$D$193:$E$232,2,FALSE))</f>
        <v/>
      </c>
      <c r="I64" t="str">
        <f>IF(ISERROR(VLOOKUP($B64,'technology-adoption-by-househol'!$D$233:$E$238,2,FALSE)),"",VLOOKUP($B64,'technology-adoption-by-househol'!$D$233:$E$238,2,FALSE))</f>
        <v/>
      </c>
      <c r="J64" t="str">
        <f>IF(ISERROR(VLOOKUP($B64,'technology-adoption-by-househol'!$D$239:$E$278,2,FALSE)),"",VLOOKUP($B64,'technology-adoption-by-househol'!$D$239:$E$278,2,FALSE))</f>
        <v/>
      </c>
      <c r="K64" t="str">
        <f>IF(ISERROR(VLOOKUP($B64,'technology-adoption-by-househol'!$D$279:$E$297,2,FALSE)),"",VLOOKUP($B64,'technology-adoption-by-househol'!$D$279:$E$297,2,FALSE))</f>
        <v/>
      </c>
      <c r="L64" t="str">
        <f>IF(ISERROR(VLOOKUP($B64,'technology-adoption-by-househol'!$D$298:$E$310,2,FALSE)),"",VLOOKUP($B64,'technology-adoption-by-househol'!$D$298:$E$310,2,FALSE))</f>
        <v/>
      </c>
      <c r="M64" t="str">
        <f>IF(ISERROR(VLOOKUP($B64,'technology-adoption-by-househol'!$D$311:$E$317,2,FALSE)),"",VLOOKUP($B64,'technology-adoption-by-househol'!$D$311:$E$317,2,FALSE))</f>
        <v/>
      </c>
      <c r="N64" t="str">
        <f>IF(ISERROR(VLOOKUP($B64,'technology-adoption-by-househol'!$D$318:$E$325,2,FALSE)),"",VLOOKUP($B64,'technology-adoption-by-househol'!$D$318:$E$325,2,FALSE))</f>
        <v/>
      </c>
      <c r="O64">
        <f>IF(ISERROR(VLOOKUP($B64,'technology-adoption-by-househol'!$D$326:$E$423,2,FALSE)),"",VLOOKUP($B64,'technology-adoption-by-househol'!$D$326:$E$423,2,FALSE))</f>
        <v>33.5</v>
      </c>
      <c r="P64" t="str">
        <f>IF(ISERROR(VLOOKUP($B64,'technology-adoption-by-househol'!$D$424:$E$432,2,FALSE)),"",VLOOKUP($B64,'technology-adoption-by-househol'!$D$424:$E$432,2,FALSE))</f>
        <v/>
      </c>
      <c r="Q64">
        <f>IF(ISERROR(VLOOKUP($B64,'technology-adoption-by-househol'!$D$433:$E$444,2,FALSE)),"",VLOOKUP($B64,'technology-adoption-by-househol'!$D$433:$E$444,2,FALSE))</f>
        <v>20</v>
      </c>
      <c r="R64" t="str">
        <f>IF(ISERROR(VLOOKUP($B64,'technology-adoption-by-househol'!$D$445:$E$456,2,FALSE)),"",VLOOKUP($B64,'technology-adoption-by-househol'!$D$445:$E$456,2,FALSE))</f>
        <v/>
      </c>
      <c r="S64" t="str">
        <f>IF(ISERROR(VLOOKUP($B64,'technology-adoption-by-househol'!$D$457:$E$511,2,FALSE)),"",VLOOKUP($B64,'technology-adoption-by-househol'!$D$457:$E$511,2,FALSE))</f>
        <v/>
      </c>
      <c r="T64" t="str">
        <f>IF(ISERROR(VLOOKUP($B64,'technology-adoption-by-househol'!$D$512:$E$588,2,FALSE)),"",VLOOKUP($B64,'technology-adoption-by-househol'!$D$512:$E$588,2,FALSE))</f>
        <v/>
      </c>
      <c r="U64" t="str">
        <f>IF(ISERROR(VLOOKUP($B64,'technology-adoption-by-househol'!$D$589:$E$612,2,FALSE)),"",VLOOKUP($B64,'technology-adoption-by-househol'!$D$589:$E$612,2,FALSE))</f>
        <v/>
      </c>
      <c r="V64">
        <f>IF(ISERROR(VLOOKUP($B64,'technology-adoption-by-househol'!$D$616:$E$724,2,FALSE)),"",VLOOKUP($B64,'technology-adoption-by-househol'!$D$616:$E$724,2,FALSE))</f>
        <v>34</v>
      </c>
      <c r="W64" t="str">
        <f>IF(ISERROR(VLOOKUP($B64,'technology-adoption-by-househol'!$D$725:$E$757,2,FALSE)),"",VLOOKUP($B64,'technology-adoption-by-househol'!$D$725:$E$757,2,FALSE))</f>
        <v/>
      </c>
      <c r="X64" t="str">
        <f>IF(ISERROR(VLOOKUP($B64,'technology-adoption-by-househol'!$D$758:$E$768,2,FALSE)),"",VLOOKUP($B64,'technology-adoption-by-househol'!$D$758:$E$768,2,FALSE))</f>
        <v/>
      </c>
      <c r="Y64" t="str">
        <f>IF(ISERROR(VLOOKUP($B64,'technology-adoption-by-househol'!$D$769:$E$784,2,FALSE)),"",VLOOKUP($B64,'technology-adoption-by-househol'!$D$769:$E$784,2,FALSE))</f>
        <v/>
      </c>
      <c r="Z64" t="str">
        <f>IF(ISERROR(VLOOKUP($B64,'technology-adoption-by-househol'!$D$785:$E$794,2,FALSE)),"",VLOOKUP($B64,'technology-adoption-by-househol'!$D$785:$E$794,2,FALSE))</f>
        <v/>
      </c>
      <c r="AA64" t="str">
        <f>IF(ISERROR(VLOOKUP($B64,'technology-adoption-by-househol'!$D$795:$E$828,2,FALSE)),"",VLOOKUP($B64,'technology-adoption-by-househol'!$D$795:$E$828,2,FALSE))</f>
        <v/>
      </c>
      <c r="AB64" t="str">
        <f>IF(ISERROR(VLOOKUP($B64,'technology-adoption-by-househol'!$D$829:$E$864,2,FALSE)),"",VLOOKUP($B64,'technology-adoption-by-househol'!$D$829:$E$864,2,FALSE))</f>
        <v/>
      </c>
      <c r="AC64" t="str">
        <f>IF(ISERROR(VLOOKUP($B64,'technology-adoption-by-househol'!$D$865:$E$877,2,FALSE)),"",VLOOKUP($B64,'technology-adoption-by-househol'!$D$865:$E$877,2,FALSE))</f>
        <v/>
      </c>
      <c r="AD64" t="str">
        <f>IF(ISERROR(VLOOKUP($B64,'technology-adoption-by-househol'!$D$878:$E$958,2,FALSE)),"",VLOOKUP($B64,'technology-adoption-by-househol'!$D$878:$E$958,2,FALSE))</f>
        <v/>
      </c>
      <c r="AE64" t="str">
        <f>IF(ISERROR(VLOOKUP($B64,'technology-adoption-by-househol'!$D$959:$E$1011,2,FALSE)),"",VLOOKUP($B64,'technology-adoption-by-househol'!$D$959:$E$1011,2,FALSE))</f>
        <v/>
      </c>
      <c r="AF64" t="str">
        <f>IF(ISERROR(VLOOKUP($B64,'technology-adoption-by-househol'!$D$1012:$E$1018,2,FALSE)),"",VLOOKUP($B64,'technology-adoption-by-househol'!$D$1012:$E$1018,2,FALSE))</f>
        <v/>
      </c>
      <c r="AG64" t="str">
        <f>IF(ISERROR(VLOOKUP($B64,'technology-adoption-by-househol'!$D$1019:$E$1041,2,FALSE)),"",VLOOKUP($B64,'technology-adoption-by-househol'!$D$1019:$E$1041,2,FALSE))</f>
        <v/>
      </c>
      <c r="AH64" t="str">
        <f>IF(ISERROR(VLOOKUP($B64,'technology-adoption-by-househol'!$D$1042:$E$1047,2,FALSE)),"",VLOOKUP($B64,'technology-adoption-by-househol'!$D$1042:$E$1047,2,FALSE))</f>
        <v/>
      </c>
      <c r="AI64" t="str">
        <f>IF(ISERROR(VLOOKUP($B64,'technology-adoption-by-househol'!$D$1048:$E$1059,2,FALSE)),"",VLOOKUP($B64,'technology-adoption-by-househol'!$D$1048:$E$1059,2,FALSE))</f>
        <v/>
      </c>
      <c r="AJ64">
        <f>IF(ISERROR(VLOOKUP($B64,'technology-adoption-by-househol'!$D$1060:$E$1167,2,FALSE)),"",VLOOKUP($B64,'technology-adoption-by-househol'!$D$1060:$E$1167,2,FALSE))</f>
        <v>20</v>
      </c>
      <c r="AK64" t="str">
        <f>IF(ISERROR(VLOOKUP($B64,'technology-adoption-by-househol'!$D$1168:$E$1174,2,FALSE)),"",VLOOKUP($B64,'technology-adoption-by-househol'!$D$1168:$E$1174,2,FALSE))</f>
        <v/>
      </c>
      <c r="AL64" t="str">
        <f>IF(ISERROR(VLOOKUP($B64,'technology-adoption-by-househol'!$D$1181:$E$1236,2,FALSE)),"",VLOOKUP($B64,'technology-adoption-by-househol'!$D$1181:$E$1236,2,FALSE))</f>
        <v/>
      </c>
      <c r="AM64">
        <f>IF(ISERROR(VLOOKUP($B64,'technology-adoption-by-househol'!$D$1243:$E$1255,2,FALSE)),"",VLOOKUP($B64,'technology-adoption-by-househol'!$D$1243:$E$1255,2,FALSE))</f>
        <v>39</v>
      </c>
      <c r="AN64" t="str">
        <f>IF(ISERROR(VLOOKUP($B64,'technology-adoption-by-househol'!$D$1256:$E$1334,2,FALSE)),"",VLOOKUP($B64,'technology-adoption-by-househol'!$D$1256:$E$1334,2,FALSE))</f>
        <v/>
      </c>
      <c r="AO64" t="str">
        <f>IF(ISERROR(VLOOKUP($B64,'technology-adoption-by-househol'!$D$1335:$E$1341,2,FALSE)),"",VLOOKUP($B64,'technology-adoption-by-househol'!$D$1335:$E$1341,2,FALSE))</f>
        <v/>
      </c>
    </row>
    <row r="65" spans="2:41" x14ac:dyDescent="0.3">
      <c r="B65" s="2">
        <f t="shared" si="0"/>
        <v>1921</v>
      </c>
      <c r="C65" t="str">
        <f>IF(ISERROR(VLOOKUP(B65,'technology-adoption-by-househol'!$D$6:$E$41,2,FALSE)),"",VLOOKUP(B65,'technology-adoption-by-househol'!$D$6:$E$41,2,FALSE))</f>
        <v/>
      </c>
      <c r="D65">
        <f>IF(ISERROR(VLOOKUP($B65,'technology-adoption-by-househol'!$D$42:$E$132,2,FALSE)),"",VLOOKUP($B65,'technology-adoption-by-househol'!$D$42:$E$132,2,FALSE))</f>
        <v>31</v>
      </c>
      <c r="E65" t="str">
        <f>IF(ISERROR(VLOOKUP($B65,'technology-adoption-by-househol'!$D$133:$E$162,2,FALSE)),"",VLOOKUP($B65,'technology-adoption-by-househol'!$D$133:$E$162,2,FALSE))</f>
        <v/>
      </c>
      <c r="F65" t="str">
        <f>IF(ISERROR(VLOOKUP($B65,'technology-adoption-by-househol'!$D$163:$E$185,2,FALSE)),"",VLOOKUP($B65,'technology-adoption-by-househol'!$D$163:$E$185,2,FALSE))</f>
        <v/>
      </c>
      <c r="G65" t="str">
        <f>IF(ISERROR(VLOOKUP($B65,'technology-adoption-by-househol'!$D$186:$E$192,2,FALSE)),"",VLOOKUP($B65,'technology-adoption-by-househol'!$D$186:$E$192,2,FALSE))</f>
        <v/>
      </c>
      <c r="H65" t="str">
        <f>IF(ISERROR(VLOOKUP($B65,'technology-adoption-by-househol'!$D$193:$E$232,2,FALSE)),"",VLOOKUP($B65,'technology-adoption-by-househol'!$D$193:$E$232,2,FALSE))</f>
        <v/>
      </c>
      <c r="I65" t="str">
        <f>IF(ISERROR(VLOOKUP($B65,'technology-adoption-by-househol'!$D$233:$E$238,2,FALSE)),"",VLOOKUP($B65,'technology-adoption-by-househol'!$D$233:$E$238,2,FALSE))</f>
        <v/>
      </c>
      <c r="J65" t="str">
        <f>IF(ISERROR(VLOOKUP($B65,'technology-adoption-by-househol'!$D$239:$E$278,2,FALSE)),"",VLOOKUP($B65,'technology-adoption-by-househol'!$D$239:$E$278,2,FALSE))</f>
        <v/>
      </c>
      <c r="K65" t="str">
        <f>IF(ISERROR(VLOOKUP($B65,'technology-adoption-by-househol'!$D$279:$E$297,2,FALSE)),"",VLOOKUP($B65,'technology-adoption-by-househol'!$D$279:$E$297,2,FALSE))</f>
        <v/>
      </c>
      <c r="L65" t="str">
        <f>IF(ISERROR(VLOOKUP($B65,'technology-adoption-by-househol'!$D$298:$E$310,2,FALSE)),"",VLOOKUP($B65,'technology-adoption-by-househol'!$D$298:$E$310,2,FALSE))</f>
        <v/>
      </c>
      <c r="M65" t="str">
        <f>IF(ISERROR(VLOOKUP($B65,'technology-adoption-by-househol'!$D$311:$E$317,2,FALSE)),"",VLOOKUP($B65,'technology-adoption-by-househol'!$D$311:$E$317,2,FALSE))</f>
        <v/>
      </c>
      <c r="N65" t="str">
        <f>IF(ISERROR(VLOOKUP($B65,'technology-adoption-by-househol'!$D$318:$E$325,2,FALSE)),"",VLOOKUP($B65,'technology-adoption-by-househol'!$D$318:$E$325,2,FALSE))</f>
        <v/>
      </c>
      <c r="O65">
        <f>IF(ISERROR(VLOOKUP($B65,'technology-adoption-by-househol'!$D$326:$E$423,2,FALSE)),"",VLOOKUP($B65,'technology-adoption-by-househol'!$D$326:$E$423,2,FALSE))</f>
        <v>37</v>
      </c>
      <c r="P65" t="str">
        <f>IF(ISERROR(VLOOKUP($B65,'technology-adoption-by-househol'!$D$424:$E$432,2,FALSE)),"",VLOOKUP($B65,'technology-adoption-by-househol'!$D$424:$E$432,2,FALSE))</f>
        <v/>
      </c>
      <c r="Q65" t="str">
        <f>IF(ISERROR(VLOOKUP($B65,'technology-adoption-by-househol'!$D$433:$E$444,2,FALSE)),"",VLOOKUP($B65,'technology-adoption-by-househol'!$D$433:$E$444,2,FALSE))</f>
        <v/>
      </c>
      <c r="R65" t="str">
        <f>IF(ISERROR(VLOOKUP($B65,'technology-adoption-by-househol'!$D$445:$E$456,2,FALSE)),"",VLOOKUP($B65,'technology-adoption-by-househol'!$D$445:$E$456,2,FALSE))</f>
        <v/>
      </c>
      <c r="S65" t="str">
        <f>IF(ISERROR(VLOOKUP($B65,'technology-adoption-by-househol'!$D$457:$E$511,2,FALSE)),"",VLOOKUP($B65,'technology-adoption-by-househol'!$D$457:$E$511,2,FALSE))</f>
        <v/>
      </c>
      <c r="T65" t="str">
        <f>IF(ISERROR(VLOOKUP($B65,'technology-adoption-by-househol'!$D$512:$E$588,2,FALSE)),"",VLOOKUP($B65,'technology-adoption-by-househol'!$D$512:$E$588,2,FALSE))</f>
        <v/>
      </c>
      <c r="U65" t="str">
        <f>IF(ISERROR(VLOOKUP($B65,'technology-adoption-by-househol'!$D$589:$E$612,2,FALSE)),"",VLOOKUP($B65,'technology-adoption-by-househol'!$D$589:$E$612,2,FALSE))</f>
        <v/>
      </c>
      <c r="V65">
        <f>IF(ISERROR(VLOOKUP($B65,'technology-adoption-by-househol'!$D$616:$E$724,2,FALSE)),"",VLOOKUP($B65,'technology-adoption-by-househol'!$D$616:$E$724,2,FALSE))</f>
        <v>35</v>
      </c>
      <c r="W65" t="str">
        <f>IF(ISERROR(VLOOKUP($B65,'technology-adoption-by-househol'!$D$725:$E$757,2,FALSE)),"",VLOOKUP($B65,'technology-adoption-by-househol'!$D$725:$E$757,2,FALSE))</f>
        <v/>
      </c>
      <c r="X65" t="str">
        <f>IF(ISERROR(VLOOKUP($B65,'technology-adoption-by-househol'!$D$758:$E$768,2,FALSE)),"",VLOOKUP($B65,'technology-adoption-by-househol'!$D$758:$E$768,2,FALSE))</f>
        <v/>
      </c>
      <c r="Y65" t="str">
        <f>IF(ISERROR(VLOOKUP($B65,'technology-adoption-by-househol'!$D$769:$E$784,2,FALSE)),"",VLOOKUP($B65,'technology-adoption-by-househol'!$D$769:$E$784,2,FALSE))</f>
        <v/>
      </c>
      <c r="Z65" t="str">
        <f>IF(ISERROR(VLOOKUP($B65,'technology-adoption-by-househol'!$D$785:$E$794,2,FALSE)),"",VLOOKUP($B65,'technology-adoption-by-househol'!$D$785:$E$794,2,FALSE))</f>
        <v/>
      </c>
      <c r="AA65" t="str">
        <f>IF(ISERROR(VLOOKUP($B65,'technology-adoption-by-househol'!$D$795:$E$828,2,FALSE)),"",VLOOKUP($B65,'technology-adoption-by-househol'!$D$795:$E$828,2,FALSE))</f>
        <v/>
      </c>
      <c r="AB65" t="str">
        <f>IF(ISERROR(VLOOKUP($B65,'technology-adoption-by-househol'!$D$829:$E$864,2,FALSE)),"",VLOOKUP($B65,'technology-adoption-by-househol'!$D$829:$E$864,2,FALSE))</f>
        <v/>
      </c>
      <c r="AC65" t="str">
        <f>IF(ISERROR(VLOOKUP($B65,'technology-adoption-by-househol'!$D$865:$E$877,2,FALSE)),"",VLOOKUP($B65,'technology-adoption-by-househol'!$D$865:$E$877,2,FALSE))</f>
        <v/>
      </c>
      <c r="AD65" t="str">
        <f>IF(ISERROR(VLOOKUP($B65,'technology-adoption-by-househol'!$D$878:$E$958,2,FALSE)),"",VLOOKUP($B65,'technology-adoption-by-househol'!$D$878:$E$958,2,FALSE))</f>
        <v/>
      </c>
      <c r="AE65" t="str">
        <f>IF(ISERROR(VLOOKUP($B65,'technology-adoption-by-househol'!$D$959:$E$1011,2,FALSE)),"",VLOOKUP($B65,'technology-adoption-by-househol'!$D$959:$E$1011,2,FALSE))</f>
        <v/>
      </c>
      <c r="AF65" t="str">
        <f>IF(ISERROR(VLOOKUP($B65,'technology-adoption-by-househol'!$D$1012:$E$1018,2,FALSE)),"",VLOOKUP($B65,'technology-adoption-by-househol'!$D$1012:$E$1018,2,FALSE))</f>
        <v/>
      </c>
      <c r="AG65" t="str">
        <f>IF(ISERROR(VLOOKUP($B65,'technology-adoption-by-househol'!$D$1019:$E$1041,2,FALSE)),"",VLOOKUP($B65,'technology-adoption-by-househol'!$D$1019:$E$1041,2,FALSE))</f>
        <v/>
      </c>
      <c r="AH65" t="str">
        <f>IF(ISERROR(VLOOKUP($B65,'technology-adoption-by-househol'!$D$1042:$E$1047,2,FALSE)),"",VLOOKUP($B65,'technology-adoption-by-househol'!$D$1042:$E$1047,2,FALSE))</f>
        <v/>
      </c>
      <c r="AI65" t="str">
        <f>IF(ISERROR(VLOOKUP($B65,'technology-adoption-by-househol'!$D$1048:$E$1059,2,FALSE)),"",VLOOKUP($B65,'technology-adoption-by-househol'!$D$1048:$E$1059,2,FALSE))</f>
        <v/>
      </c>
      <c r="AJ65">
        <f>IF(ISERROR(VLOOKUP($B65,'technology-adoption-by-househol'!$D$1060:$E$1167,2,FALSE)),"",VLOOKUP($B65,'technology-adoption-by-househol'!$D$1060:$E$1167,2,FALSE))</f>
        <v>22</v>
      </c>
      <c r="AK65" t="str">
        <f>IF(ISERROR(VLOOKUP($B65,'technology-adoption-by-househol'!$D$1168:$E$1174,2,FALSE)),"",VLOOKUP($B65,'technology-adoption-by-househol'!$D$1168:$E$1174,2,FALSE))</f>
        <v/>
      </c>
      <c r="AL65" t="str">
        <f>IF(ISERROR(VLOOKUP($B65,'technology-adoption-by-househol'!$D$1181:$E$1236,2,FALSE)),"",VLOOKUP($B65,'technology-adoption-by-househol'!$D$1181:$E$1236,2,FALSE))</f>
        <v/>
      </c>
      <c r="AM65" t="str">
        <f>IF(ISERROR(VLOOKUP($B65,'technology-adoption-by-househol'!$D$1243:$E$1255,2,FALSE)),"",VLOOKUP($B65,'technology-adoption-by-househol'!$D$1243:$E$1255,2,FALSE))</f>
        <v/>
      </c>
      <c r="AN65" t="str">
        <f>IF(ISERROR(VLOOKUP($B65,'technology-adoption-by-househol'!$D$1256:$E$1334,2,FALSE)),"",VLOOKUP($B65,'technology-adoption-by-househol'!$D$1256:$E$1334,2,FALSE))</f>
        <v/>
      </c>
      <c r="AO65" t="str">
        <f>IF(ISERROR(VLOOKUP($B65,'technology-adoption-by-househol'!$D$1335:$E$1341,2,FALSE)),"",VLOOKUP($B65,'technology-adoption-by-househol'!$D$1335:$E$1341,2,FALSE))</f>
        <v/>
      </c>
    </row>
    <row r="66" spans="2:41" x14ac:dyDescent="0.3">
      <c r="B66" s="2">
        <f t="shared" si="0"/>
        <v>1922</v>
      </c>
      <c r="C66" t="str">
        <f>IF(ISERROR(VLOOKUP(B66,'technology-adoption-by-househol'!$D$6:$E$41,2,FALSE)),"",VLOOKUP(B66,'technology-adoption-by-househol'!$D$6:$E$41,2,FALSE))</f>
        <v/>
      </c>
      <c r="D66">
        <f>IF(ISERROR(VLOOKUP($B66,'technology-adoption-by-househol'!$D$42:$E$132,2,FALSE)),"",VLOOKUP($B66,'technology-adoption-by-househol'!$D$42:$E$132,2,FALSE))</f>
        <v>34</v>
      </c>
      <c r="E66" t="str">
        <f>IF(ISERROR(VLOOKUP($B66,'technology-adoption-by-househol'!$D$133:$E$162,2,FALSE)),"",VLOOKUP($B66,'technology-adoption-by-househol'!$D$133:$E$162,2,FALSE))</f>
        <v/>
      </c>
      <c r="F66" t="str">
        <f>IF(ISERROR(VLOOKUP($B66,'technology-adoption-by-househol'!$D$163:$E$185,2,FALSE)),"",VLOOKUP($B66,'technology-adoption-by-househol'!$D$163:$E$185,2,FALSE))</f>
        <v/>
      </c>
      <c r="G66" t="str">
        <f>IF(ISERROR(VLOOKUP($B66,'technology-adoption-by-househol'!$D$186:$E$192,2,FALSE)),"",VLOOKUP($B66,'technology-adoption-by-househol'!$D$186:$E$192,2,FALSE))</f>
        <v/>
      </c>
      <c r="H66" t="str">
        <f>IF(ISERROR(VLOOKUP($B66,'technology-adoption-by-househol'!$D$193:$E$232,2,FALSE)),"",VLOOKUP($B66,'technology-adoption-by-househol'!$D$193:$E$232,2,FALSE))</f>
        <v/>
      </c>
      <c r="I66" t="str">
        <f>IF(ISERROR(VLOOKUP($B66,'technology-adoption-by-househol'!$D$233:$E$238,2,FALSE)),"",VLOOKUP($B66,'technology-adoption-by-househol'!$D$233:$E$238,2,FALSE))</f>
        <v/>
      </c>
      <c r="J66">
        <f>IF(ISERROR(VLOOKUP($B66,'technology-adoption-by-househol'!$D$239:$E$278,2,FALSE)),"",VLOOKUP($B66,'technology-adoption-by-househol'!$D$239:$E$278,2,FALSE))</f>
        <v>1.1000000000000001</v>
      </c>
      <c r="K66" t="str">
        <f>IF(ISERROR(VLOOKUP($B66,'technology-adoption-by-househol'!$D$279:$E$297,2,FALSE)),"",VLOOKUP($B66,'technology-adoption-by-househol'!$D$279:$E$297,2,FALSE))</f>
        <v/>
      </c>
      <c r="L66" t="str">
        <f>IF(ISERROR(VLOOKUP($B66,'technology-adoption-by-househol'!$D$298:$E$310,2,FALSE)),"",VLOOKUP($B66,'technology-adoption-by-househol'!$D$298:$E$310,2,FALSE))</f>
        <v/>
      </c>
      <c r="M66" t="str">
        <f>IF(ISERROR(VLOOKUP($B66,'technology-adoption-by-househol'!$D$311:$E$317,2,FALSE)),"",VLOOKUP($B66,'technology-adoption-by-househol'!$D$311:$E$317,2,FALSE))</f>
        <v/>
      </c>
      <c r="N66" t="str">
        <f>IF(ISERROR(VLOOKUP($B66,'technology-adoption-by-househol'!$D$318:$E$325,2,FALSE)),"",VLOOKUP($B66,'technology-adoption-by-househol'!$D$318:$E$325,2,FALSE))</f>
        <v/>
      </c>
      <c r="O66">
        <f>IF(ISERROR(VLOOKUP($B66,'technology-adoption-by-househol'!$D$326:$E$423,2,FALSE)),"",VLOOKUP($B66,'technology-adoption-by-househol'!$D$326:$E$423,2,FALSE))</f>
        <v>40</v>
      </c>
      <c r="P66" t="str">
        <f>IF(ISERROR(VLOOKUP($B66,'technology-adoption-by-househol'!$D$424:$E$432,2,FALSE)),"",VLOOKUP($B66,'technology-adoption-by-househol'!$D$424:$E$432,2,FALSE))</f>
        <v/>
      </c>
      <c r="Q66" t="str">
        <f>IF(ISERROR(VLOOKUP($B66,'technology-adoption-by-househol'!$D$433:$E$444,2,FALSE)),"",VLOOKUP($B66,'technology-adoption-by-househol'!$D$433:$E$444,2,FALSE))</f>
        <v/>
      </c>
      <c r="R66" t="str">
        <f>IF(ISERROR(VLOOKUP($B66,'technology-adoption-by-househol'!$D$445:$E$456,2,FALSE)),"",VLOOKUP($B66,'technology-adoption-by-househol'!$D$445:$E$456,2,FALSE))</f>
        <v/>
      </c>
      <c r="S66" t="str">
        <f>IF(ISERROR(VLOOKUP($B66,'technology-adoption-by-househol'!$D$457:$E$511,2,FALSE)),"",VLOOKUP($B66,'technology-adoption-by-househol'!$D$457:$E$511,2,FALSE))</f>
        <v/>
      </c>
      <c r="T66" t="str">
        <f>IF(ISERROR(VLOOKUP($B66,'technology-adoption-by-househol'!$D$512:$E$588,2,FALSE)),"",VLOOKUP($B66,'technology-adoption-by-househol'!$D$512:$E$588,2,FALSE))</f>
        <v/>
      </c>
      <c r="U66" t="str">
        <f>IF(ISERROR(VLOOKUP($B66,'technology-adoption-by-househol'!$D$589:$E$612,2,FALSE)),"",VLOOKUP($B66,'technology-adoption-by-househol'!$D$589:$E$612,2,FALSE))</f>
        <v/>
      </c>
      <c r="V66">
        <f>IF(ISERROR(VLOOKUP($B66,'technology-adoption-by-househol'!$D$616:$E$724,2,FALSE)),"",VLOOKUP($B66,'technology-adoption-by-househol'!$D$616:$E$724,2,FALSE))</f>
        <v>35</v>
      </c>
      <c r="W66" t="str">
        <f>IF(ISERROR(VLOOKUP($B66,'technology-adoption-by-househol'!$D$725:$E$757,2,FALSE)),"",VLOOKUP($B66,'technology-adoption-by-househol'!$D$725:$E$757,2,FALSE))</f>
        <v/>
      </c>
      <c r="X66" t="str">
        <f>IF(ISERROR(VLOOKUP($B66,'technology-adoption-by-househol'!$D$758:$E$768,2,FALSE)),"",VLOOKUP($B66,'technology-adoption-by-househol'!$D$758:$E$768,2,FALSE))</f>
        <v/>
      </c>
      <c r="Y66" t="str">
        <f>IF(ISERROR(VLOOKUP($B66,'technology-adoption-by-househol'!$D$769:$E$784,2,FALSE)),"",VLOOKUP($B66,'technology-adoption-by-househol'!$D$769:$E$784,2,FALSE))</f>
        <v/>
      </c>
      <c r="Z66" t="str">
        <f>IF(ISERROR(VLOOKUP($B66,'technology-adoption-by-househol'!$D$785:$E$794,2,FALSE)),"",VLOOKUP($B66,'technology-adoption-by-househol'!$D$785:$E$794,2,FALSE))</f>
        <v/>
      </c>
      <c r="AA66" t="str">
        <f>IF(ISERROR(VLOOKUP($B66,'technology-adoption-by-househol'!$D$795:$E$828,2,FALSE)),"",VLOOKUP($B66,'technology-adoption-by-househol'!$D$795:$E$828,2,FALSE))</f>
        <v/>
      </c>
      <c r="AB66" t="str">
        <f>IF(ISERROR(VLOOKUP($B66,'technology-adoption-by-househol'!$D$829:$E$864,2,FALSE)),"",VLOOKUP($B66,'technology-adoption-by-househol'!$D$829:$E$864,2,FALSE))</f>
        <v/>
      </c>
      <c r="AC66" t="str">
        <f>IF(ISERROR(VLOOKUP($B66,'technology-adoption-by-househol'!$D$865:$E$877,2,FALSE)),"",VLOOKUP($B66,'technology-adoption-by-househol'!$D$865:$E$877,2,FALSE))</f>
        <v/>
      </c>
      <c r="AD66" t="str">
        <f>IF(ISERROR(VLOOKUP($B66,'technology-adoption-by-househol'!$D$878:$E$958,2,FALSE)),"",VLOOKUP($B66,'technology-adoption-by-househol'!$D$878:$E$958,2,FALSE))</f>
        <v/>
      </c>
      <c r="AE66" t="str">
        <f>IF(ISERROR(VLOOKUP($B66,'technology-adoption-by-househol'!$D$959:$E$1011,2,FALSE)),"",VLOOKUP($B66,'technology-adoption-by-househol'!$D$959:$E$1011,2,FALSE))</f>
        <v/>
      </c>
      <c r="AF66" t="str">
        <f>IF(ISERROR(VLOOKUP($B66,'technology-adoption-by-househol'!$D$1012:$E$1018,2,FALSE)),"",VLOOKUP($B66,'technology-adoption-by-househol'!$D$1012:$E$1018,2,FALSE))</f>
        <v/>
      </c>
      <c r="AG66" t="str">
        <f>IF(ISERROR(VLOOKUP($B66,'technology-adoption-by-househol'!$D$1019:$E$1041,2,FALSE)),"",VLOOKUP($B66,'technology-adoption-by-househol'!$D$1019:$E$1041,2,FALSE))</f>
        <v/>
      </c>
      <c r="AH66" t="str">
        <f>IF(ISERROR(VLOOKUP($B66,'technology-adoption-by-househol'!$D$1042:$E$1047,2,FALSE)),"",VLOOKUP($B66,'technology-adoption-by-househol'!$D$1042:$E$1047,2,FALSE))</f>
        <v/>
      </c>
      <c r="AI66" t="str">
        <f>IF(ISERROR(VLOOKUP($B66,'technology-adoption-by-househol'!$D$1048:$E$1059,2,FALSE)),"",VLOOKUP($B66,'technology-adoption-by-househol'!$D$1048:$E$1059,2,FALSE))</f>
        <v/>
      </c>
      <c r="AJ66">
        <f>IF(ISERROR(VLOOKUP($B66,'technology-adoption-by-househol'!$D$1060:$E$1167,2,FALSE)),"",VLOOKUP($B66,'technology-adoption-by-househol'!$D$1060:$E$1167,2,FALSE))</f>
        <v>23</v>
      </c>
      <c r="AK66" t="str">
        <f>IF(ISERROR(VLOOKUP($B66,'technology-adoption-by-househol'!$D$1168:$E$1174,2,FALSE)),"",VLOOKUP($B66,'technology-adoption-by-househol'!$D$1168:$E$1174,2,FALSE))</f>
        <v/>
      </c>
      <c r="AL66">
        <f>IF(ISERROR(VLOOKUP($B66,'technology-adoption-by-househol'!$D$1181:$E$1236,2,FALSE)),"",VLOOKUP($B66,'technology-adoption-by-househol'!$D$1181:$E$1236,2,FALSE))</f>
        <v>31.5</v>
      </c>
      <c r="AM66" t="str">
        <f>IF(ISERROR(VLOOKUP($B66,'technology-adoption-by-househol'!$D$1243:$E$1255,2,FALSE)),"",VLOOKUP($B66,'technology-adoption-by-househol'!$D$1243:$E$1255,2,FALSE))</f>
        <v/>
      </c>
      <c r="AN66" t="str">
        <f>IF(ISERROR(VLOOKUP($B66,'technology-adoption-by-househol'!$D$1256:$E$1334,2,FALSE)),"",VLOOKUP($B66,'technology-adoption-by-househol'!$D$1256:$E$1334,2,FALSE))</f>
        <v/>
      </c>
      <c r="AO66" t="str">
        <f>IF(ISERROR(VLOOKUP($B66,'technology-adoption-by-househol'!$D$1335:$E$1341,2,FALSE)),"",VLOOKUP($B66,'technology-adoption-by-househol'!$D$1335:$E$1341,2,FALSE))</f>
        <v/>
      </c>
    </row>
    <row r="67" spans="2:41" x14ac:dyDescent="0.3">
      <c r="B67" s="2">
        <f t="shared" si="0"/>
        <v>1923</v>
      </c>
      <c r="C67" t="str">
        <f>IF(ISERROR(VLOOKUP(B67,'technology-adoption-by-househol'!$D$6:$E$41,2,FALSE)),"",VLOOKUP(B67,'technology-adoption-by-househol'!$D$6:$E$41,2,FALSE))</f>
        <v/>
      </c>
      <c r="D67">
        <f>IF(ISERROR(VLOOKUP($B67,'technology-adoption-by-househol'!$D$42:$E$132,2,FALSE)),"",VLOOKUP($B67,'technology-adoption-by-househol'!$D$42:$E$132,2,FALSE))</f>
        <v>39</v>
      </c>
      <c r="E67" t="str">
        <f>IF(ISERROR(VLOOKUP($B67,'technology-adoption-by-househol'!$D$133:$E$162,2,FALSE)),"",VLOOKUP($B67,'technology-adoption-by-househol'!$D$133:$E$162,2,FALSE))</f>
        <v/>
      </c>
      <c r="F67" t="str">
        <f>IF(ISERROR(VLOOKUP($B67,'technology-adoption-by-househol'!$D$163:$E$185,2,FALSE)),"",VLOOKUP($B67,'technology-adoption-by-househol'!$D$163:$E$185,2,FALSE))</f>
        <v/>
      </c>
      <c r="G67" t="str">
        <f>IF(ISERROR(VLOOKUP($B67,'technology-adoption-by-househol'!$D$186:$E$192,2,FALSE)),"",VLOOKUP($B67,'technology-adoption-by-househol'!$D$186:$E$192,2,FALSE))</f>
        <v/>
      </c>
      <c r="H67" t="str">
        <f>IF(ISERROR(VLOOKUP($B67,'technology-adoption-by-househol'!$D$193:$E$232,2,FALSE)),"",VLOOKUP($B67,'technology-adoption-by-househol'!$D$193:$E$232,2,FALSE))</f>
        <v/>
      </c>
      <c r="I67" t="str">
        <f>IF(ISERROR(VLOOKUP($B67,'technology-adoption-by-househol'!$D$233:$E$238,2,FALSE)),"",VLOOKUP($B67,'technology-adoption-by-househol'!$D$233:$E$238,2,FALSE))</f>
        <v/>
      </c>
      <c r="J67">
        <f>IF(ISERROR(VLOOKUP($B67,'technology-adoption-by-househol'!$D$239:$E$278,2,FALSE)),"",VLOOKUP($B67,'technology-adoption-by-househol'!$D$239:$E$278,2,FALSE))</f>
        <v>1</v>
      </c>
      <c r="K67" t="str">
        <f>IF(ISERROR(VLOOKUP($B67,'technology-adoption-by-househol'!$D$279:$E$297,2,FALSE)),"",VLOOKUP($B67,'technology-adoption-by-househol'!$D$279:$E$297,2,FALSE))</f>
        <v/>
      </c>
      <c r="L67" t="str">
        <f>IF(ISERROR(VLOOKUP($B67,'technology-adoption-by-househol'!$D$298:$E$310,2,FALSE)),"",VLOOKUP($B67,'technology-adoption-by-househol'!$D$298:$E$310,2,FALSE))</f>
        <v/>
      </c>
      <c r="M67" t="str">
        <f>IF(ISERROR(VLOOKUP($B67,'technology-adoption-by-househol'!$D$311:$E$317,2,FALSE)),"",VLOOKUP($B67,'technology-adoption-by-househol'!$D$311:$E$317,2,FALSE))</f>
        <v/>
      </c>
      <c r="N67" t="str">
        <f>IF(ISERROR(VLOOKUP($B67,'technology-adoption-by-househol'!$D$318:$E$325,2,FALSE)),"",VLOOKUP($B67,'technology-adoption-by-househol'!$D$318:$E$325,2,FALSE))</f>
        <v/>
      </c>
      <c r="O67">
        <f>IF(ISERROR(VLOOKUP($B67,'technology-adoption-by-househol'!$D$326:$E$423,2,FALSE)),"",VLOOKUP($B67,'technology-adoption-by-househol'!$D$326:$E$423,2,FALSE))</f>
        <v>43</v>
      </c>
      <c r="P67" t="str">
        <f>IF(ISERROR(VLOOKUP($B67,'technology-adoption-by-househol'!$D$424:$E$432,2,FALSE)),"",VLOOKUP($B67,'technology-adoption-by-househol'!$D$424:$E$432,2,FALSE))</f>
        <v/>
      </c>
      <c r="Q67" t="str">
        <f>IF(ISERROR(VLOOKUP($B67,'technology-adoption-by-househol'!$D$433:$E$444,2,FALSE)),"",VLOOKUP($B67,'technology-adoption-by-househol'!$D$433:$E$444,2,FALSE))</f>
        <v/>
      </c>
      <c r="R67" t="str">
        <f>IF(ISERROR(VLOOKUP($B67,'technology-adoption-by-househol'!$D$445:$E$456,2,FALSE)),"",VLOOKUP($B67,'technology-adoption-by-househol'!$D$445:$E$456,2,FALSE))</f>
        <v/>
      </c>
      <c r="S67" t="str">
        <f>IF(ISERROR(VLOOKUP($B67,'technology-adoption-by-househol'!$D$457:$E$511,2,FALSE)),"",VLOOKUP($B67,'technology-adoption-by-househol'!$D$457:$E$511,2,FALSE))</f>
        <v/>
      </c>
      <c r="T67" t="str">
        <f>IF(ISERROR(VLOOKUP($B67,'technology-adoption-by-househol'!$D$512:$E$588,2,FALSE)),"",VLOOKUP($B67,'technology-adoption-by-househol'!$D$512:$E$588,2,FALSE))</f>
        <v/>
      </c>
      <c r="U67" t="str">
        <f>IF(ISERROR(VLOOKUP($B67,'technology-adoption-by-househol'!$D$589:$E$612,2,FALSE)),"",VLOOKUP($B67,'technology-adoption-by-househol'!$D$589:$E$612,2,FALSE))</f>
        <v/>
      </c>
      <c r="V67">
        <f>IF(ISERROR(VLOOKUP($B67,'technology-adoption-by-househol'!$D$616:$E$724,2,FALSE)),"",VLOOKUP($B67,'technology-adoption-by-househol'!$D$616:$E$724,2,FALSE))</f>
        <v>37</v>
      </c>
      <c r="W67" t="str">
        <f>IF(ISERROR(VLOOKUP($B67,'technology-adoption-by-househol'!$D$725:$E$757,2,FALSE)),"",VLOOKUP($B67,'technology-adoption-by-househol'!$D$725:$E$757,2,FALSE))</f>
        <v/>
      </c>
      <c r="X67" t="str">
        <f>IF(ISERROR(VLOOKUP($B67,'technology-adoption-by-househol'!$D$758:$E$768,2,FALSE)),"",VLOOKUP($B67,'technology-adoption-by-househol'!$D$758:$E$768,2,FALSE))</f>
        <v/>
      </c>
      <c r="Y67" t="str">
        <f>IF(ISERROR(VLOOKUP($B67,'technology-adoption-by-househol'!$D$769:$E$784,2,FALSE)),"",VLOOKUP($B67,'technology-adoption-by-househol'!$D$769:$E$784,2,FALSE))</f>
        <v/>
      </c>
      <c r="Z67" t="str">
        <f>IF(ISERROR(VLOOKUP($B67,'technology-adoption-by-househol'!$D$785:$E$794,2,FALSE)),"",VLOOKUP($B67,'technology-adoption-by-househol'!$D$785:$E$794,2,FALSE))</f>
        <v/>
      </c>
      <c r="AA67" t="str">
        <f>IF(ISERROR(VLOOKUP($B67,'technology-adoption-by-househol'!$D$795:$E$828,2,FALSE)),"",VLOOKUP($B67,'technology-adoption-by-househol'!$D$795:$E$828,2,FALSE))</f>
        <v/>
      </c>
      <c r="AB67" t="str">
        <f>IF(ISERROR(VLOOKUP($B67,'technology-adoption-by-househol'!$D$829:$E$864,2,FALSE)),"",VLOOKUP($B67,'technology-adoption-by-househol'!$D$829:$E$864,2,FALSE))</f>
        <v/>
      </c>
      <c r="AC67" t="str">
        <f>IF(ISERROR(VLOOKUP($B67,'technology-adoption-by-househol'!$D$865:$E$877,2,FALSE)),"",VLOOKUP($B67,'technology-adoption-by-househol'!$D$865:$E$877,2,FALSE))</f>
        <v/>
      </c>
      <c r="AD67" t="str">
        <f>IF(ISERROR(VLOOKUP($B67,'technology-adoption-by-househol'!$D$878:$E$958,2,FALSE)),"",VLOOKUP($B67,'technology-adoption-by-househol'!$D$878:$E$958,2,FALSE))</f>
        <v/>
      </c>
      <c r="AE67" t="str">
        <f>IF(ISERROR(VLOOKUP($B67,'technology-adoption-by-househol'!$D$959:$E$1011,2,FALSE)),"",VLOOKUP($B67,'technology-adoption-by-househol'!$D$959:$E$1011,2,FALSE))</f>
        <v/>
      </c>
      <c r="AF67" t="str">
        <f>IF(ISERROR(VLOOKUP($B67,'technology-adoption-by-househol'!$D$1012:$E$1018,2,FALSE)),"",VLOOKUP($B67,'technology-adoption-by-househol'!$D$1012:$E$1018,2,FALSE))</f>
        <v/>
      </c>
      <c r="AG67" t="str">
        <f>IF(ISERROR(VLOOKUP($B67,'technology-adoption-by-househol'!$D$1019:$E$1041,2,FALSE)),"",VLOOKUP($B67,'technology-adoption-by-househol'!$D$1019:$E$1041,2,FALSE))</f>
        <v/>
      </c>
      <c r="AH67" t="str">
        <f>IF(ISERROR(VLOOKUP($B67,'technology-adoption-by-househol'!$D$1042:$E$1047,2,FALSE)),"",VLOOKUP($B67,'technology-adoption-by-househol'!$D$1042:$E$1047,2,FALSE))</f>
        <v/>
      </c>
      <c r="AI67" t="str">
        <f>IF(ISERROR(VLOOKUP($B67,'technology-adoption-by-househol'!$D$1048:$E$1059,2,FALSE)),"",VLOOKUP($B67,'technology-adoption-by-househol'!$D$1048:$E$1059,2,FALSE))</f>
        <v/>
      </c>
      <c r="AJ67">
        <f>IF(ISERROR(VLOOKUP($B67,'technology-adoption-by-househol'!$D$1060:$E$1167,2,FALSE)),"",VLOOKUP($B67,'technology-adoption-by-househol'!$D$1060:$E$1167,2,FALSE))</f>
        <v>24</v>
      </c>
      <c r="AK67" t="str">
        <f>IF(ISERROR(VLOOKUP($B67,'technology-adoption-by-househol'!$D$1168:$E$1174,2,FALSE)),"",VLOOKUP($B67,'technology-adoption-by-househol'!$D$1168:$E$1174,2,FALSE))</f>
        <v/>
      </c>
      <c r="AL67">
        <f>IF(ISERROR(VLOOKUP($B67,'technology-adoption-by-househol'!$D$1181:$E$1236,2,FALSE)),"",VLOOKUP($B67,'technology-adoption-by-househol'!$D$1181:$E$1236,2,FALSE))</f>
        <v>33.5</v>
      </c>
      <c r="AM67" t="str">
        <f>IF(ISERROR(VLOOKUP($B67,'technology-adoption-by-househol'!$D$1243:$E$1255,2,FALSE)),"",VLOOKUP($B67,'technology-adoption-by-househol'!$D$1243:$E$1255,2,FALSE))</f>
        <v/>
      </c>
      <c r="AN67" t="str">
        <f>IF(ISERROR(VLOOKUP($B67,'technology-adoption-by-househol'!$D$1256:$E$1334,2,FALSE)),"",VLOOKUP($B67,'technology-adoption-by-househol'!$D$1256:$E$1334,2,FALSE))</f>
        <v/>
      </c>
      <c r="AO67" t="str">
        <f>IF(ISERROR(VLOOKUP($B67,'technology-adoption-by-househol'!$D$1335:$E$1341,2,FALSE)),"",VLOOKUP($B67,'technology-adoption-by-househol'!$D$1335:$E$1341,2,FALSE))</f>
        <v/>
      </c>
    </row>
    <row r="68" spans="2:41" x14ac:dyDescent="0.3">
      <c r="B68" s="2">
        <f t="shared" si="0"/>
        <v>1924</v>
      </c>
      <c r="C68" t="str">
        <f>IF(ISERROR(VLOOKUP(B68,'technology-adoption-by-househol'!$D$6:$E$41,2,FALSE)),"",VLOOKUP(B68,'technology-adoption-by-househol'!$D$6:$E$41,2,FALSE))</f>
        <v/>
      </c>
      <c r="D68">
        <f>IF(ISERROR(VLOOKUP($B68,'technology-adoption-by-househol'!$D$42:$E$132,2,FALSE)),"",VLOOKUP($B68,'technology-adoption-by-househol'!$D$42:$E$132,2,FALSE))</f>
        <v>44</v>
      </c>
      <c r="E68" t="str">
        <f>IF(ISERROR(VLOOKUP($B68,'technology-adoption-by-househol'!$D$133:$E$162,2,FALSE)),"",VLOOKUP($B68,'technology-adoption-by-househol'!$D$133:$E$162,2,FALSE))</f>
        <v/>
      </c>
      <c r="F68" t="str">
        <f>IF(ISERROR(VLOOKUP($B68,'technology-adoption-by-househol'!$D$163:$E$185,2,FALSE)),"",VLOOKUP($B68,'technology-adoption-by-househol'!$D$163:$E$185,2,FALSE))</f>
        <v/>
      </c>
      <c r="G68" t="str">
        <f>IF(ISERROR(VLOOKUP($B68,'technology-adoption-by-househol'!$D$186:$E$192,2,FALSE)),"",VLOOKUP($B68,'technology-adoption-by-househol'!$D$186:$E$192,2,FALSE))</f>
        <v/>
      </c>
      <c r="H68" t="str">
        <f>IF(ISERROR(VLOOKUP($B68,'technology-adoption-by-househol'!$D$193:$E$232,2,FALSE)),"",VLOOKUP($B68,'technology-adoption-by-househol'!$D$193:$E$232,2,FALSE))</f>
        <v/>
      </c>
      <c r="I68" t="str">
        <f>IF(ISERROR(VLOOKUP($B68,'technology-adoption-by-househol'!$D$233:$E$238,2,FALSE)),"",VLOOKUP($B68,'technology-adoption-by-househol'!$D$233:$E$238,2,FALSE))</f>
        <v/>
      </c>
      <c r="J68">
        <f>IF(ISERROR(VLOOKUP($B68,'technology-adoption-by-househol'!$D$239:$E$278,2,FALSE)),"",VLOOKUP($B68,'technology-adoption-by-househol'!$D$239:$E$278,2,FALSE))</f>
        <v>1.8</v>
      </c>
      <c r="K68" t="str">
        <f>IF(ISERROR(VLOOKUP($B68,'technology-adoption-by-househol'!$D$279:$E$297,2,FALSE)),"",VLOOKUP($B68,'technology-adoption-by-househol'!$D$279:$E$297,2,FALSE))</f>
        <v/>
      </c>
      <c r="L68" t="str">
        <f>IF(ISERROR(VLOOKUP($B68,'technology-adoption-by-househol'!$D$298:$E$310,2,FALSE)),"",VLOOKUP($B68,'technology-adoption-by-househol'!$D$298:$E$310,2,FALSE))</f>
        <v/>
      </c>
      <c r="M68" t="str">
        <f>IF(ISERROR(VLOOKUP($B68,'technology-adoption-by-househol'!$D$311:$E$317,2,FALSE)),"",VLOOKUP($B68,'technology-adoption-by-househol'!$D$311:$E$317,2,FALSE))</f>
        <v/>
      </c>
      <c r="N68" t="str">
        <f>IF(ISERROR(VLOOKUP($B68,'technology-adoption-by-househol'!$D$318:$E$325,2,FALSE)),"",VLOOKUP($B68,'technology-adoption-by-househol'!$D$318:$E$325,2,FALSE))</f>
        <v/>
      </c>
      <c r="O68">
        <f>IF(ISERROR(VLOOKUP($B68,'technology-adoption-by-househol'!$D$326:$E$423,2,FALSE)),"",VLOOKUP($B68,'technology-adoption-by-househol'!$D$326:$E$423,2,FALSE))</f>
        <v>49</v>
      </c>
      <c r="P68" t="str">
        <f>IF(ISERROR(VLOOKUP($B68,'technology-adoption-by-househol'!$D$424:$E$432,2,FALSE)),"",VLOOKUP($B68,'technology-adoption-by-househol'!$D$424:$E$432,2,FALSE))</f>
        <v/>
      </c>
      <c r="Q68" t="str">
        <f>IF(ISERROR(VLOOKUP($B68,'technology-adoption-by-househol'!$D$433:$E$444,2,FALSE)),"",VLOOKUP($B68,'technology-adoption-by-househol'!$D$433:$E$444,2,FALSE))</f>
        <v/>
      </c>
      <c r="R68" t="str">
        <f>IF(ISERROR(VLOOKUP($B68,'technology-adoption-by-househol'!$D$445:$E$456,2,FALSE)),"",VLOOKUP($B68,'technology-adoption-by-househol'!$D$445:$E$456,2,FALSE))</f>
        <v/>
      </c>
      <c r="S68" t="str">
        <f>IF(ISERROR(VLOOKUP($B68,'technology-adoption-by-househol'!$D$457:$E$511,2,FALSE)),"",VLOOKUP($B68,'technology-adoption-by-househol'!$D$457:$E$511,2,FALSE))</f>
        <v/>
      </c>
      <c r="T68" t="str">
        <f>IF(ISERROR(VLOOKUP($B68,'technology-adoption-by-househol'!$D$512:$E$588,2,FALSE)),"",VLOOKUP($B68,'technology-adoption-by-househol'!$D$512:$E$588,2,FALSE))</f>
        <v/>
      </c>
      <c r="U68" t="str">
        <f>IF(ISERROR(VLOOKUP($B68,'technology-adoption-by-househol'!$D$589:$E$612,2,FALSE)),"",VLOOKUP($B68,'technology-adoption-by-househol'!$D$589:$E$612,2,FALSE))</f>
        <v/>
      </c>
      <c r="V68">
        <f>IF(ISERROR(VLOOKUP($B68,'technology-adoption-by-househol'!$D$616:$E$724,2,FALSE)),"",VLOOKUP($B68,'technology-adoption-by-househol'!$D$616:$E$724,2,FALSE))</f>
        <v>37</v>
      </c>
      <c r="W68" t="str">
        <f>IF(ISERROR(VLOOKUP($B68,'technology-adoption-by-househol'!$D$725:$E$757,2,FALSE)),"",VLOOKUP($B68,'technology-adoption-by-househol'!$D$725:$E$757,2,FALSE))</f>
        <v/>
      </c>
      <c r="X68" t="str">
        <f>IF(ISERROR(VLOOKUP($B68,'technology-adoption-by-househol'!$D$758:$E$768,2,FALSE)),"",VLOOKUP($B68,'technology-adoption-by-househol'!$D$758:$E$768,2,FALSE))</f>
        <v/>
      </c>
      <c r="Y68" t="str">
        <f>IF(ISERROR(VLOOKUP($B68,'technology-adoption-by-househol'!$D$769:$E$784,2,FALSE)),"",VLOOKUP($B68,'technology-adoption-by-househol'!$D$769:$E$784,2,FALSE))</f>
        <v/>
      </c>
      <c r="Z68" t="str">
        <f>IF(ISERROR(VLOOKUP($B68,'technology-adoption-by-househol'!$D$785:$E$794,2,FALSE)),"",VLOOKUP($B68,'technology-adoption-by-househol'!$D$785:$E$794,2,FALSE))</f>
        <v/>
      </c>
      <c r="AA68" t="str">
        <f>IF(ISERROR(VLOOKUP($B68,'technology-adoption-by-househol'!$D$795:$E$828,2,FALSE)),"",VLOOKUP($B68,'technology-adoption-by-househol'!$D$795:$E$828,2,FALSE))</f>
        <v/>
      </c>
      <c r="AB68" t="str">
        <f>IF(ISERROR(VLOOKUP($B68,'technology-adoption-by-househol'!$D$829:$E$864,2,FALSE)),"",VLOOKUP($B68,'technology-adoption-by-househol'!$D$829:$E$864,2,FALSE))</f>
        <v/>
      </c>
      <c r="AC68" t="str">
        <f>IF(ISERROR(VLOOKUP($B68,'technology-adoption-by-househol'!$D$865:$E$877,2,FALSE)),"",VLOOKUP($B68,'technology-adoption-by-househol'!$D$865:$E$877,2,FALSE))</f>
        <v/>
      </c>
      <c r="AD68" t="str">
        <f>IF(ISERROR(VLOOKUP($B68,'technology-adoption-by-househol'!$D$878:$E$958,2,FALSE)),"",VLOOKUP($B68,'technology-adoption-by-househol'!$D$878:$E$958,2,FALSE))</f>
        <v/>
      </c>
      <c r="AE68" t="str">
        <f>IF(ISERROR(VLOOKUP($B68,'technology-adoption-by-househol'!$D$959:$E$1011,2,FALSE)),"",VLOOKUP($B68,'technology-adoption-by-househol'!$D$959:$E$1011,2,FALSE))</f>
        <v/>
      </c>
      <c r="AF68" t="str">
        <f>IF(ISERROR(VLOOKUP($B68,'technology-adoption-by-househol'!$D$1012:$E$1018,2,FALSE)),"",VLOOKUP($B68,'technology-adoption-by-househol'!$D$1012:$E$1018,2,FALSE))</f>
        <v/>
      </c>
      <c r="AG68" t="str">
        <f>IF(ISERROR(VLOOKUP($B68,'technology-adoption-by-househol'!$D$1019:$E$1041,2,FALSE)),"",VLOOKUP($B68,'technology-adoption-by-househol'!$D$1019:$E$1041,2,FALSE))</f>
        <v/>
      </c>
      <c r="AH68" t="str">
        <f>IF(ISERROR(VLOOKUP($B68,'technology-adoption-by-househol'!$D$1042:$E$1047,2,FALSE)),"",VLOOKUP($B68,'technology-adoption-by-househol'!$D$1042:$E$1047,2,FALSE))</f>
        <v/>
      </c>
      <c r="AI68" t="str">
        <f>IF(ISERROR(VLOOKUP($B68,'technology-adoption-by-househol'!$D$1048:$E$1059,2,FALSE)),"",VLOOKUP($B68,'technology-adoption-by-househol'!$D$1048:$E$1059,2,FALSE))</f>
        <v/>
      </c>
      <c r="AJ68">
        <f>IF(ISERROR(VLOOKUP($B68,'technology-adoption-by-househol'!$D$1060:$E$1167,2,FALSE)),"",VLOOKUP($B68,'technology-adoption-by-househol'!$D$1060:$E$1167,2,FALSE))</f>
        <v>25</v>
      </c>
      <c r="AK68" t="str">
        <f>IF(ISERROR(VLOOKUP($B68,'technology-adoption-by-househol'!$D$1168:$E$1174,2,FALSE)),"",VLOOKUP($B68,'technology-adoption-by-househol'!$D$1168:$E$1174,2,FALSE))</f>
        <v/>
      </c>
      <c r="AL68">
        <f>IF(ISERROR(VLOOKUP($B68,'technology-adoption-by-househol'!$D$1181:$E$1236,2,FALSE)),"",VLOOKUP($B68,'technology-adoption-by-househol'!$D$1181:$E$1236,2,FALSE))</f>
        <v>35.700000000000003</v>
      </c>
      <c r="AM68" t="str">
        <f>IF(ISERROR(VLOOKUP($B68,'technology-adoption-by-househol'!$D$1243:$E$1255,2,FALSE)),"",VLOOKUP($B68,'technology-adoption-by-househol'!$D$1243:$E$1255,2,FALSE))</f>
        <v/>
      </c>
      <c r="AN68" t="str">
        <f>IF(ISERROR(VLOOKUP($B68,'technology-adoption-by-househol'!$D$1256:$E$1334,2,FALSE)),"",VLOOKUP($B68,'technology-adoption-by-househol'!$D$1256:$E$1334,2,FALSE))</f>
        <v/>
      </c>
      <c r="AO68" t="str">
        <f>IF(ISERROR(VLOOKUP($B68,'technology-adoption-by-househol'!$D$1335:$E$1341,2,FALSE)),"",VLOOKUP($B68,'technology-adoption-by-househol'!$D$1335:$E$1341,2,FALSE))</f>
        <v/>
      </c>
    </row>
    <row r="69" spans="2:41" x14ac:dyDescent="0.3">
      <c r="B69" s="2">
        <f t="shared" si="0"/>
        <v>1925</v>
      </c>
      <c r="C69" t="str">
        <f>IF(ISERROR(VLOOKUP(B69,'technology-adoption-by-househol'!$D$6:$E$41,2,FALSE)),"",VLOOKUP(B69,'technology-adoption-by-househol'!$D$6:$E$41,2,FALSE))</f>
        <v/>
      </c>
      <c r="D69">
        <f>IF(ISERROR(VLOOKUP($B69,'technology-adoption-by-househol'!$D$42:$E$132,2,FALSE)),"",VLOOKUP($B69,'technology-adoption-by-househol'!$D$42:$E$132,2,FALSE))</f>
        <v>49</v>
      </c>
      <c r="E69" t="str">
        <f>IF(ISERROR(VLOOKUP($B69,'technology-adoption-by-househol'!$D$133:$E$162,2,FALSE)),"",VLOOKUP($B69,'technology-adoption-by-househol'!$D$133:$E$162,2,FALSE))</f>
        <v/>
      </c>
      <c r="F69" t="str">
        <f>IF(ISERROR(VLOOKUP($B69,'technology-adoption-by-househol'!$D$163:$E$185,2,FALSE)),"",VLOOKUP($B69,'technology-adoption-by-househol'!$D$163:$E$185,2,FALSE))</f>
        <v/>
      </c>
      <c r="G69" t="str">
        <f>IF(ISERROR(VLOOKUP($B69,'technology-adoption-by-househol'!$D$186:$E$192,2,FALSE)),"",VLOOKUP($B69,'technology-adoption-by-househol'!$D$186:$E$192,2,FALSE))</f>
        <v/>
      </c>
      <c r="H69" t="str">
        <f>IF(ISERROR(VLOOKUP($B69,'technology-adoption-by-househol'!$D$193:$E$232,2,FALSE)),"",VLOOKUP($B69,'technology-adoption-by-househol'!$D$193:$E$232,2,FALSE))</f>
        <v/>
      </c>
      <c r="I69" t="str">
        <f>IF(ISERROR(VLOOKUP($B69,'technology-adoption-by-househol'!$D$233:$E$238,2,FALSE)),"",VLOOKUP($B69,'technology-adoption-by-househol'!$D$233:$E$238,2,FALSE))</f>
        <v/>
      </c>
      <c r="J69" t="str">
        <f>IF(ISERROR(VLOOKUP($B69,'technology-adoption-by-househol'!$D$239:$E$278,2,FALSE)),"",VLOOKUP($B69,'technology-adoption-by-househol'!$D$239:$E$278,2,FALSE))</f>
        <v/>
      </c>
      <c r="K69" t="str">
        <f>IF(ISERROR(VLOOKUP($B69,'technology-adoption-by-househol'!$D$279:$E$297,2,FALSE)),"",VLOOKUP($B69,'technology-adoption-by-househol'!$D$279:$E$297,2,FALSE))</f>
        <v/>
      </c>
      <c r="L69" t="str">
        <f>IF(ISERROR(VLOOKUP($B69,'technology-adoption-by-househol'!$D$298:$E$310,2,FALSE)),"",VLOOKUP($B69,'technology-adoption-by-househol'!$D$298:$E$310,2,FALSE))</f>
        <v/>
      </c>
      <c r="M69" t="str">
        <f>IF(ISERROR(VLOOKUP($B69,'technology-adoption-by-househol'!$D$311:$E$317,2,FALSE)),"",VLOOKUP($B69,'technology-adoption-by-househol'!$D$311:$E$317,2,FALSE))</f>
        <v/>
      </c>
      <c r="N69" t="str">
        <f>IF(ISERROR(VLOOKUP($B69,'technology-adoption-by-househol'!$D$318:$E$325,2,FALSE)),"",VLOOKUP($B69,'technology-adoption-by-househol'!$D$318:$E$325,2,FALSE))</f>
        <v/>
      </c>
      <c r="O69">
        <f>IF(ISERROR(VLOOKUP($B69,'technology-adoption-by-househol'!$D$326:$E$423,2,FALSE)),"",VLOOKUP($B69,'technology-adoption-by-househol'!$D$326:$E$423,2,FALSE))</f>
        <v>52</v>
      </c>
      <c r="P69" t="str">
        <f>IF(ISERROR(VLOOKUP($B69,'technology-adoption-by-househol'!$D$424:$E$432,2,FALSE)),"",VLOOKUP($B69,'technology-adoption-by-househol'!$D$424:$E$432,2,FALSE))</f>
        <v/>
      </c>
      <c r="Q69" t="str">
        <f>IF(ISERROR(VLOOKUP($B69,'technology-adoption-by-househol'!$D$433:$E$444,2,FALSE)),"",VLOOKUP($B69,'technology-adoption-by-househol'!$D$433:$E$444,2,FALSE))</f>
        <v/>
      </c>
      <c r="R69" t="str">
        <f>IF(ISERROR(VLOOKUP($B69,'technology-adoption-by-househol'!$D$445:$E$456,2,FALSE)),"",VLOOKUP($B69,'technology-adoption-by-househol'!$D$445:$E$456,2,FALSE))</f>
        <v/>
      </c>
      <c r="S69" t="str">
        <f>IF(ISERROR(VLOOKUP($B69,'technology-adoption-by-househol'!$D$457:$E$511,2,FALSE)),"",VLOOKUP($B69,'technology-adoption-by-househol'!$D$457:$E$511,2,FALSE))</f>
        <v/>
      </c>
      <c r="T69" t="str">
        <f>IF(ISERROR(VLOOKUP($B69,'technology-adoption-by-househol'!$D$512:$E$588,2,FALSE)),"",VLOOKUP($B69,'technology-adoption-by-househol'!$D$512:$E$588,2,FALSE))</f>
        <v/>
      </c>
      <c r="U69" t="str">
        <f>IF(ISERROR(VLOOKUP($B69,'technology-adoption-by-househol'!$D$589:$E$612,2,FALSE)),"",VLOOKUP($B69,'technology-adoption-by-househol'!$D$589:$E$612,2,FALSE))</f>
        <v/>
      </c>
      <c r="V69">
        <f>IF(ISERROR(VLOOKUP($B69,'technology-adoption-by-househol'!$D$616:$E$724,2,FALSE)),"",VLOOKUP($B69,'technology-adoption-by-househol'!$D$616:$E$724,2,FALSE))</f>
        <v>38</v>
      </c>
      <c r="W69" t="str">
        <f>IF(ISERROR(VLOOKUP($B69,'technology-adoption-by-househol'!$D$725:$E$757,2,FALSE)),"",VLOOKUP($B69,'technology-adoption-by-househol'!$D$725:$E$757,2,FALSE))</f>
        <v/>
      </c>
      <c r="X69" t="str">
        <f>IF(ISERROR(VLOOKUP($B69,'technology-adoption-by-househol'!$D$758:$E$768,2,FALSE)),"",VLOOKUP($B69,'technology-adoption-by-househol'!$D$758:$E$768,2,FALSE))</f>
        <v/>
      </c>
      <c r="Y69" t="str">
        <f>IF(ISERROR(VLOOKUP($B69,'technology-adoption-by-househol'!$D$769:$E$784,2,FALSE)),"",VLOOKUP($B69,'technology-adoption-by-househol'!$D$769:$E$784,2,FALSE))</f>
        <v/>
      </c>
      <c r="Z69" t="str">
        <f>IF(ISERROR(VLOOKUP($B69,'technology-adoption-by-househol'!$D$785:$E$794,2,FALSE)),"",VLOOKUP($B69,'technology-adoption-by-househol'!$D$785:$E$794,2,FALSE))</f>
        <v/>
      </c>
      <c r="AA69" t="str">
        <f>IF(ISERROR(VLOOKUP($B69,'technology-adoption-by-househol'!$D$795:$E$828,2,FALSE)),"",VLOOKUP($B69,'technology-adoption-by-househol'!$D$795:$E$828,2,FALSE))</f>
        <v/>
      </c>
      <c r="AB69" t="str">
        <f>IF(ISERROR(VLOOKUP($B69,'technology-adoption-by-househol'!$D$829:$E$864,2,FALSE)),"",VLOOKUP($B69,'technology-adoption-by-househol'!$D$829:$E$864,2,FALSE))</f>
        <v/>
      </c>
      <c r="AC69" t="str">
        <f>IF(ISERROR(VLOOKUP($B69,'technology-adoption-by-househol'!$D$865:$E$877,2,FALSE)),"",VLOOKUP($B69,'technology-adoption-by-househol'!$D$865:$E$877,2,FALSE))</f>
        <v/>
      </c>
      <c r="AD69">
        <f>IF(ISERROR(VLOOKUP($B69,'technology-adoption-by-househol'!$D$878:$E$958,2,FALSE)),"",VLOOKUP($B69,'technology-adoption-by-househol'!$D$878:$E$958,2,FALSE))</f>
        <v>10</v>
      </c>
      <c r="AE69">
        <f>IF(ISERROR(VLOOKUP($B69,'technology-adoption-by-househol'!$D$959:$E$1011,2,FALSE)),"",VLOOKUP($B69,'technology-adoption-by-househol'!$D$959:$E$1011,2,FALSE))</f>
        <v>1</v>
      </c>
      <c r="AF69" t="str">
        <f>IF(ISERROR(VLOOKUP($B69,'technology-adoption-by-househol'!$D$1012:$E$1018,2,FALSE)),"",VLOOKUP($B69,'technology-adoption-by-househol'!$D$1012:$E$1018,2,FALSE))</f>
        <v/>
      </c>
      <c r="AG69" t="str">
        <f>IF(ISERROR(VLOOKUP($B69,'technology-adoption-by-househol'!$D$1019:$E$1041,2,FALSE)),"",VLOOKUP($B69,'technology-adoption-by-househol'!$D$1019:$E$1041,2,FALSE))</f>
        <v/>
      </c>
      <c r="AH69" t="str">
        <f>IF(ISERROR(VLOOKUP($B69,'technology-adoption-by-househol'!$D$1042:$E$1047,2,FALSE)),"",VLOOKUP($B69,'technology-adoption-by-househol'!$D$1042:$E$1047,2,FALSE))</f>
        <v/>
      </c>
      <c r="AI69" t="str">
        <f>IF(ISERROR(VLOOKUP($B69,'technology-adoption-by-househol'!$D$1048:$E$1059,2,FALSE)),"",VLOOKUP($B69,'technology-adoption-by-househol'!$D$1048:$E$1059,2,FALSE))</f>
        <v/>
      </c>
      <c r="AJ69">
        <f>IF(ISERROR(VLOOKUP($B69,'technology-adoption-by-househol'!$D$1060:$E$1167,2,FALSE)),"",VLOOKUP($B69,'technology-adoption-by-househol'!$D$1060:$E$1167,2,FALSE))</f>
        <v>27.5</v>
      </c>
      <c r="AK69" t="str">
        <f>IF(ISERROR(VLOOKUP($B69,'technology-adoption-by-househol'!$D$1168:$E$1174,2,FALSE)),"",VLOOKUP($B69,'technology-adoption-by-househol'!$D$1168:$E$1174,2,FALSE))</f>
        <v/>
      </c>
      <c r="AL69">
        <f>IF(ISERROR(VLOOKUP($B69,'technology-adoption-by-househol'!$D$1181:$E$1236,2,FALSE)),"",VLOOKUP($B69,'technology-adoption-by-househol'!$D$1181:$E$1236,2,FALSE))</f>
        <v>36</v>
      </c>
      <c r="AM69" t="str">
        <f>IF(ISERROR(VLOOKUP($B69,'technology-adoption-by-househol'!$D$1243:$E$1255,2,FALSE)),"",VLOOKUP($B69,'technology-adoption-by-househol'!$D$1243:$E$1255,2,FALSE))</f>
        <v/>
      </c>
      <c r="AN69" t="str">
        <f>IF(ISERROR(VLOOKUP($B69,'technology-adoption-by-househol'!$D$1256:$E$1334,2,FALSE)),"",VLOOKUP($B69,'technology-adoption-by-househol'!$D$1256:$E$1334,2,FALSE))</f>
        <v/>
      </c>
      <c r="AO69" t="str">
        <f>IF(ISERROR(VLOOKUP($B69,'technology-adoption-by-househol'!$D$1335:$E$1341,2,FALSE)),"",VLOOKUP($B69,'technology-adoption-by-househol'!$D$1335:$E$1341,2,FALSE))</f>
        <v/>
      </c>
    </row>
    <row r="70" spans="2:41" x14ac:dyDescent="0.3">
      <c r="B70" s="2">
        <f t="shared" ref="B70:B133" si="1">B69+1</f>
        <v>1926</v>
      </c>
      <c r="C70" t="str">
        <f>IF(ISERROR(VLOOKUP(B70,'technology-adoption-by-househol'!$D$6:$E$41,2,FALSE)),"",VLOOKUP(B70,'technology-adoption-by-househol'!$D$6:$E$41,2,FALSE))</f>
        <v/>
      </c>
      <c r="D70">
        <f>IF(ISERROR(VLOOKUP($B70,'technology-adoption-by-househol'!$D$42:$E$132,2,FALSE)),"",VLOOKUP($B70,'technology-adoption-by-househol'!$D$42:$E$132,2,FALSE))</f>
        <v>54</v>
      </c>
      <c r="E70" t="str">
        <f>IF(ISERROR(VLOOKUP($B70,'technology-adoption-by-househol'!$D$133:$E$162,2,FALSE)),"",VLOOKUP($B70,'technology-adoption-by-househol'!$D$133:$E$162,2,FALSE))</f>
        <v/>
      </c>
      <c r="F70" t="str">
        <f>IF(ISERROR(VLOOKUP($B70,'technology-adoption-by-househol'!$D$163:$E$185,2,FALSE)),"",VLOOKUP($B70,'technology-adoption-by-househol'!$D$163:$E$185,2,FALSE))</f>
        <v/>
      </c>
      <c r="G70" t="str">
        <f>IF(ISERROR(VLOOKUP($B70,'technology-adoption-by-househol'!$D$186:$E$192,2,FALSE)),"",VLOOKUP($B70,'technology-adoption-by-househol'!$D$186:$E$192,2,FALSE))</f>
        <v/>
      </c>
      <c r="H70" t="str">
        <f>IF(ISERROR(VLOOKUP($B70,'technology-adoption-by-househol'!$D$193:$E$232,2,FALSE)),"",VLOOKUP($B70,'technology-adoption-by-househol'!$D$193:$E$232,2,FALSE))</f>
        <v/>
      </c>
      <c r="I70" t="str">
        <f>IF(ISERROR(VLOOKUP($B70,'technology-adoption-by-househol'!$D$233:$E$238,2,FALSE)),"",VLOOKUP($B70,'technology-adoption-by-househol'!$D$233:$E$238,2,FALSE))</f>
        <v/>
      </c>
      <c r="J70" t="str">
        <f>IF(ISERROR(VLOOKUP($B70,'technology-adoption-by-househol'!$D$239:$E$278,2,FALSE)),"",VLOOKUP($B70,'technology-adoption-by-househol'!$D$239:$E$278,2,FALSE))</f>
        <v/>
      </c>
      <c r="K70" t="str">
        <f>IF(ISERROR(VLOOKUP($B70,'technology-adoption-by-househol'!$D$279:$E$297,2,FALSE)),"",VLOOKUP($B70,'technology-adoption-by-househol'!$D$279:$E$297,2,FALSE))</f>
        <v/>
      </c>
      <c r="L70" t="str">
        <f>IF(ISERROR(VLOOKUP($B70,'technology-adoption-by-househol'!$D$298:$E$310,2,FALSE)),"",VLOOKUP($B70,'technology-adoption-by-househol'!$D$298:$E$310,2,FALSE))</f>
        <v/>
      </c>
      <c r="M70" t="str">
        <f>IF(ISERROR(VLOOKUP($B70,'technology-adoption-by-househol'!$D$311:$E$317,2,FALSE)),"",VLOOKUP($B70,'technology-adoption-by-househol'!$D$311:$E$317,2,FALSE))</f>
        <v/>
      </c>
      <c r="N70" t="str">
        <f>IF(ISERROR(VLOOKUP($B70,'technology-adoption-by-househol'!$D$318:$E$325,2,FALSE)),"",VLOOKUP($B70,'technology-adoption-by-househol'!$D$318:$E$325,2,FALSE))</f>
        <v/>
      </c>
      <c r="O70">
        <f>IF(ISERROR(VLOOKUP($B70,'technology-adoption-by-househol'!$D$326:$E$423,2,FALSE)),"",VLOOKUP($B70,'technology-adoption-by-househol'!$D$326:$E$423,2,FALSE))</f>
        <v>55</v>
      </c>
      <c r="P70" t="str">
        <f>IF(ISERROR(VLOOKUP($B70,'technology-adoption-by-househol'!$D$424:$E$432,2,FALSE)),"",VLOOKUP($B70,'technology-adoption-by-househol'!$D$424:$E$432,2,FALSE))</f>
        <v/>
      </c>
      <c r="Q70" t="str">
        <f>IF(ISERROR(VLOOKUP($B70,'technology-adoption-by-househol'!$D$433:$E$444,2,FALSE)),"",VLOOKUP($B70,'technology-adoption-by-househol'!$D$433:$E$444,2,FALSE))</f>
        <v/>
      </c>
      <c r="R70" t="str">
        <f>IF(ISERROR(VLOOKUP($B70,'technology-adoption-by-househol'!$D$445:$E$456,2,FALSE)),"",VLOOKUP($B70,'technology-adoption-by-househol'!$D$445:$E$456,2,FALSE))</f>
        <v/>
      </c>
      <c r="S70" t="str">
        <f>IF(ISERROR(VLOOKUP($B70,'technology-adoption-by-househol'!$D$457:$E$511,2,FALSE)),"",VLOOKUP($B70,'technology-adoption-by-househol'!$D$457:$E$511,2,FALSE))</f>
        <v/>
      </c>
      <c r="T70" t="str">
        <f>IF(ISERROR(VLOOKUP($B70,'technology-adoption-by-househol'!$D$512:$E$588,2,FALSE)),"",VLOOKUP($B70,'technology-adoption-by-househol'!$D$512:$E$588,2,FALSE))</f>
        <v/>
      </c>
      <c r="U70" t="str">
        <f>IF(ISERROR(VLOOKUP($B70,'technology-adoption-by-househol'!$D$589:$E$612,2,FALSE)),"",VLOOKUP($B70,'technology-adoption-by-househol'!$D$589:$E$612,2,FALSE))</f>
        <v/>
      </c>
      <c r="V70">
        <f>IF(ISERROR(VLOOKUP($B70,'technology-adoption-by-househol'!$D$616:$E$724,2,FALSE)),"",VLOOKUP($B70,'technology-adoption-by-househol'!$D$616:$E$724,2,FALSE))</f>
        <v>39</v>
      </c>
      <c r="W70" t="str">
        <f>IF(ISERROR(VLOOKUP($B70,'technology-adoption-by-househol'!$D$725:$E$757,2,FALSE)),"",VLOOKUP($B70,'technology-adoption-by-househol'!$D$725:$E$757,2,FALSE))</f>
        <v/>
      </c>
      <c r="X70" t="str">
        <f>IF(ISERROR(VLOOKUP($B70,'technology-adoption-by-househol'!$D$758:$E$768,2,FALSE)),"",VLOOKUP($B70,'technology-adoption-by-househol'!$D$758:$E$768,2,FALSE))</f>
        <v/>
      </c>
      <c r="Y70" t="str">
        <f>IF(ISERROR(VLOOKUP($B70,'technology-adoption-by-househol'!$D$769:$E$784,2,FALSE)),"",VLOOKUP($B70,'technology-adoption-by-househol'!$D$769:$E$784,2,FALSE))</f>
        <v/>
      </c>
      <c r="Z70" t="str">
        <f>IF(ISERROR(VLOOKUP($B70,'technology-adoption-by-househol'!$D$785:$E$794,2,FALSE)),"",VLOOKUP($B70,'technology-adoption-by-househol'!$D$785:$E$794,2,FALSE))</f>
        <v/>
      </c>
      <c r="AA70" t="str">
        <f>IF(ISERROR(VLOOKUP($B70,'technology-adoption-by-househol'!$D$795:$E$828,2,FALSE)),"",VLOOKUP($B70,'technology-adoption-by-househol'!$D$795:$E$828,2,FALSE))</f>
        <v/>
      </c>
      <c r="AB70" t="str">
        <f>IF(ISERROR(VLOOKUP($B70,'technology-adoption-by-househol'!$D$829:$E$864,2,FALSE)),"",VLOOKUP($B70,'technology-adoption-by-househol'!$D$829:$E$864,2,FALSE))</f>
        <v/>
      </c>
      <c r="AC70" t="str">
        <f>IF(ISERROR(VLOOKUP($B70,'technology-adoption-by-househol'!$D$865:$E$877,2,FALSE)),"",VLOOKUP($B70,'technology-adoption-by-househol'!$D$865:$E$877,2,FALSE))</f>
        <v/>
      </c>
      <c r="AD70">
        <f>IF(ISERROR(VLOOKUP($B70,'technology-adoption-by-househol'!$D$878:$E$958,2,FALSE)),"",VLOOKUP($B70,'technology-adoption-by-househol'!$D$878:$E$958,2,FALSE))</f>
        <v>17</v>
      </c>
      <c r="AE70">
        <f>IF(ISERROR(VLOOKUP($B70,'technology-adoption-by-househol'!$D$959:$E$1011,2,FALSE)),"",VLOOKUP($B70,'technology-adoption-by-househol'!$D$959:$E$1011,2,FALSE))</f>
        <v>2.4</v>
      </c>
      <c r="AF70" t="str">
        <f>IF(ISERROR(VLOOKUP($B70,'technology-adoption-by-househol'!$D$1012:$E$1018,2,FALSE)),"",VLOOKUP($B70,'technology-adoption-by-househol'!$D$1012:$E$1018,2,FALSE))</f>
        <v/>
      </c>
      <c r="AG70" t="str">
        <f>IF(ISERROR(VLOOKUP($B70,'technology-adoption-by-househol'!$D$1019:$E$1041,2,FALSE)),"",VLOOKUP($B70,'technology-adoption-by-househol'!$D$1019:$E$1041,2,FALSE))</f>
        <v/>
      </c>
      <c r="AH70" t="str">
        <f>IF(ISERROR(VLOOKUP($B70,'technology-adoption-by-househol'!$D$1042:$E$1047,2,FALSE)),"",VLOOKUP($B70,'technology-adoption-by-househol'!$D$1042:$E$1047,2,FALSE))</f>
        <v/>
      </c>
      <c r="AI70" t="str">
        <f>IF(ISERROR(VLOOKUP($B70,'technology-adoption-by-househol'!$D$1048:$E$1059,2,FALSE)),"",VLOOKUP($B70,'technology-adoption-by-househol'!$D$1048:$E$1059,2,FALSE))</f>
        <v/>
      </c>
      <c r="AJ70">
        <f>IF(ISERROR(VLOOKUP($B70,'technology-adoption-by-househol'!$D$1060:$E$1167,2,FALSE)),"",VLOOKUP($B70,'technology-adoption-by-househol'!$D$1060:$E$1167,2,FALSE))</f>
        <v>30</v>
      </c>
      <c r="AK70" t="str">
        <f>IF(ISERROR(VLOOKUP($B70,'technology-adoption-by-househol'!$D$1168:$E$1174,2,FALSE)),"",VLOOKUP($B70,'technology-adoption-by-househol'!$D$1168:$E$1174,2,FALSE))</f>
        <v/>
      </c>
      <c r="AL70">
        <f>IF(ISERROR(VLOOKUP($B70,'technology-adoption-by-househol'!$D$1181:$E$1236,2,FALSE)),"",VLOOKUP($B70,'technology-adoption-by-househol'!$D$1181:$E$1236,2,FALSE))</f>
        <v>37.1</v>
      </c>
      <c r="AM70" t="str">
        <f>IF(ISERROR(VLOOKUP($B70,'technology-adoption-by-househol'!$D$1243:$E$1255,2,FALSE)),"",VLOOKUP($B70,'technology-adoption-by-househol'!$D$1243:$E$1255,2,FALSE))</f>
        <v/>
      </c>
      <c r="AN70" t="str">
        <f>IF(ISERROR(VLOOKUP($B70,'technology-adoption-by-househol'!$D$1256:$E$1334,2,FALSE)),"",VLOOKUP($B70,'technology-adoption-by-househol'!$D$1256:$E$1334,2,FALSE))</f>
        <v/>
      </c>
      <c r="AO70" t="str">
        <f>IF(ISERROR(VLOOKUP($B70,'technology-adoption-by-househol'!$D$1335:$E$1341,2,FALSE)),"",VLOOKUP($B70,'technology-adoption-by-househol'!$D$1335:$E$1341,2,FALSE))</f>
        <v/>
      </c>
    </row>
    <row r="71" spans="2:41" x14ac:dyDescent="0.3">
      <c r="B71" s="2">
        <f t="shared" si="1"/>
        <v>1927</v>
      </c>
      <c r="C71" t="str">
        <f>IF(ISERROR(VLOOKUP(B71,'technology-adoption-by-househol'!$D$6:$E$41,2,FALSE)),"",VLOOKUP(B71,'technology-adoption-by-househol'!$D$6:$E$41,2,FALSE))</f>
        <v/>
      </c>
      <c r="D71">
        <f>IF(ISERROR(VLOOKUP($B71,'technology-adoption-by-househol'!$D$42:$E$132,2,FALSE)),"",VLOOKUP($B71,'technology-adoption-by-househol'!$D$42:$E$132,2,FALSE))</f>
        <v>56</v>
      </c>
      <c r="E71" t="str">
        <f>IF(ISERROR(VLOOKUP($B71,'technology-adoption-by-househol'!$D$133:$E$162,2,FALSE)),"",VLOOKUP($B71,'technology-adoption-by-househol'!$D$133:$E$162,2,FALSE))</f>
        <v/>
      </c>
      <c r="F71" t="str">
        <f>IF(ISERROR(VLOOKUP($B71,'technology-adoption-by-househol'!$D$163:$E$185,2,FALSE)),"",VLOOKUP($B71,'technology-adoption-by-househol'!$D$163:$E$185,2,FALSE))</f>
        <v/>
      </c>
      <c r="G71" t="str">
        <f>IF(ISERROR(VLOOKUP($B71,'technology-adoption-by-househol'!$D$186:$E$192,2,FALSE)),"",VLOOKUP($B71,'technology-adoption-by-househol'!$D$186:$E$192,2,FALSE))</f>
        <v/>
      </c>
      <c r="H71" t="str">
        <f>IF(ISERROR(VLOOKUP($B71,'technology-adoption-by-househol'!$D$193:$E$232,2,FALSE)),"",VLOOKUP($B71,'technology-adoption-by-househol'!$D$193:$E$232,2,FALSE))</f>
        <v/>
      </c>
      <c r="I71" t="str">
        <f>IF(ISERROR(VLOOKUP($B71,'technology-adoption-by-househol'!$D$233:$E$238,2,FALSE)),"",VLOOKUP($B71,'technology-adoption-by-househol'!$D$233:$E$238,2,FALSE))</f>
        <v/>
      </c>
      <c r="J71" t="str">
        <f>IF(ISERROR(VLOOKUP($B71,'technology-adoption-by-househol'!$D$239:$E$278,2,FALSE)),"",VLOOKUP($B71,'technology-adoption-by-househol'!$D$239:$E$278,2,FALSE))</f>
        <v/>
      </c>
      <c r="K71" t="str">
        <f>IF(ISERROR(VLOOKUP($B71,'technology-adoption-by-househol'!$D$279:$E$297,2,FALSE)),"",VLOOKUP($B71,'technology-adoption-by-househol'!$D$279:$E$297,2,FALSE))</f>
        <v/>
      </c>
      <c r="L71" t="str">
        <f>IF(ISERROR(VLOOKUP($B71,'technology-adoption-by-househol'!$D$298:$E$310,2,FALSE)),"",VLOOKUP($B71,'technology-adoption-by-househol'!$D$298:$E$310,2,FALSE))</f>
        <v/>
      </c>
      <c r="M71" t="str">
        <f>IF(ISERROR(VLOOKUP($B71,'technology-adoption-by-househol'!$D$311:$E$317,2,FALSE)),"",VLOOKUP($B71,'technology-adoption-by-househol'!$D$311:$E$317,2,FALSE))</f>
        <v/>
      </c>
      <c r="N71" t="str">
        <f>IF(ISERROR(VLOOKUP($B71,'technology-adoption-by-househol'!$D$318:$E$325,2,FALSE)),"",VLOOKUP($B71,'technology-adoption-by-househol'!$D$318:$E$325,2,FALSE))</f>
        <v/>
      </c>
      <c r="O71">
        <f>IF(ISERROR(VLOOKUP($B71,'technology-adoption-by-househol'!$D$326:$E$423,2,FALSE)),"",VLOOKUP($B71,'technology-adoption-by-househol'!$D$326:$E$423,2,FALSE))</f>
        <v>60</v>
      </c>
      <c r="P71" t="str">
        <f>IF(ISERROR(VLOOKUP($B71,'technology-adoption-by-househol'!$D$424:$E$432,2,FALSE)),"",VLOOKUP($B71,'technology-adoption-by-househol'!$D$424:$E$432,2,FALSE))</f>
        <v/>
      </c>
      <c r="Q71" t="str">
        <f>IF(ISERROR(VLOOKUP($B71,'technology-adoption-by-househol'!$D$433:$E$444,2,FALSE)),"",VLOOKUP($B71,'technology-adoption-by-househol'!$D$433:$E$444,2,FALSE))</f>
        <v/>
      </c>
      <c r="R71" t="str">
        <f>IF(ISERROR(VLOOKUP($B71,'technology-adoption-by-househol'!$D$445:$E$456,2,FALSE)),"",VLOOKUP($B71,'technology-adoption-by-househol'!$D$445:$E$456,2,FALSE))</f>
        <v/>
      </c>
      <c r="S71" t="str">
        <f>IF(ISERROR(VLOOKUP($B71,'technology-adoption-by-househol'!$D$457:$E$511,2,FALSE)),"",VLOOKUP($B71,'technology-adoption-by-househol'!$D$457:$E$511,2,FALSE))</f>
        <v/>
      </c>
      <c r="T71" t="str">
        <f>IF(ISERROR(VLOOKUP($B71,'technology-adoption-by-househol'!$D$512:$E$588,2,FALSE)),"",VLOOKUP($B71,'technology-adoption-by-househol'!$D$512:$E$588,2,FALSE))</f>
        <v/>
      </c>
      <c r="U71" t="str">
        <f>IF(ISERROR(VLOOKUP($B71,'technology-adoption-by-househol'!$D$589:$E$612,2,FALSE)),"",VLOOKUP($B71,'technology-adoption-by-househol'!$D$589:$E$612,2,FALSE))</f>
        <v/>
      </c>
      <c r="V71">
        <f>IF(ISERROR(VLOOKUP($B71,'technology-adoption-by-househol'!$D$616:$E$724,2,FALSE)),"",VLOOKUP($B71,'technology-adoption-by-househol'!$D$616:$E$724,2,FALSE))</f>
        <v>39</v>
      </c>
      <c r="W71" t="str">
        <f>IF(ISERROR(VLOOKUP($B71,'technology-adoption-by-househol'!$D$725:$E$757,2,FALSE)),"",VLOOKUP($B71,'technology-adoption-by-househol'!$D$725:$E$757,2,FALSE))</f>
        <v/>
      </c>
      <c r="X71" t="str">
        <f>IF(ISERROR(VLOOKUP($B71,'technology-adoption-by-househol'!$D$758:$E$768,2,FALSE)),"",VLOOKUP($B71,'technology-adoption-by-househol'!$D$758:$E$768,2,FALSE))</f>
        <v/>
      </c>
      <c r="Y71" t="str">
        <f>IF(ISERROR(VLOOKUP($B71,'technology-adoption-by-househol'!$D$769:$E$784,2,FALSE)),"",VLOOKUP($B71,'technology-adoption-by-househol'!$D$769:$E$784,2,FALSE))</f>
        <v/>
      </c>
      <c r="Z71" t="str">
        <f>IF(ISERROR(VLOOKUP($B71,'technology-adoption-by-househol'!$D$785:$E$794,2,FALSE)),"",VLOOKUP($B71,'technology-adoption-by-househol'!$D$785:$E$794,2,FALSE))</f>
        <v/>
      </c>
      <c r="AA71" t="str">
        <f>IF(ISERROR(VLOOKUP($B71,'technology-adoption-by-househol'!$D$795:$E$828,2,FALSE)),"",VLOOKUP($B71,'technology-adoption-by-househol'!$D$795:$E$828,2,FALSE))</f>
        <v/>
      </c>
      <c r="AB71" t="str">
        <f>IF(ISERROR(VLOOKUP($B71,'technology-adoption-by-househol'!$D$829:$E$864,2,FALSE)),"",VLOOKUP($B71,'technology-adoption-by-househol'!$D$829:$E$864,2,FALSE))</f>
        <v/>
      </c>
      <c r="AC71" t="str">
        <f>IF(ISERROR(VLOOKUP($B71,'technology-adoption-by-househol'!$D$865:$E$877,2,FALSE)),"",VLOOKUP($B71,'technology-adoption-by-househol'!$D$865:$E$877,2,FALSE))</f>
        <v/>
      </c>
      <c r="AD71">
        <f>IF(ISERROR(VLOOKUP($B71,'technology-adoption-by-househol'!$D$878:$E$958,2,FALSE)),"",VLOOKUP($B71,'technology-adoption-by-househol'!$D$878:$E$958,2,FALSE))</f>
        <v>19</v>
      </c>
      <c r="AE71">
        <f>IF(ISERROR(VLOOKUP($B71,'technology-adoption-by-househol'!$D$959:$E$1011,2,FALSE)),"",VLOOKUP($B71,'technology-adoption-by-househol'!$D$959:$E$1011,2,FALSE))</f>
        <v>4.3</v>
      </c>
      <c r="AF71" t="str">
        <f>IF(ISERROR(VLOOKUP($B71,'technology-adoption-by-househol'!$D$1012:$E$1018,2,FALSE)),"",VLOOKUP($B71,'technology-adoption-by-househol'!$D$1012:$E$1018,2,FALSE))</f>
        <v/>
      </c>
      <c r="AG71" t="str">
        <f>IF(ISERROR(VLOOKUP($B71,'technology-adoption-by-househol'!$D$1019:$E$1041,2,FALSE)),"",VLOOKUP($B71,'technology-adoption-by-househol'!$D$1019:$E$1041,2,FALSE))</f>
        <v/>
      </c>
      <c r="AH71" t="str">
        <f>IF(ISERROR(VLOOKUP($B71,'technology-adoption-by-househol'!$D$1042:$E$1047,2,FALSE)),"",VLOOKUP($B71,'technology-adoption-by-househol'!$D$1042:$E$1047,2,FALSE))</f>
        <v/>
      </c>
      <c r="AI71" t="str">
        <f>IF(ISERROR(VLOOKUP($B71,'technology-adoption-by-househol'!$D$1048:$E$1059,2,FALSE)),"",VLOOKUP($B71,'technology-adoption-by-househol'!$D$1048:$E$1059,2,FALSE))</f>
        <v/>
      </c>
      <c r="AJ71">
        <f>IF(ISERROR(VLOOKUP($B71,'technology-adoption-by-househol'!$D$1060:$E$1167,2,FALSE)),"",VLOOKUP($B71,'technology-adoption-by-househol'!$D$1060:$E$1167,2,FALSE))</f>
        <v>32</v>
      </c>
      <c r="AK71" t="str">
        <f>IF(ISERROR(VLOOKUP($B71,'technology-adoption-by-househol'!$D$1168:$E$1174,2,FALSE)),"",VLOOKUP($B71,'technology-adoption-by-househol'!$D$1168:$E$1174,2,FALSE))</f>
        <v/>
      </c>
      <c r="AL71">
        <f>IF(ISERROR(VLOOKUP($B71,'technology-adoption-by-househol'!$D$1181:$E$1236,2,FALSE)),"",VLOOKUP($B71,'technology-adoption-by-househol'!$D$1181:$E$1236,2,FALSE))</f>
        <v>38.799999999999997</v>
      </c>
      <c r="AM71" t="str">
        <f>IF(ISERROR(VLOOKUP($B71,'technology-adoption-by-househol'!$D$1243:$E$1255,2,FALSE)),"",VLOOKUP($B71,'technology-adoption-by-househol'!$D$1243:$E$1255,2,FALSE))</f>
        <v/>
      </c>
      <c r="AN71" t="str">
        <f>IF(ISERROR(VLOOKUP($B71,'technology-adoption-by-househol'!$D$1256:$E$1334,2,FALSE)),"",VLOOKUP($B71,'technology-adoption-by-househol'!$D$1256:$E$1334,2,FALSE))</f>
        <v/>
      </c>
      <c r="AO71" t="str">
        <f>IF(ISERROR(VLOOKUP($B71,'technology-adoption-by-househol'!$D$1335:$E$1341,2,FALSE)),"",VLOOKUP($B71,'technology-adoption-by-househol'!$D$1335:$E$1341,2,FALSE))</f>
        <v/>
      </c>
    </row>
    <row r="72" spans="2:41" x14ac:dyDescent="0.3">
      <c r="B72" s="2">
        <f t="shared" si="1"/>
        <v>1928</v>
      </c>
      <c r="C72" t="str">
        <f>IF(ISERROR(VLOOKUP(B72,'technology-adoption-by-househol'!$D$6:$E$41,2,FALSE)),"",VLOOKUP(B72,'technology-adoption-by-househol'!$D$6:$E$41,2,FALSE))</f>
        <v/>
      </c>
      <c r="D72">
        <f>IF(ISERROR(VLOOKUP($B72,'technology-adoption-by-househol'!$D$42:$E$132,2,FALSE)),"",VLOOKUP($B72,'technology-adoption-by-househol'!$D$42:$E$132,2,FALSE))</f>
        <v>58</v>
      </c>
      <c r="E72" t="str">
        <f>IF(ISERROR(VLOOKUP($B72,'technology-adoption-by-househol'!$D$133:$E$162,2,FALSE)),"",VLOOKUP($B72,'technology-adoption-by-househol'!$D$133:$E$162,2,FALSE))</f>
        <v/>
      </c>
      <c r="F72" t="str">
        <f>IF(ISERROR(VLOOKUP($B72,'technology-adoption-by-househol'!$D$163:$E$185,2,FALSE)),"",VLOOKUP($B72,'technology-adoption-by-househol'!$D$163:$E$185,2,FALSE))</f>
        <v/>
      </c>
      <c r="G72" t="str">
        <f>IF(ISERROR(VLOOKUP($B72,'technology-adoption-by-househol'!$D$186:$E$192,2,FALSE)),"",VLOOKUP($B72,'technology-adoption-by-househol'!$D$186:$E$192,2,FALSE))</f>
        <v/>
      </c>
      <c r="H72" t="str">
        <f>IF(ISERROR(VLOOKUP($B72,'technology-adoption-by-househol'!$D$193:$E$232,2,FALSE)),"",VLOOKUP($B72,'technology-adoption-by-househol'!$D$193:$E$232,2,FALSE))</f>
        <v/>
      </c>
      <c r="I72" t="str">
        <f>IF(ISERROR(VLOOKUP($B72,'technology-adoption-by-househol'!$D$233:$E$238,2,FALSE)),"",VLOOKUP($B72,'technology-adoption-by-househol'!$D$233:$E$238,2,FALSE))</f>
        <v/>
      </c>
      <c r="J72" t="str">
        <f>IF(ISERROR(VLOOKUP($B72,'technology-adoption-by-househol'!$D$239:$E$278,2,FALSE)),"",VLOOKUP($B72,'technology-adoption-by-househol'!$D$239:$E$278,2,FALSE))</f>
        <v/>
      </c>
      <c r="K72" t="str">
        <f>IF(ISERROR(VLOOKUP($B72,'technology-adoption-by-househol'!$D$279:$E$297,2,FALSE)),"",VLOOKUP($B72,'technology-adoption-by-househol'!$D$279:$E$297,2,FALSE))</f>
        <v/>
      </c>
      <c r="L72" t="str">
        <f>IF(ISERROR(VLOOKUP($B72,'technology-adoption-by-househol'!$D$298:$E$310,2,FALSE)),"",VLOOKUP($B72,'technology-adoption-by-househol'!$D$298:$E$310,2,FALSE))</f>
        <v/>
      </c>
      <c r="M72" t="str">
        <f>IF(ISERROR(VLOOKUP($B72,'technology-adoption-by-househol'!$D$311:$E$317,2,FALSE)),"",VLOOKUP($B72,'technology-adoption-by-househol'!$D$311:$E$317,2,FALSE))</f>
        <v/>
      </c>
      <c r="N72" t="str">
        <f>IF(ISERROR(VLOOKUP($B72,'technology-adoption-by-househol'!$D$318:$E$325,2,FALSE)),"",VLOOKUP($B72,'technology-adoption-by-househol'!$D$318:$E$325,2,FALSE))</f>
        <v/>
      </c>
      <c r="O72">
        <f>IF(ISERROR(VLOOKUP($B72,'technology-adoption-by-househol'!$D$326:$E$423,2,FALSE)),"",VLOOKUP($B72,'technology-adoption-by-househol'!$D$326:$E$423,2,FALSE))</f>
        <v>64</v>
      </c>
      <c r="P72" t="str">
        <f>IF(ISERROR(VLOOKUP($B72,'technology-adoption-by-househol'!$D$424:$E$432,2,FALSE)),"",VLOOKUP($B72,'technology-adoption-by-househol'!$D$424:$E$432,2,FALSE))</f>
        <v/>
      </c>
      <c r="Q72" t="str">
        <f>IF(ISERROR(VLOOKUP($B72,'technology-adoption-by-househol'!$D$433:$E$444,2,FALSE)),"",VLOOKUP($B72,'technology-adoption-by-househol'!$D$433:$E$444,2,FALSE))</f>
        <v/>
      </c>
      <c r="R72" t="str">
        <f>IF(ISERROR(VLOOKUP($B72,'technology-adoption-by-househol'!$D$445:$E$456,2,FALSE)),"",VLOOKUP($B72,'technology-adoption-by-househol'!$D$445:$E$456,2,FALSE))</f>
        <v/>
      </c>
      <c r="S72" t="str">
        <f>IF(ISERROR(VLOOKUP($B72,'technology-adoption-by-househol'!$D$457:$E$511,2,FALSE)),"",VLOOKUP($B72,'technology-adoption-by-househol'!$D$457:$E$511,2,FALSE))</f>
        <v/>
      </c>
      <c r="T72" t="str">
        <f>IF(ISERROR(VLOOKUP($B72,'technology-adoption-by-househol'!$D$512:$E$588,2,FALSE)),"",VLOOKUP($B72,'technology-adoption-by-househol'!$D$512:$E$588,2,FALSE))</f>
        <v/>
      </c>
      <c r="U72" t="str">
        <f>IF(ISERROR(VLOOKUP($B72,'technology-adoption-by-househol'!$D$589:$E$612,2,FALSE)),"",VLOOKUP($B72,'technology-adoption-by-househol'!$D$589:$E$612,2,FALSE))</f>
        <v/>
      </c>
      <c r="V72">
        <f>IF(ISERROR(VLOOKUP($B72,'technology-adoption-by-househol'!$D$616:$E$724,2,FALSE)),"",VLOOKUP($B72,'technology-adoption-by-househol'!$D$616:$E$724,2,FALSE))</f>
        <v>41</v>
      </c>
      <c r="W72" t="str">
        <f>IF(ISERROR(VLOOKUP($B72,'technology-adoption-by-househol'!$D$725:$E$757,2,FALSE)),"",VLOOKUP($B72,'technology-adoption-by-househol'!$D$725:$E$757,2,FALSE))</f>
        <v/>
      </c>
      <c r="X72" t="str">
        <f>IF(ISERROR(VLOOKUP($B72,'technology-adoption-by-househol'!$D$758:$E$768,2,FALSE)),"",VLOOKUP($B72,'technology-adoption-by-househol'!$D$758:$E$768,2,FALSE))</f>
        <v/>
      </c>
      <c r="Y72" t="str">
        <f>IF(ISERROR(VLOOKUP($B72,'technology-adoption-by-househol'!$D$769:$E$784,2,FALSE)),"",VLOOKUP($B72,'technology-adoption-by-househol'!$D$769:$E$784,2,FALSE))</f>
        <v/>
      </c>
      <c r="Z72" t="str">
        <f>IF(ISERROR(VLOOKUP($B72,'technology-adoption-by-househol'!$D$785:$E$794,2,FALSE)),"",VLOOKUP($B72,'technology-adoption-by-househol'!$D$785:$E$794,2,FALSE))</f>
        <v/>
      </c>
      <c r="AA72" t="str">
        <f>IF(ISERROR(VLOOKUP($B72,'technology-adoption-by-househol'!$D$795:$E$828,2,FALSE)),"",VLOOKUP($B72,'technology-adoption-by-househol'!$D$795:$E$828,2,FALSE))</f>
        <v/>
      </c>
      <c r="AB72" t="str">
        <f>IF(ISERROR(VLOOKUP($B72,'technology-adoption-by-househol'!$D$829:$E$864,2,FALSE)),"",VLOOKUP($B72,'technology-adoption-by-househol'!$D$829:$E$864,2,FALSE))</f>
        <v/>
      </c>
      <c r="AC72" t="str">
        <f>IF(ISERROR(VLOOKUP($B72,'technology-adoption-by-househol'!$D$865:$E$877,2,FALSE)),"",VLOOKUP($B72,'technology-adoption-by-househol'!$D$865:$E$877,2,FALSE))</f>
        <v/>
      </c>
      <c r="AD72">
        <f>IF(ISERROR(VLOOKUP($B72,'technology-adoption-by-househol'!$D$878:$E$958,2,FALSE)),"",VLOOKUP($B72,'technology-adoption-by-househol'!$D$878:$E$958,2,FALSE))</f>
        <v>28</v>
      </c>
      <c r="AE72">
        <f>IF(ISERROR(VLOOKUP($B72,'technology-adoption-by-househol'!$D$959:$E$1011,2,FALSE)),"",VLOOKUP($B72,'technology-adoption-by-househol'!$D$959:$E$1011,2,FALSE))</f>
        <v>6.4</v>
      </c>
      <c r="AF72" t="str">
        <f>IF(ISERROR(VLOOKUP($B72,'technology-adoption-by-househol'!$D$1012:$E$1018,2,FALSE)),"",VLOOKUP($B72,'technology-adoption-by-househol'!$D$1012:$E$1018,2,FALSE))</f>
        <v/>
      </c>
      <c r="AG72" t="str">
        <f>IF(ISERROR(VLOOKUP($B72,'technology-adoption-by-househol'!$D$1019:$E$1041,2,FALSE)),"",VLOOKUP($B72,'technology-adoption-by-househol'!$D$1019:$E$1041,2,FALSE))</f>
        <v/>
      </c>
      <c r="AH72" t="str">
        <f>IF(ISERROR(VLOOKUP($B72,'technology-adoption-by-househol'!$D$1042:$E$1047,2,FALSE)),"",VLOOKUP($B72,'technology-adoption-by-househol'!$D$1042:$E$1047,2,FALSE))</f>
        <v/>
      </c>
      <c r="AI72" t="str">
        <f>IF(ISERROR(VLOOKUP($B72,'technology-adoption-by-househol'!$D$1048:$E$1059,2,FALSE)),"",VLOOKUP($B72,'technology-adoption-by-househol'!$D$1048:$E$1059,2,FALSE))</f>
        <v/>
      </c>
      <c r="AJ72">
        <f>IF(ISERROR(VLOOKUP($B72,'technology-adoption-by-househol'!$D$1060:$E$1167,2,FALSE)),"",VLOOKUP($B72,'technology-adoption-by-househol'!$D$1060:$E$1167,2,FALSE))</f>
        <v>34</v>
      </c>
      <c r="AK72" t="str">
        <f>IF(ISERROR(VLOOKUP($B72,'technology-adoption-by-househol'!$D$1168:$E$1174,2,FALSE)),"",VLOOKUP($B72,'technology-adoption-by-househol'!$D$1168:$E$1174,2,FALSE))</f>
        <v/>
      </c>
      <c r="AL72">
        <f>IF(ISERROR(VLOOKUP($B72,'technology-adoption-by-househol'!$D$1181:$E$1236,2,FALSE)),"",VLOOKUP($B72,'technology-adoption-by-househol'!$D$1181:$E$1236,2,FALSE))</f>
        <v>40.5</v>
      </c>
      <c r="AM72" t="str">
        <f>IF(ISERROR(VLOOKUP($B72,'technology-adoption-by-househol'!$D$1243:$E$1255,2,FALSE)),"",VLOOKUP($B72,'technology-adoption-by-househol'!$D$1243:$E$1255,2,FALSE))</f>
        <v/>
      </c>
      <c r="AN72" t="str">
        <f>IF(ISERROR(VLOOKUP($B72,'technology-adoption-by-househol'!$D$1256:$E$1334,2,FALSE)),"",VLOOKUP($B72,'technology-adoption-by-househol'!$D$1256:$E$1334,2,FALSE))</f>
        <v/>
      </c>
      <c r="AO72" t="str">
        <f>IF(ISERROR(VLOOKUP($B72,'technology-adoption-by-househol'!$D$1335:$E$1341,2,FALSE)),"",VLOOKUP($B72,'technology-adoption-by-househol'!$D$1335:$E$1341,2,FALSE))</f>
        <v/>
      </c>
    </row>
    <row r="73" spans="2:41" x14ac:dyDescent="0.3">
      <c r="B73" s="2">
        <f t="shared" si="1"/>
        <v>1929</v>
      </c>
      <c r="C73" t="str">
        <f>IF(ISERROR(VLOOKUP(B73,'technology-adoption-by-househol'!$D$6:$E$41,2,FALSE)),"",VLOOKUP(B73,'technology-adoption-by-househol'!$D$6:$E$41,2,FALSE))</f>
        <v/>
      </c>
      <c r="D73">
        <f>IF(ISERROR(VLOOKUP($B73,'technology-adoption-by-househol'!$D$42:$E$132,2,FALSE)),"",VLOOKUP($B73,'technology-adoption-by-househol'!$D$42:$E$132,2,FALSE))</f>
        <v>58.5</v>
      </c>
      <c r="E73" t="str">
        <f>IF(ISERROR(VLOOKUP($B73,'technology-adoption-by-househol'!$D$133:$E$162,2,FALSE)),"",VLOOKUP($B73,'technology-adoption-by-househol'!$D$133:$E$162,2,FALSE))</f>
        <v/>
      </c>
      <c r="F73" t="str">
        <f>IF(ISERROR(VLOOKUP($B73,'technology-adoption-by-househol'!$D$163:$E$185,2,FALSE)),"",VLOOKUP($B73,'technology-adoption-by-househol'!$D$163:$E$185,2,FALSE))</f>
        <v/>
      </c>
      <c r="G73" t="str">
        <f>IF(ISERROR(VLOOKUP($B73,'technology-adoption-by-househol'!$D$186:$E$192,2,FALSE)),"",VLOOKUP($B73,'technology-adoption-by-househol'!$D$186:$E$192,2,FALSE))</f>
        <v/>
      </c>
      <c r="H73" t="str">
        <f>IF(ISERROR(VLOOKUP($B73,'technology-adoption-by-househol'!$D$193:$E$232,2,FALSE)),"",VLOOKUP($B73,'technology-adoption-by-househol'!$D$193:$E$232,2,FALSE))</f>
        <v/>
      </c>
      <c r="I73" t="str">
        <f>IF(ISERROR(VLOOKUP($B73,'technology-adoption-by-househol'!$D$233:$E$238,2,FALSE)),"",VLOOKUP($B73,'technology-adoption-by-househol'!$D$233:$E$238,2,FALSE))</f>
        <v/>
      </c>
      <c r="J73" t="str">
        <f>IF(ISERROR(VLOOKUP($B73,'technology-adoption-by-househol'!$D$239:$E$278,2,FALSE)),"",VLOOKUP($B73,'technology-adoption-by-househol'!$D$239:$E$278,2,FALSE))</f>
        <v/>
      </c>
      <c r="K73" t="str">
        <f>IF(ISERROR(VLOOKUP($B73,'technology-adoption-by-househol'!$D$279:$E$297,2,FALSE)),"",VLOOKUP($B73,'technology-adoption-by-househol'!$D$279:$E$297,2,FALSE))</f>
        <v/>
      </c>
      <c r="L73" t="str">
        <f>IF(ISERROR(VLOOKUP($B73,'technology-adoption-by-househol'!$D$298:$E$310,2,FALSE)),"",VLOOKUP($B73,'technology-adoption-by-househol'!$D$298:$E$310,2,FALSE))</f>
        <v/>
      </c>
      <c r="M73" t="str">
        <f>IF(ISERROR(VLOOKUP($B73,'technology-adoption-by-househol'!$D$311:$E$317,2,FALSE)),"",VLOOKUP($B73,'technology-adoption-by-househol'!$D$311:$E$317,2,FALSE))</f>
        <v/>
      </c>
      <c r="N73" t="str">
        <f>IF(ISERROR(VLOOKUP($B73,'technology-adoption-by-househol'!$D$318:$E$325,2,FALSE)),"",VLOOKUP($B73,'technology-adoption-by-househol'!$D$318:$E$325,2,FALSE))</f>
        <v/>
      </c>
      <c r="O73">
        <f>IF(ISERROR(VLOOKUP($B73,'technology-adoption-by-househol'!$D$326:$E$423,2,FALSE)),"",VLOOKUP($B73,'technology-adoption-by-househol'!$D$326:$E$423,2,FALSE))</f>
        <v>68</v>
      </c>
      <c r="P73" t="str">
        <f>IF(ISERROR(VLOOKUP($B73,'technology-adoption-by-househol'!$D$424:$E$432,2,FALSE)),"",VLOOKUP($B73,'technology-adoption-by-househol'!$D$424:$E$432,2,FALSE))</f>
        <v/>
      </c>
      <c r="Q73" t="str">
        <f>IF(ISERROR(VLOOKUP($B73,'technology-adoption-by-househol'!$D$433:$E$444,2,FALSE)),"",VLOOKUP($B73,'technology-adoption-by-househol'!$D$433:$E$444,2,FALSE))</f>
        <v/>
      </c>
      <c r="R73" t="str">
        <f>IF(ISERROR(VLOOKUP($B73,'technology-adoption-by-househol'!$D$445:$E$456,2,FALSE)),"",VLOOKUP($B73,'technology-adoption-by-househol'!$D$445:$E$456,2,FALSE))</f>
        <v/>
      </c>
      <c r="S73" t="str">
        <f>IF(ISERROR(VLOOKUP($B73,'technology-adoption-by-househol'!$D$457:$E$511,2,FALSE)),"",VLOOKUP($B73,'technology-adoption-by-househol'!$D$457:$E$511,2,FALSE))</f>
        <v/>
      </c>
      <c r="T73" t="str">
        <f>IF(ISERROR(VLOOKUP($B73,'technology-adoption-by-househol'!$D$512:$E$588,2,FALSE)),"",VLOOKUP($B73,'technology-adoption-by-househol'!$D$512:$E$588,2,FALSE))</f>
        <v/>
      </c>
      <c r="U73" t="str">
        <f>IF(ISERROR(VLOOKUP($B73,'technology-adoption-by-househol'!$D$589:$E$612,2,FALSE)),"",VLOOKUP($B73,'technology-adoption-by-househol'!$D$589:$E$612,2,FALSE))</f>
        <v/>
      </c>
      <c r="V73">
        <f>IF(ISERROR(VLOOKUP($B73,'technology-adoption-by-househol'!$D$616:$E$724,2,FALSE)),"",VLOOKUP($B73,'technology-adoption-by-househol'!$D$616:$E$724,2,FALSE))</f>
        <v>41</v>
      </c>
      <c r="W73" t="str">
        <f>IF(ISERROR(VLOOKUP($B73,'technology-adoption-by-househol'!$D$725:$E$757,2,FALSE)),"",VLOOKUP($B73,'technology-adoption-by-househol'!$D$725:$E$757,2,FALSE))</f>
        <v/>
      </c>
      <c r="X73" t="str">
        <f>IF(ISERROR(VLOOKUP($B73,'technology-adoption-by-househol'!$D$758:$E$768,2,FALSE)),"",VLOOKUP($B73,'technology-adoption-by-househol'!$D$758:$E$768,2,FALSE))</f>
        <v/>
      </c>
      <c r="Y73" t="str">
        <f>IF(ISERROR(VLOOKUP($B73,'technology-adoption-by-househol'!$D$769:$E$784,2,FALSE)),"",VLOOKUP($B73,'technology-adoption-by-househol'!$D$769:$E$784,2,FALSE))</f>
        <v/>
      </c>
      <c r="Z73" t="str">
        <f>IF(ISERROR(VLOOKUP($B73,'technology-adoption-by-househol'!$D$785:$E$794,2,FALSE)),"",VLOOKUP($B73,'technology-adoption-by-househol'!$D$785:$E$794,2,FALSE))</f>
        <v/>
      </c>
      <c r="AA73" t="str">
        <f>IF(ISERROR(VLOOKUP($B73,'technology-adoption-by-househol'!$D$795:$E$828,2,FALSE)),"",VLOOKUP($B73,'technology-adoption-by-househol'!$D$795:$E$828,2,FALSE))</f>
        <v/>
      </c>
      <c r="AB73" t="str">
        <f>IF(ISERROR(VLOOKUP($B73,'technology-adoption-by-househol'!$D$829:$E$864,2,FALSE)),"",VLOOKUP($B73,'technology-adoption-by-househol'!$D$829:$E$864,2,FALSE))</f>
        <v/>
      </c>
      <c r="AC73" t="str">
        <f>IF(ISERROR(VLOOKUP($B73,'technology-adoption-by-househol'!$D$865:$E$877,2,FALSE)),"",VLOOKUP($B73,'technology-adoption-by-househol'!$D$865:$E$877,2,FALSE))</f>
        <v/>
      </c>
      <c r="AD73">
        <f>IF(ISERROR(VLOOKUP($B73,'technology-adoption-by-househol'!$D$878:$E$958,2,FALSE)),"",VLOOKUP($B73,'technology-adoption-by-househol'!$D$878:$E$958,2,FALSE))</f>
        <v>36</v>
      </c>
      <c r="AE73">
        <f>IF(ISERROR(VLOOKUP($B73,'technology-adoption-by-househol'!$D$959:$E$1011,2,FALSE)),"",VLOOKUP($B73,'technology-adoption-by-househol'!$D$959:$E$1011,2,FALSE))</f>
        <v>9.4</v>
      </c>
      <c r="AF73" t="str">
        <f>IF(ISERROR(VLOOKUP($B73,'technology-adoption-by-househol'!$D$1012:$E$1018,2,FALSE)),"",VLOOKUP($B73,'technology-adoption-by-househol'!$D$1012:$E$1018,2,FALSE))</f>
        <v/>
      </c>
      <c r="AG73" t="str">
        <f>IF(ISERROR(VLOOKUP($B73,'technology-adoption-by-househol'!$D$1019:$E$1041,2,FALSE)),"",VLOOKUP($B73,'technology-adoption-by-househol'!$D$1019:$E$1041,2,FALSE))</f>
        <v/>
      </c>
      <c r="AH73" t="str">
        <f>IF(ISERROR(VLOOKUP($B73,'technology-adoption-by-househol'!$D$1042:$E$1047,2,FALSE)),"",VLOOKUP($B73,'technology-adoption-by-househol'!$D$1042:$E$1047,2,FALSE))</f>
        <v/>
      </c>
      <c r="AI73" t="str">
        <f>IF(ISERROR(VLOOKUP($B73,'technology-adoption-by-househol'!$D$1048:$E$1059,2,FALSE)),"",VLOOKUP($B73,'technology-adoption-by-househol'!$D$1048:$E$1059,2,FALSE))</f>
        <v/>
      </c>
      <c r="AJ73">
        <f>IF(ISERROR(VLOOKUP($B73,'technology-adoption-by-househol'!$D$1060:$E$1167,2,FALSE)),"",VLOOKUP($B73,'technology-adoption-by-househol'!$D$1060:$E$1167,2,FALSE))</f>
        <v>35</v>
      </c>
      <c r="AK73" t="str">
        <f>IF(ISERROR(VLOOKUP($B73,'technology-adoption-by-househol'!$D$1168:$E$1174,2,FALSE)),"",VLOOKUP($B73,'technology-adoption-by-househol'!$D$1168:$E$1174,2,FALSE))</f>
        <v/>
      </c>
      <c r="AL73">
        <f>IF(ISERROR(VLOOKUP($B73,'technology-adoption-by-househol'!$D$1181:$E$1236,2,FALSE)),"",VLOOKUP($B73,'technology-adoption-by-househol'!$D$1181:$E$1236,2,FALSE))</f>
        <v>43.6</v>
      </c>
      <c r="AM73" t="str">
        <f>IF(ISERROR(VLOOKUP($B73,'technology-adoption-by-househol'!$D$1243:$E$1255,2,FALSE)),"",VLOOKUP($B73,'technology-adoption-by-househol'!$D$1243:$E$1255,2,FALSE))</f>
        <v/>
      </c>
      <c r="AN73" t="str">
        <f>IF(ISERROR(VLOOKUP($B73,'technology-adoption-by-househol'!$D$1256:$E$1334,2,FALSE)),"",VLOOKUP($B73,'technology-adoption-by-househol'!$D$1256:$E$1334,2,FALSE))</f>
        <v/>
      </c>
      <c r="AO73" t="str">
        <f>IF(ISERROR(VLOOKUP($B73,'technology-adoption-by-househol'!$D$1335:$E$1341,2,FALSE)),"",VLOOKUP($B73,'technology-adoption-by-househol'!$D$1335:$E$1341,2,FALSE))</f>
        <v/>
      </c>
    </row>
    <row r="74" spans="2:41" x14ac:dyDescent="0.3">
      <c r="B74" s="2">
        <f t="shared" si="1"/>
        <v>1930</v>
      </c>
      <c r="C74" t="str">
        <f>IF(ISERROR(VLOOKUP(B74,'technology-adoption-by-househol'!$D$6:$E$41,2,FALSE)),"",VLOOKUP(B74,'technology-adoption-by-househol'!$D$6:$E$41,2,FALSE))</f>
        <v/>
      </c>
      <c r="D74">
        <f>IF(ISERROR(VLOOKUP($B74,'technology-adoption-by-househol'!$D$42:$E$132,2,FALSE)),"",VLOOKUP($B74,'technology-adoption-by-househol'!$D$42:$E$132,2,FALSE))</f>
        <v>59</v>
      </c>
      <c r="E74" t="str">
        <f>IF(ISERROR(VLOOKUP($B74,'technology-adoption-by-househol'!$D$133:$E$162,2,FALSE)),"",VLOOKUP($B74,'technology-adoption-by-househol'!$D$133:$E$162,2,FALSE))</f>
        <v/>
      </c>
      <c r="F74" t="str">
        <f>IF(ISERROR(VLOOKUP($B74,'technology-adoption-by-househol'!$D$163:$E$185,2,FALSE)),"",VLOOKUP($B74,'technology-adoption-by-househol'!$D$163:$E$185,2,FALSE))</f>
        <v/>
      </c>
      <c r="G74" t="str">
        <f>IF(ISERROR(VLOOKUP($B74,'technology-adoption-by-househol'!$D$186:$E$192,2,FALSE)),"",VLOOKUP($B74,'technology-adoption-by-househol'!$D$186:$E$192,2,FALSE))</f>
        <v/>
      </c>
      <c r="H74" t="str">
        <f>IF(ISERROR(VLOOKUP($B74,'technology-adoption-by-househol'!$D$193:$E$232,2,FALSE)),"",VLOOKUP($B74,'technology-adoption-by-househol'!$D$193:$E$232,2,FALSE))</f>
        <v/>
      </c>
      <c r="I74" t="str">
        <f>IF(ISERROR(VLOOKUP($B74,'technology-adoption-by-househol'!$D$233:$E$238,2,FALSE)),"",VLOOKUP($B74,'technology-adoption-by-househol'!$D$233:$E$238,2,FALSE))</f>
        <v/>
      </c>
      <c r="J74" t="str">
        <f>IF(ISERROR(VLOOKUP($B74,'technology-adoption-by-househol'!$D$239:$E$278,2,FALSE)),"",VLOOKUP($B74,'technology-adoption-by-househol'!$D$239:$E$278,2,FALSE))</f>
        <v/>
      </c>
      <c r="K74" t="str">
        <f>IF(ISERROR(VLOOKUP($B74,'technology-adoption-by-househol'!$D$279:$E$297,2,FALSE)),"",VLOOKUP($B74,'technology-adoption-by-househol'!$D$279:$E$297,2,FALSE))</f>
        <v/>
      </c>
      <c r="L74" t="str">
        <f>IF(ISERROR(VLOOKUP($B74,'technology-adoption-by-househol'!$D$298:$E$310,2,FALSE)),"",VLOOKUP($B74,'technology-adoption-by-househol'!$D$298:$E$310,2,FALSE))</f>
        <v/>
      </c>
      <c r="M74" t="str">
        <f>IF(ISERROR(VLOOKUP($B74,'technology-adoption-by-househol'!$D$311:$E$317,2,FALSE)),"",VLOOKUP($B74,'technology-adoption-by-househol'!$D$311:$E$317,2,FALSE))</f>
        <v/>
      </c>
      <c r="N74" t="str">
        <f>IF(ISERROR(VLOOKUP($B74,'technology-adoption-by-househol'!$D$318:$E$325,2,FALSE)),"",VLOOKUP($B74,'technology-adoption-by-househol'!$D$318:$E$325,2,FALSE))</f>
        <v/>
      </c>
      <c r="O74">
        <f>IF(ISERROR(VLOOKUP($B74,'technology-adoption-by-househol'!$D$326:$E$423,2,FALSE)),"",VLOOKUP($B74,'technology-adoption-by-househol'!$D$326:$E$423,2,FALSE))</f>
        <v>68</v>
      </c>
      <c r="P74" t="str">
        <f>IF(ISERROR(VLOOKUP($B74,'technology-adoption-by-househol'!$D$424:$E$432,2,FALSE)),"",VLOOKUP($B74,'technology-adoption-by-househol'!$D$424:$E$432,2,FALSE))</f>
        <v/>
      </c>
      <c r="Q74" t="str">
        <f>IF(ISERROR(VLOOKUP($B74,'technology-adoption-by-househol'!$D$433:$E$444,2,FALSE)),"",VLOOKUP($B74,'technology-adoption-by-househol'!$D$433:$E$444,2,FALSE))</f>
        <v/>
      </c>
      <c r="R74" t="str">
        <f>IF(ISERROR(VLOOKUP($B74,'technology-adoption-by-househol'!$D$445:$E$456,2,FALSE)),"",VLOOKUP($B74,'technology-adoption-by-househol'!$D$445:$E$456,2,FALSE))</f>
        <v/>
      </c>
      <c r="S74" t="str">
        <f>IF(ISERROR(VLOOKUP($B74,'technology-adoption-by-househol'!$D$457:$E$511,2,FALSE)),"",VLOOKUP($B74,'technology-adoption-by-househol'!$D$457:$E$511,2,FALSE))</f>
        <v/>
      </c>
      <c r="T74" t="str">
        <f>IF(ISERROR(VLOOKUP($B74,'technology-adoption-by-househol'!$D$512:$E$588,2,FALSE)),"",VLOOKUP($B74,'technology-adoption-by-househol'!$D$512:$E$588,2,FALSE))</f>
        <v/>
      </c>
      <c r="U74" t="str">
        <f>IF(ISERROR(VLOOKUP($B74,'technology-adoption-by-househol'!$D$589:$E$612,2,FALSE)),"",VLOOKUP($B74,'technology-adoption-by-househol'!$D$589:$E$612,2,FALSE))</f>
        <v/>
      </c>
      <c r="V74">
        <f>IF(ISERROR(VLOOKUP($B74,'technology-adoption-by-househol'!$D$616:$E$724,2,FALSE)),"",VLOOKUP($B74,'technology-adoption-by-househol'!$D$616:$E$724,2,FALSE))</f>
        <v>39.5</v>
      </c>
      <c r="W74" t="str">
        <f>IF(ISERROR(VLOOKUP($B74,'technology-adoption-by-househol'!$D$725:$E$757,2,FALSE)),"",VLOOKUP($B74,'technology-adoption-by-househol'!$D$725:$E$757,2,FALSE))</f>
        <v/>
      </c>
      <c r="X74" t="str">
        <f>IF(ISERROR(VLOOKUP($B74,'technology-adoption-by-househol'!$D$758:$E$768,2,FALSE)),"",VLOOKUP($B74,'technology-adoption-by-househol'!$D$758:$E$768,2,FALSE))</f>
        <v/>
      </c>
      <c r="Y74" t="str">
        <f>IF(ISERROR(VLOOKUP($B74,'technology-adoption-by-househol'!$D$769:$E$784,2,FALSE)),"",VLOOKUP($B74,'technology-adoption-by-househol'!$D$769:$E$784,2,FALSE))</f>
        <v/>
      </c>
      <c r="Z74" t="str">
        <f>IF(ISERROR(VLOOKUP($B74,'technology-adoption-by-househol'!$D$785:$E$794,2,FALSE)),"",VLOOKUP($B74,'technology-adoption-by-househol'!$D$785:$E$794,2,FALSE))</f>
        <v/>
      </c>
      <c r="AA74" t="str">
        <f>IF(ISERROR(VLOOKUP($B74,'technology-adoption-by-househol'!$D$795:$E$828,2,FALSE)),"",VLOOKUP($B74,'technology-adoption-by-househol'!$D$795:$E$828,2,FALSE))</f>
        <v/>
      </c>
      <c r="AB74" t="str">
        <f>IF(ISERROR(VLOOKUP($B74,'technology-adoption-by-househol'!$D$829:$E$864,2,FALSE)),"",VLOOKUP($B74,'technology-adoption-by-househol'!$D$829:$E$864,2,FALSE))</f>
        <v/>
      </c>
      <c r="AC74" t="str">
        <f>IF(ISERROR(VLOOKUP($B74,'technology-adoption-by-househol'!$D$865:$E$877,2,FALSE)),"",VLOOKUP($B74,'technology-adoption-by-househol'!$D$865:$E$877,2,FALSE))</f>
        <v/>
      </c>
      <c r="AD74">
        <f>IF(ISERROR(VLOOKUP($B74,'technology-adoption-by-househol'!$D$878:$E$958,2,FALSE)),"",VLOOKUP($B74,'technology-adoption-by-househol'!$D$878:$E$958,2,FALSE))</f>
        <v>45</v>
      </c>
      <c r="AE74">
        <f>IF(ISERROR(VLOOKUP($B74,'technology-adoption-by-househol'!$D$959:$E$1011,2,FALSE)),"",VLOOKUP($B74,'technology-adoption-by-househol'!$D$959:$E$1011,2,FALSE))</f>
        <v>12.8</v>
      </c>
      <c r="AF74" t="str">
        <f>IF(ISERROR(VLOOKUP($B74,'technology-adoption-by-househol'!$D$1012:$E$1018,2,FALSE)),"",VLOOKUP($B74,'technology-adoption-by-househol'!$D$1012:$E$1018,2,FALSE))</f>
        <v/>
      </c>
      <c r="AG74" t="str">
        <f>IF(ISERROR(VLOOKUP($B74,'technology-adoption-by-househol'!$D$1019:$E$1041,2,FALSE)),"",VLOOKUP($B74,'technology-adoption-by-househol'!$D$1019:$E$1041,2,FALSE))</f>
        <v/>
      </c>
      <c r="AH74" t="str">
        <f>IF(ISERROR(VLOOKUP($B74,'technology-adoption-by-househol'!$D$1042:$E$1047,2,FALSE)),"",VLOOKUP($B74,'technology-adoption-by-househol'!$D$1042:$E$1047,2,FALSE))</f>
        <v/>
      </c>
      <c r="AI74" t="str">
        <f>IF(ISERROR(VLOOKUP($B74,'technology-adoption-by-househol'!$D$1048:$E$1059,2,FALSE)),"",VLOOKUP($B74,'technology-adoption-by-househol'!$D$1048:$E$1059,2,FALSE))</f>
        <v/>
      </c>
      <c r="AJ74">
        <f>IF(ISERROR(VLOOKUP($B74,'technology-adoption-by-househol'!$D$1060:$E$1167,2,FALSE)),"",VLOOKUP($B74,'technology-adoption-by-househol'!$D$1060:$E$1167,2,FALSE))</f>
        <v>36</v>
      </c>
      <c r="AK74" t="str">
        <f>IF(ISERROR(VLOOKUP($B74,'technology-adoption-by-househol'!$D$1168:$E$1174,2,FALSE)),"",VLOOKUP($B74,'technology-adoption-by-househol'!$D$1168:$E$1174,2,FALSE))</f>
        <v/>
      </c>
      <c r="AL74">
        <f>IF(ISERROR(VLOOKUP($B74,'technology-adoption-by-househol'!$D$1181:$E$1236,2,FALSE)),"",VLOOKUP($B74,'technology-adoption-by-househol'!$D$1181:$E$1236,2,FALSE))</f>
        <v>44.5</v>
      </c>
      <c r="AM74">
        <f>IF(ISERROR(VLOOKUP($B74,'technology-adoption-by-househol'!$D$1243:$E$1255,2,FALSE)),"",VLOOKUP($B74,'technology-adoption-by-househol'!$D$1243:$E$1255,2,FALSE))</f>
        <v>55</v>
      </c>
      <c r="AN74">
        <f>IF(ISERROR(VLOOKUP($B74,'technology-adoption-by-househol'!$D$1256:$E$1334,2,FALSE)),"",VLOOKUP($B74,'technology-adoption-by-househol'!$D$1256:$E$1334,2,FALSE))</f>
        <v>10</v>
      </c>
      <c r="AO74" t="str">
        <f>IF(ISERROR(VLOOKUP($B74,'technology-adoption-by-househol'!$D$1335:$E$1341,2,FALSE)),"",VLOOKUP($B74,'technology-adoption-by-househol'!$D$1335:$E$1341,2,FALSE))</f>
        <v/>
      </c>
    </row>
    <row r="75" spans="2:41" x14ac:dyDescent="0.3">
      <c r="B75" s="2">
        <f t="shared" si="1"/>
        <v>1931</v>
      </c>
      <c r="C75" t="str">
        <f>IF(ISERROR(VLOOKUP(B75,'technology-adoption-by-househol'!$D$6:$E$41,2,FALSE)),"",VLOOKUP(B75,'technology-adoption-by-househol'!$D$6:$E$41,2,FALSE))</f>
        <v/>
      </c>
      <c r="D75">
        <f>IF(ISERROR(VLOOKUP($B75,'technology-adoption-by-househol'!$D$42:$E$132,2,FALSE)),"",VLOOKUP($B75,'technology-adoption-by-househol'!$D$42:$E$132,2,FALSE))</f>
        <v>56</v>
      </c>
      <c r="E75" t="str">
        <f>IF(ISERROR(VLOOKUP($B75,'technology-adoption-by-househol'!$D$133:$E$162,2,FALSE)),"",VLOOKUP($B75,'technology-adoption-by-househol'!$D$133:$E$162,2,FALSE))</f>
        <v/>
      </c>
      <c r="F75" t="str">
        <f>IF(ISERROR(VLOOKUP($B75,'technology-adoption-by-househol'!$D$163:$E$185,2,FALSE)),"",VLOOKUP($B75,'technology-adoption-by-househol'!$D$163:$E$185,2,FALSE))</f>
        <v/>
      </c>
      <c r="G75" t="str">
        <f>IF(ISERROR(VLOOKUP($B75,'technology-adoption-by-househol'!$D$186:$E$192,2,FALSE)),"",VLOOKUP($B75,'technology-adoption-by-househol'!$D$186:$E$192,2,FALSE))</f>
        <v/>
      </c>
      <c r="H75" t="str">
        <f>IF(ISERROR(VLOOKUP($B75,'technology-adoption-by-househol'!$D$193:$E$232,2,FALSE)),"",VLOOKUP($B75,'technology-adoption-by-househol'!$D$193:$E$232,2,FALSE))</f>
        <v/>
      </c>
      <c r="I75" t="str">
        <f>IF(ISERROR(VLOOKUP($B75,'technology-adoption-by-househol'!$D$233:$E$238,2,FALSE)),"",VLOOKUP($B75,'technology-adoption-by-househol'!$D$233:$E$238,2,FALSE))</f>
        <v/>
      </c>
      <c r="J75">
        <f>IF(ISERROR(VLOOKUP($B75,'technology-adoption-by-househol'!$D$239:$E$278,2,FALSE)),"",VLOOKUP($B75,'technology-adoption-by-househol'!$D$239:$E$278,2,FALSE))</f>
        <v>0.6</v>
      </c>
      <c r="K75" t="str">
        <f>IF(ISERROR(VLOOKUP($B75,'technology-adoption-by-househol'!$D$279:$E$297,2,FALSE)),"",VLOOKUP($B75,'technology-adoption-by-househol'!$D$279:$E$297,2,FALSE))</f>
        <v/>
      </c>
      <c r="L75" t="str">
        <f>IF(ISERROR(VLOOKUP($B75,'technology-adoption-by-househol'!$D$298:$E$310,2,FALSE)),"",VLOOKUP($B75,'technology-adoption-by-househol'!$D$298:$E$310,2,FALSE))</f>
        <v/>
      </c>
      <c r="M75" t="str">
        <f>IF(ISERROR(VLOOKUP($B75,'technology-adoption-by-househol'!$D$311:$E$317,2,FALSE)),"",VLOOKUP($B75,'technology-adoption-by-househol'!$D$311:$E$317,2,FALSE))</f>
        <v/>
      </c>
      <c r="N75" t="str">
        <f>IF(ISERROR(VLOOKUP($B75,'technology-adoption-by-househol'!$D$318:$E$325,2,FALSE)),"",VLOOKUP($B75,'technology-adoption-by-househol'!$D$318:$E$325,2,FALSE))</f>
        <v/>
      </c>
      <c r="O75">
        <f>IF(ISERROR(VLOOKUP($B75,'technology-adoption-by-househol'!$D$326:$E$423,2,FALSE)),"",VLOOKUP($B75,'technology-adoption-by-househol'!$D$326:$E$423,2,FALSE))</f>
        <v>68</v>
      </c>
      <c r="P75" t="str">
        <f>IF(ISERROR(VLOOKUP($B75,'technology-adoption-by-househol'!$D$424:$E$432,2,FALSE)),"",VLOOKUP($B75,'technology-adoption-by-househol'!$D$424:$E$432,2,FALSE))</f>
        <v/>
      </c>
      <c r="Q75">
        <f>IF(ISERROR(VLOOKUP($B75,'technology-adoption-by-househol'!$D$433:$E$444,2,FALSE)),"",VLOOKUP($B75,'technology-adoption-by-househol'!$D$433:$E$444,2,FALSE))</f>
        <v>51</v>
      </c>
      <c r="R75" t="str">
        <f>IF(ISERROR(VLOOKUP($B75,'technology-adoption-by-househol'!$D$445:$E$456,2,FALSE)),"",VLOOKUP($B75,'technology-adoption-by-househol'!$D$445:$E$456,2,FALSE))</f>
        <v/>
      </c>
      <c r="S75" t="str">
        <f>IF(ISERROR(VLOOKUP($B75,'technology-adoption-by-househol'!$D$457:$E$511,2,FALSE)),"",VLOOKUP($B75,'technology-adoption-by-househol'!$D$457:$E$511,2,FALSE))</f>
        <v/>
      </c>
      <c r="T75">
        <f>IF(ISERROR(VLOOKUP($B75,'technology-adoption-by-househol'!$D$512:$E$588,2,FALSE)),"",VLOOKUP($B75,'technology-adoption-by-househol'!$D$512:$E$588,2,FALSE))</f>
        <v>10</v>
      </c>
      <c r="U75" t="str">
        <f>IF(ISERROR(VLOOKUP($B75,'technology-adoption-by-househol'!$D$589:$E$612,2,FALSE)),"",VLOOKUP($B75,'technology-adoption-by-househol'!$D$589:$E$612,2,FALSE))</f>
        <v/>
      </c>
      <c r="V75">
        <f>IF(ISERROR(VLOOKUP($B75,'technology-adoption-by-househol'!$D$616:$E$724,2,FALSE)),"",VLOOKUP($B75,'technology-adoption-by-househol'!$D$616:$E$724,2,FALSE))</f>
        <v>38</v>
      </c>
      <c r="W75" t="str">
        <f>IF(ISERROR(VLOOKUP($B75,'technology-adoption-by-househol'!$D$725:$E$757,2,FALSE)),"",VLOOKUP($B75,'technology-adoption-by-househol'!$D$725:$E$757,2,FALSE))</f>
        <v/>
      </c>
      <c r="X75" t="str">
        <f>IF(ISERROR(VLOOKUP($B75,'technology-adoption-by-househol'!$D$758:$E$768,2,FALSE)),"",VLOOKUP($B75,'technology-adoption-by-househol'!$D$758:$E$768,2,FALSE))</f>
        <v/>
      </c>
      <c r="Y75" t="str">
        <f>IF(ISERROR(VLOOKUP($B75,'technology-adoption-by-househol'!$D$769:$E$784,2,FALSE)),"",VLOOKUP($B75,'technology-adoption-by-househol'!$D$769:$E$784,2,FALSE))</f>
        <v/>
      </c>
      <c r="Z75" t="str">
        <f>IF(ISERROR(VLOOKUP($B75,'technology-adoption-by-househol'!$D$785:$E$794,2,FALSE)),"",VLOOKUP($B75,'technology-adoption-by-househol'!$D$785:$E$794,2,FALSE))</f>
        <v/>
      </c>
      <c r="AA75" t="str">
        <f>IF(ISERROR(VLOOKUP($B75,'technology-adoption-by-househol'!$D$795:$E$828,2,FALSE)),"",VLOOKUP($B75,'technology-adoption-by-househol'!$D$795:$E$828,2,FALSE))</f>
        <v/>
      </c>
      <c r="AB75" t="str">
        <f>IF(ISERROR(VLOOKUP($B75,'technology-adoption-by-househol'!$D$829:$E$864,2,FALSE)),"",VLOOKUP($B75,'technology-adoption-by-househol'!$D$829:$E$864,2,FALSE))</f>
        <v/>
      </c>
      <c r="AC75" t="str">
        <f>IF(ISERROR(VLOOKUP($B75,'technology-adoption-by-househol'!$D$865:$E$877,2,FALSE)),"",VLOOKUP($B75,'technology-adoption-by-househol'!$D$865:$E$877,2,FALSE))</f>
        <v/>
      </c>
      <c r="AD75">
        <f>IF(ISERROR(VLOOKUP($B75,'technology-adoption-by-househol'!$D$878:$E$958,2,FALSE)),"",VLOOKUP($B75,'technology-adoption-by-househol'!$D$878:$E$958,2,FALSE))</f>
        <v>52</v>
      </c>
      <c r="AE75">
        <f>IF(ISERROR(VLOOKUP($B75,'technology-adoption-by-househol'!$D$959:$E$1011,2,FALSE)),"",VLOOKUP($B75,'technology-adoption-by-househol'!$D$959:$E$1011,2,FALSE))</f>
        <v>17.100000000000001</v>
      </c>
      <c r="AF75" t="str">
        <f>IF(ISERROR(VLOOKUP($B75,'technology-adoption-by-househol'!$D$1012:$E$1018,2,FALSE)),"",VLOOKUP($B75,'technology-adoption-by-househol'!$D$1012:$E$1018,2,FALSE))</f>
        <v/>
      </c>
      <c r="AG75" t="str">
        <f>IF(ISERROR(VLOOKUP($B75,'technology-adoption-by-househol'!$D$1019:$E$1041,2,FALSE)),"",VLOOKUP($B75,'technology-adoption-by-househol'!$D$1019:$E$1041,2,FALSE))</f>
        <v/>
      </c>
      <c r="AH75" t="str">
        <f>IF(ISERROR(VLOOKUP($B75,'technology-adoption-by-househol'!$D$1042:$E$1047,2,FALSE)),"",VLOOKUP($B75,'technology-adoption-by-househol'!$D$1042:$E$1047,2,FALSE))</f>
        <v/>
      </c>
      <c r="AI75" t="str">
        <f>IF(ISERROR(VLOOKUP($B75,'technology-adoption-by-househol'!$D$1048:$E$1059,2,FALSE)),"",VLOOKUP($B75,'technology-adoption-by-househol'!$D$1048:$E$1059,2,FALSE))</f>
        <v/>
      </c>
      <c r="AJ75">
        <f>IF(ISERROR(VLOOKUP($B75,'technology-adoption-by-househol'!$D$1060:$E$1167,2,FALSE)),"",VLOOKUP($B75,'technology-adoption-by-househol'!$D$1060:$E$1167,2,FALSE))</f>
        <v>37</v>
      </c>
      <c r="AK75" t="str">
        <f>IF(ISERROR(VLOOKUP($B75,'technology-adoption-by-househol'!$D$1168:$E$1174,2,FALSE)),"",VLOOKUP($B75,'technology-adoption-by-househol'!$D$1168:$E$1174,2,FALSE))</f>
        <v/>
      </c>
      <c r="AL75">
        <f>IF(ISERROR(VLOOKUP($B75,'technology-adoption-by-househol'!$D$1181:$E$1236,2,FALSE)),"",VLOOKUP($B75,'technology-adoption-by-househol'!$D$1181:$E$1236,2,FALSE))</f>
        <v>45.4</v>
      </c>
      <c r="AM75" t="str">
        <f>IF(ISERROR(VLOOKUP($B75,'technology-adoption-by-househol'!$D$1243:$E$1255,2,FALSE)),"",VLOOKUP($B75,'technology-adoption-by-househol'!$D$1243:$E$1255,2,FALSE))</f>
        <v/>
      </c>
      <c r="AN75">
        <f>IF(ISERROR(VLOOKUP($B75,'technology-adoption-by-househol'!$D$1256:$E$1334,2,FALSE)),"",VLOOKUP($B75,'technology-adoption-by-househol'!$D$1256:$E$1334,2,FALSE))</f>
        <v>12</v>
      </c>
      <c r="AO75" t="str">
        <f>IF(ISERROR(VLOOKUP($B75,'technology-adoption-by-househol'!$D$1335:$E$1341,2,FALSE)),"",VLOOKUP($B75,'technology-adoption-by-househol'!$D$1335:$E$1341,2,FALSE))</f>
        <v/>
      </c>
    </row>
    <row r="76" spans="2:41" x14ac:dyDescent="0.3">
      <c r="B76" s="2">
        <f t="shared" si="1"/>
        <v>1932</v>
      </c>
      <c r="C76" t="str">
        <f>IF(ISERROR(VLOOKUP(B76,'technology-adoption-by-househol'!$D$6:$E$41,2,FALSE)),"",VLOOKUP(B76,'technology-adoption-by-househol'!$D$6:$E$41,2,FALSE))</f>
        <v/>
      </c>
      <c r="D76">
        <f>IF(ISERROR(VLOOKUP($B76,'technology-adoption-by-househol'!$D$42:$E$132,2,FALSE)),"",VLOOKUP($B76,'technology-adoption-by-househol'!$D$42:$E$132,2,FALSE))</f>
        <v>53</v>
      </c>
      <c r="E76" t="str">
        <f>IF(ISERROR(VLOOKUP($B76,'technology-adoption-by-househol'!$D$133:$E$162,2,FALSE)),"",VLOOKUP($B76,'technology-adoption-by-househol'!$D$133:$E$162,2,FALSE))</f>
        <v/>
      </c>
      <c r="F76" t="str">
        <f>IF(ISERROR(VLOOKUP($B76,'technology-adoption-by-househol'!$D$163:$E$185,2,FALSE)),"",VLOOKUP($B76,'technology-adoption-by-househol'!$D$163:$E$185,2,FALSE))</f>
        <v/>
      </c>
      <c r="G76" t="str">
        <f>IF(ISERROR(VLOOKUP($B76,'technology-adoption-by-househol'!$D$186:$E$192,2,FALSE)),"",VLOOKUP($B76,'technology-adoption-by-househol'!$D$186:$E$192,2,FALSE))</f>
        <v/>
      </c>
      <c r="H76" t="str">
        <f>IF(ISERROR(VLOOKUP($B76,'technology-adoption-by-househol'!$D$193:$E$232,2,FALSE)),"",VLOOKUP($B76,'technology-adoption-by-househol'!$D$193:$E$232,2,FALSE))</f>
        <v/>
      </c>
      <c r="I76" t="str">
        <f>IF(ISERROR(VLOOKUP($B76,'technology-adoption-by-househol'!$D$233:$E$238,2,FALSE)),"",VLOOKUP($B76,'technology-adoption-by-househol'!$D$233:$E$238,2,FALSE))</f>
        <v/>
      </c>
      <c r="J76" t="str">
        <f>IF(ISERROR(VLOOKUP($B76,'technology-adoption-by-househol'!$D$239:$E$278,2,FALSE)),"",VLOOKUP($B76,'technology-adoption-by-househol'!$D$239:$E$278,2,FALSE))</f>
        <v/>
      </c>
      <c r="K76" t="str">
        <f>IF(ISERROR(VLOOKUP($B76,'technology-adoption-by-househol'!$D$279:$E$297,2,FALSE)),"",VLOOKUP($B76,'technology-adoption-by-househol'!$D$279:$E$297,2,FALSE))</f>
        <v/>
      </c>
      <c r="L76" t="str">
        <f>IF(ISERROR(VLOOKUP($B76,'technology-adoption-by-househol'!$D$298:$E$310,2,FALSE)),"",VLOOKUP($B76,'technology-adoption-by-househol'!$D$298:$E$310,2,FALSE))</f>
        <v/>
      </c>
      <c r="M76" t="str">
        <f>IF(ISERROR(VLOOKUP($B76,'technology-adoption-by-househol'!$D$311:$E$317,2,FALSE)),"",VLOOKUP($B76,'technology-adoption-by-househol'!$D$311:$E$317,2,FALSE))</f>
        <v/>
      </c>
      <c r="N76" t="str">
        <f>IF(ISERROR(VLOOKUP($B76,'technology-adoption-by-househol'!$D$318:$E$325,2,FALSE)),"",VLOOKUP($B76,'technology-adoption-by-househol'!$D$318:$E$325,2,FALSE))</f>
        <v/>
      </c>
      <c r="O76">
        <f>IF(ISERROR(VLOOKUP($B76,'technology-adoption-by-househol'!$D$326:$E$423,2,FALSE)),"",VLOOKUP($B76,'technology-adoption-by-househol'!$D$326:$E$423,2,FALSE))</f>
        <v>67</v>
      </c>
      <c r="P76" t="str">
        <f>IF(ISERROR(VLOOKUP($B76,'technology-adoption-by-househol'!$D$424:$E$432,2,FALSE)),"",VLOOKUP($B76,'technology-adoption-by-househol'!$D$424:$E$432,2,FALSE))</f>
        <v/>
      </c>
      <c r="Q76" t="str">
        <f>IF(ISERROR(VLOOKUP($B76,'technology-adoption-by-househol'!$D$433:$E$444,2,FALSE)),"",VLOOKUP($B76,'technology-adoption-by-househol'!$D$433:$E$444,2,FALSE))</f>
        <v/>
      </c>
      <c r="R76" t="str">
        <f>IF(ISERROR(VLOOKUP($B76,'technology-adoption-by-househol'!$D$445:$E$456,2,FALSE)),"",VLOOKUP($B76,'technology-adoption-by-househol'!$D$445:$E$456,2,FALSE))</f>
        <v/>
      </c>
      <c r="S76" t="str">
        <f>IF(ISERROR(VLOOKUP($B76,'technology-adoption-by-househol'!$D$457:$E$511,2,FALSE)),"",VLOOKUP($B76,'technology-adoption-by-househol'!$D$457:$E$511,2,FALSE))</f>
        <v/>
      </c>
      <c r="T76">
        <f>IF(ISERROR(VLOOKUP($B76,'technology-adoption-by-househol'!$D$512:$E$588,2,FALSE)),"",VLOOKUP($B76,'technology-adoption-by-househol'!$D$512:$E$588,2,FALSE))</f>
        <v>14</v>
      </c>
      <c r="U76" t="str">
        <f>IF(ISERROR(VLOOKUP($B76,'technology-adoption-by-househol'!$D$589:$E$612,2,FALSE)),"",VLOOKUP($B76,'technology-adoption-by-househol'!$D$589:$E$612,2,FALSE))</f>
        <v/>
      </c>
      <c r="V76">
        <f>IF(ISERROR(VLOOKUP($B76,'technology-adoption-by-househol'!$D$616:$E$724,2,FALSE)),"",VLOOKUP($B76,'technology-adoption-by-househol'!$D$616:$E$724,2,FALSE))</f>
        <v>35</v>
      </c>
      <c r="W76" t="str">
        <f>IF(ISERROR(VLOOKUP($B76,'technology-adoption-by-househol'!$D$725:$E$757,2,FALSE)),"",VLOOKUP($B76,'technology-adoption-by-househol'!$D$725:$E$757,2,FALSE))</f>
        <v/>
      </c>
      <c r="X76" t="str">
        <f>IF(ISERROR(VLOOKUP($B76,'technology-adoption-by-househol'!$D$758:$E$768,2,FALSE)),"",VLOOKUP($B76,'technology-adoption-by-househol'!$D$758:$E$768,2,FALSE))</f>
        <v/>
      </c>
      <c r="Y76" t="str">
        <f>IF(ISERROR(VLOOKUP($B76,'technology-adoption-by-househol'!$D$769:$E$784,2,FALSE)),"",VLOOKUP($B76,'technology-adoption-by-househol'!$D$769:$E$784,2,FALSE))</f>
        <v/>
      </c>
      <c r="Z76" t="str">
        <f>IF(ISERROR(VLOOKUP($B76,'technology-adoption-by-househol'!$D$785:$E$794,2,FALSE)),"",VLOOKUP($B76,'technology-adoption-by-househol'!$D$785:$E$794,2,FALSE))</f>
        <v/>
      </c>
      <c r="AA76" t="str">
        <f>IF(ISERROR(VLOOKUP($B76,'technology-adoption-by-househol'!$D$795:$E$828,2,FALSE)),"",VLOOKUP($B76,'technology-adoption-by-househol'!$D$795:$E$828,2,FALSE))</f>
        <v/>
      </c>
      <c r="AB76" t="str">
        <f>IF(ISERROR(VLOOKUP($B76,'technology-adoption-by-househol'!$D$829:$E$864,2,FALSE)),"",VLOOKUP($B76,'technology-adoption-by-househol'!$D$829:$E$864,2,FALSE))</f>
        <v/>
      </c>
      <c r="AC76" t="str">
        <f>IF(ISERROR(VLOOKUP($B76,'technology-adoption-by-househol'!$D$865:$E$877,2,FALSE)),"",VLOOKUP($B76,'technology-adoption-by-househol'!$D$865:$E$877,2,FALSE))</f>
        <v/>
      </c>
      <c r="AD76">
        <f>IF(ISERROR(VLOOKUP($B76,'technology-adoption-by-househol'!$D$878:$E$958,2,FALSE)),"",VLOOKUP($B76,'technology-adoption-by-househol'!$D$878:$E$958,2,FALSE))</f>
        <v>60</v>
      </c>
      <c r="AE76">
        <f>IF(ISERROR(VLOOKUP($B76,'technology-adoption-by-househol'!$D$959:$E$1011,2,FALSE)),"",VLOOKUP($B76,'technology-adoption-by-househol'!$D$959:$E$1011,2,FALSE))</f>
        <v>21.6</v>
      </c>
      <c r="AF76" t="str">
        <f>IF(ISERROR(VLOOKUP($B76,'technology-adoption-by-househol'!$D$1012:$E$1018,2,FALSE)),"",VLOOKUP($B76,'technology-adoption-by-househol'!$D$1012:$E$1018,2,FALSE))</f>
        <v/>
      </c>
      <c r="AG76" t="str">
        <f>IF(ISERROR(VLOOKUP($B76,'technology-adoption-by-househol'!$D$1019:$E$1041,2,FALSE)),"",VLOOKUP($B76,'technology-adoption-by-househol'!$D$1019:$E$1041,2,FALSE))</f>
        <v/>
      </c>
      <c r="AH76" t="str">
        <f>IF(ISERROR(VLOOKUP($B76,'technology-adoption-by-househol'!$D$1042:$E$1047,2,FALSE)),"",VLOOKUP($B76,'technology-adoption-by-househol'!$D$1042:$E$1047,2,FALSE))</f>
        <v/>
      </c>
      <c r="AI76" t="str">
        <f>IF(ISERROR(VLOOKUP($B76,'technology-adoption-by-househol'!$D$1048:$E$1059,2,FALSE)),"",VLOOKUP($B76,'technology-adoption-by-househol'!$D$1048:$E$1059,2,FALSE))</f>
        <v/>
      </c>
      <c r="AJ76">
        <f>IF(ISERROR(VLOOKUP($B76,'technology-adoption-by-househol'!$D$1060:$E$1167,2,FALSE)),"",VLOOKUP($B76,'technology-adoption-by-househol'!$D$1060:$E$1167,2,FALSE))</f>
        <v>37</v>
      </c>
      <c r="AK76" t="str">
        <f>IF(ISERROR(VLOOKUP($B76,'technology-adoption-by-househol'!$D$1168:$E$1174,2,FALSE)),"",VLOOKUP($B76,'technology-adoption-by-househol'!$D$1168:$E$1174,2,FALSE))</f>
        <v/>
      </c>
      <c r="AL76">
        <f>IF(ISERROR(VLOOKUP($B76,'technology-adoption-by-househol'!$D$1181:$E$1236,2,FALSE)),"",VLOOKUP($B76,'technology-adoption-by-househol'!$D$1181:$E$1236,2,FALSE))</f>
        <v>46.6</v>
      </c>
      <c r="AM76" t="str">
        <f>IF(ISERROR(VLOOKUP($B76,'technology-adoption-by-househol'!$D$1243:$E$1255,2,FALSE)),"",VLOOKUP($B76,'technology-adoption-by-househol'!$D$1243:$E$1255,2,FALSE))</f>
        <v/>
      </c>
      <c r="AN76">
        <f>IF(ISERROR(VLOOKUP($B76,'technology-adoption-by-househol'!$D$1256:$E$1334,2,FALSE)),"",VLOOKUP($B76,'technology-adoption-by-househol'!$D$1256:$E$1334,2,FALSE))</f>
        <v>13</v>
      </c>
      <c r="AO76" t="str">
        <f>IF(ISERROR(VLOOKUP($B76,'technology-adoption-by-househol'!$D$1335:$E$1341,2,FALSE)),"",VLOOKUP($B76,'technology-adoption-by-househol'!$D$1335:$E$1341,2,FALSE))</f>
        <v/>
      </c>
    </row>
    <row r="77" spans="2:41" x14ac:dyDescent="0.3">
      <c r="B77" s="2">
        <f t="shared" si="1"/>
        <v>1933</v>
      </c>
      <c r="C77" t="str">
        <f>IF(ISERROR(VLOOKUP(B77,'technology-adoption-by-househol'!$D$6:$E$41,2,FALSE)),"",VLOOKUP(B77,'technology-adoption-by-househol'!$D$6:$E$41,2,FALSE))</f>
        <v/>
      </c>
      <c r="D77">
        <f>IF(ISERROR(VLOOKUP($B77,'technology-adoption-by-househol'!$D$42:$E$132,2,FALSE)),"",VLOOKUP($B77,'technology-adoption-by-househol'!$D$42:$E$132,2,FALSE))</f>
        <v>50</v>
      </c>
      <c r="E77" t="str">
        <f>IF(ISERROR(VLOOKUP($B77,'technology-adoption-by-househol'!$D$133:$E$162,2,FALSE)),"",VLOOKUP($B77,'technology-adoption-by-househol'!$D$133:$E$162,2,FALSE))</f>
        <v/>
      </c>
      <c r="F77" t="str">
        <f>IF(ISERROR(VLOOKUP($B77,'technology-adoption-by-househol'!$D$163:$E$185,2,FALSE)),"",VLOOKUP($B77,'technology-adoption-by-househol'!$D$163:$E$185,2,FALSE))</f>
        <v/>
      </c>
      <c r="G77" t="str">
        <f>IF(ISERROR(VLOOKUP($B77,'technology-adoption-by-househol'!$D$186:$E$192,2,FALSE)),"",VLOOKUP($B77,'technology-adoption-by-househol'!$D$186:$E$192,2,FALSE))</f>
        <v/>
      </c>
      <c r="H77" t="str">
        <f>IF(ISERROR(VLOOKUP($B77,'technology-adoption-by-househol'!$D$193:$E$232,2,FALSE)),"",VLOOKUP($B77,'technology-adoption-by-househol'!$D$193:$E$232,2,FALSE))</f>
        <v/>
      </c>
      <c r="I77" t="str">
        <f>IF(ISERROR(VLOOKUP($B77,'technology-adoption-by-househol'!$D$233:$E$238,2,FALSE)),"",VLOOKUP($B77,'technology-adoption-by-househol'!$D$233:$E$238,2,FALSE))</f>
        <v/>
      </c>
      <c r="J77" t="str">
        <f>IF(ISERROR(VLOOKUP($B77,'technology-adoption-by-househol'!$D$239:$E$278,2,FALSE)),"",VLOOKUP($B77,'technology-adoption-by-househol'!$D$239:$E$278,2,FALSE))</f>
        <v/>
      </c>
      <c r="K77" t="str">
        <f>IF(ISERROR(VLOOKUP($B77,'technology-adoption-by-househol'!$D$279:$E$297,2,FALSE)),"",VLOOKUP($B77,'technology-adoption-by-househol'!$D$279:$E$297,2,FALSE))</f>
        <v/>
      </c>
      <c r="L77" t="str">
        <f>IF(ISERROR(VLOOKUP($B77,'technology-adoption-by-househol'!$D$298:$E$310,2,FALSE)),"",VLOOKUP($B77,'technology-adoption-by-househol'!$D$298:$E$310,2,FALSE))</f>
        <v/>
      </c>
      <c r="M77" t="str">
        <f>IF(ISERROR(VLOOKUP($B77,'technology-adoption-by-househol'!$D$311:$E$317,2,FALSE)),"",VLOOKUP($B77,'technology-adoption-by-househol'!$D$311:$E$317,2,FALSE))</f>
        <v/>
      </c>
      <c r="N77">
        <f>IF(ISERROR(VLOOKUP($B77,'technology-adoption-by-househol'!$D$318:$E$325,2,FALSE)),"",VLOOKUP($B77,'technology-adoption-by-househol'!$D$318:$E$325,2,FALSE))</f>
        <v>5</v>
      </c>
      <c r="O77">
        <f>IF(ISERROR(VLOOKUP($B77,'technology-adoption-by-househol'!$D$326:$E$423,2,FALSE)),"",VLOOKUP($B77,'technology-adoption-by-househol'!$D$326:$E$423,2,FALSE))</f>
        <v>67</v>
      </c>
      <c r="P77" t="str">
        <f>IF(ISERROR(VLOOKUP($B77,'technology-adoption-by-househol'!$D$424:$E$432,2,FALSE)),"",VLOOKUP($B77,'technology-adoption-by-househol'!$D$424:$E$432,2,FALSE))</f>
        <v/>
      </c>
      <c r="Q77" t="str">
        <f>IF(ISERROR(VLOOKUP($B77,'technology-adoption-by-househol'!$D$433:$E$444,2,FALSE)),"",VLOOKUP($B77,'technology-adoption-by-househol'!$D$433:$E$444,2,FALSE))</f>
        <v/>
      </c>
      <c r="R77" t="str">
        <f>IF(ISERROR(VLOOKUP($B77,'technology-adoption-by-househol'!$D$445:$E$456,2,FALSE)),"",VLOOKUP($B77,'technology-adoption-by-househol'!$D$445:$E$456,2,FALSE))</f>
        <v/>
      </c>
      <c r="S77" t="str">
        <f>IF(ISERROR(VLOOKUP($B77,'technology-adoption-by-househol'!$D$457:$E$511,2,FALSE)),"",VLOOKUP($B77,'technology-adoption-by-househol'!$D$457:$E$511,2,FALSE))</f>
        <v/>
      </c>
      <c r="T77">
        <f>IF(ISERROR(VLOOKUP($B77,'technology-adoption-by-househol'!$D$512:$E$588,2,FALSE)),"",VLOOKUP($B77,'technology-adoption-by-househol'!$D$512:$E$588,2,FALSE))</f>
        <v>17</v>
      </c>
      <c r="U77" t="str">
        <f>IF(ISERROR(VLOOKUP($B77,'technology-adoption-by-househol'!$D$589:$E$612,2,FALSE)),"",VLOOKUP($B77,'technology-adoption-by-househol'!$D$589:$E$612,2,FALSE))</f>
        <v/>
      </c>
      <c r="V77">
        <f>IF(ISERROR(VLOOKUP($B77,'technology-adoption-by-househol'!$D$616:$E$724,2,FALSE)),"",VLOOKUP($B77,'technology-adoption-by-househol'!$D$616:$E$724,2,FALSE))</f>
        <v>32</v>
      </c>
      <c r="W77" t="str">
        <f>IF(ISERROR(VLOOKUP($B77,'technology-adoption-by-househol'!$D$725:$E$757,2,FALSE)),"",VLOOKUP($B77,'technology-adoption-by-househol'!$D$725:$E$757,2,FALSE))</f>
        <v/>
      </c>
      <c r="X77" t="str">
        <f>IF(ISERROR(VLOOKUP($B77,'technology-adoption-by-househol'!$D$758:$E$768,2,FALSE)),"",VLOOKUP($B77,'technology-adoption-by-househol'!$D$758:$E$768,2,FALSE))</f>
        <v/>
      </c>
      <c r="Y77" t="str">
        <f>IF(ISERROR(VLOOKUP($B77,'technology-adoption-by-househol'!$D$769:$E$784,2,FALSE)),"",VLOOKUP($B77,'technology-adoption-by-househol'!$D$769:$E$784,2,FALSE))</f>
        <v/>
      </c>
      <c r="Z77" t="str">
        <f>IF(ISERROR(VLOOKUP($B77,'technology-adoption-by-househol'!$D$785:$E$794,2,FALSE)),"",VLOOKUP($B77,'technology-adoption-by-househol'!$D$785:$E$794,2,FALSE))</f>
        <v/>
      </c>
      <c r="AA77" t="str">
        <f>IF(ISERROR(VLOOKUP($B77,'technology-adoption-by-househol'!$D$795:$E$828,2,FALSE)),"",VLOOKUP($B77,'technology-adoption-by-househol'!$D$795:$E$828,2,FALSE))</f>
        <v/>
      </c>
      <c r="AB77" t="str">
        <f>IF(ISERROR(VLOOKUP($B77,'technology-adoption-by-househol'!$D$829:$E$864,2,FALSE)),"",VLOOKUP($B77,'technology-adoption-by-househol'!$D$829:$E$864,2,FALSE))</f>
        <v/>
      </c>
      <c r="AC77" t="str">
        <f>IF(ISERROR(VLOOKUP($B77,'technology-adoption-by-househol'!$D$865:$E$877,2,FALSE)),"",VLOOKUP($B77,'technology-adoption-by-househol'!$D$865:$E$877,2,FALSE))</f>
        <v/>
      </c>
      <c r="AD77">
        <f>IF(ISERROR(VLOOKUP($B77,'technology-adoption-by-househol'!$D$878:$E$958,2,FALSE)),"",VLOOKUP($B77,'technology-adoption-by-househol'!$D$878:$E$958,2,FALSE))</f>
        <v>63</v>
      </c>
      <c r="AE77">
        <f>IF(ISERROR(VLOOKUP($B77,'technology-adoption-by-househol'!$D$959:$E$1011,2,FALSE)),"",VLOOKUP($B77,'technology-adoption-by-househol'!$D$959:$E$1011,2,FALSE))</f>
        <v>24.7</v>
      </c>
      <c r="AF77" t="str">
        <f>IF(ISERROR(VLOOKUP($B77,'technology-adoption-by-househol'!$D$1012:$E$1018,2,FALSE)),"",VLOOKUP($B77,'technology-adoption-by-househol'!$D$1012:$E$1018,2,FALSE))</f>
        <v/>
      </c>
      <c r="AG77" t="str">
        <f>IF(ISERROR(VLOOKUP($B77,'technology-adoption-by-househol'!$D$1019:$E$1041,2,FALSE)),"",VLOOKUP($B77,'technology-adoption-by-househol'!$D$1019:$E$1041,2,FALSE))</f>
        <v/>
      </c>
      <c r="AH77" t="str">
        <f>IF(ISERROR(VLOOKUP($B77,'technology-adoption-by-househol'!$D$1042:$E$1047,2,FALSE)),"",VLOOKUP($B77,'technology-adoption-by-househol'!$D$1042:$E$1047,2,FALSE))</f>
        <v/>
      </c>
      <c r="AI77" t="str">
        <f>IF(ISERROR(VLOOKUP($B77,'technology-adoption-by-househol'!$D$1048:$E$1059,2,FALSE)),"",VLOOKUP($B77,'technology-adoption-by-househol'!$D$1048:$E$1059,2,FALSE))</f>
        <v/>
      </c>
      <c r="AJ77">
        <f>IF(ISERROR(VLOOKUP($B77,'technology-adoption-by-househol'!$D$1060:$E$1167,2,FALSE)),"",VLOOKUP($B77,'technology-adoption-by-househol'!$D$1060:$E$1167,2,FALSE))</f>
        <v>37.5</v>
      </c>
      <c r="AK77" t="str">
        <f>IF(ISERROR(VLOOKUP($B77,'technology-adoption-by-househol'!$D$1168:$E$1174,2,FALSE)),"",VLOOKUP($B77,'technology-adoption-by-househol'!$D$1168:$E$1174,2,FALSE))</f>
        <v/>
      </c>
      <c r="AL77">
        <f>IF(ISERROR(VLOOKUP($B77,'technology-adoption-by-househol'!$D$1181:$E$1236,2,FALSE)),"",VLOOKUP($B77,'technology-adoption-by-househol'!$D$1181:$E$1236,2,FALSE))</f>
        <v>48.6</v>
      </c>
      <c r="AM77" t="str">
        <f>IF(ISERROR(VLOOKUP($B77,'technology-adoption-by-househol'!$D$1243:$E$1255,2,FALSE)),"",VLOOKUP($B77,'technology-adoption-by-househol'!$D$1243:$E$1255,2,FALSE))</f>
        <v/>
      </c>
      <c r="AN77">
        <f>IF(ISERROR(VLOOKUP($B77,'technology-adoption-by-househol'!$D$1256:$E$1334,2,FALSE)),"",VLOOKUP($B77,'technology-adoption-by-househol'!$D$1256:$E$1334,2,FALSE))</f>
        <v>15</v>
      </c>
      <c r="AO77">
        <f>IF(ISERROR(VLOOKUP($B77,'technology-adoption-by-househol'!$D$1335:$E$1341,2,FALSE)),"",VLOOKUP($B77,'technology-adoption-by-househol'!$D$1335:$E$1341,2,FALSE))</f>
        <v>1</v>
      </c>
    </row>
    <row r="78" spans="2:41" x14ac:dyDescent="0.3">
      <c r="B78" s="2">
        <f t="shared" si="1"/>
        <v>1934</v>
      </c>
      <c r="C78" t="str">
        <f>IF(ISERROR(VLOOKUP(B78,'technology-adoption-by-househol'!$D$6:$E$41,2,FALSE)),"",VLOOKUP(B78,'technology-adoption-by-househol'!$D$6:$E$41,2,FALSE))</f>
        <v/>
      </c>
      <c r="D78">
        <f>IF(ISERROR(VLOOKUP($B78,'technology-adoption-by-househol'!$D$42:$E$132,2,FALSE)),"",VLOOKUP($B78,'technology-adoption-by-househol'!$D$42:$E$132,2,FALSE))</f>
        <v>51</v>
      </c>
      <c r="E78" t="str">
        <f>IF(ISERROR(VLOOKUP($B78,'technology-adoption-by-househol'!$D$133:$E$162,2,FALSE)),"",VLOOKUP($B78,'technology-adoption-by-househol'!$D$133:$E$162,2,FALSE))</f>
        <v/>
      </c>
      <c r="F78" t="str">
        <f>IF(ISERROR(VLOOKUP($B78,'technology-adoption-by-househol'!$D$163:$E$185,2,FALSE)),"",VLOOKUP($B78,'technology-adoption-by-househol'!$D$163:$E$185,2,FALSE))</f>
        <v/>
      </c>
      <c r="G78" t="str">
        <f>IF(ISERROR(VLOOKUP($B78,'technology-adoption-by-househol'!$D$186:$E$192,2,FALSE)),"",VLOOKUP($B78,'technology-adoption-by-househol'!$D$186:$E$192,2,FALSE))</f>
        <v/>
      </c>
      <c r="H78" t="str">
        <f>IF(ISERROR(VLOOKUP($B78,'technology-adoption-by-househol'!$D$193:$E$232,2,FALSE)),"",VLOOKUP($B78,'technology-adoption-by-househol'!$D$193:$E$232,2,FALSE))</f>
        <v/>
      </c>
      <c r="I78" t="str">
        <f>IF(ISERROR(VLOOKUP($B78,'technology-adoption-by-househol'!$D$233:$E$238,2,FALSE)),"",VLOOKUP($B78,'technology-adoption-by-househol'!$D$233:$E$238,2,FALSE))</f>
        <v/>
      </c>
      <c r="J78" t="str">
        <f>IF(ISERROR(VLOOKUP($B78,'technology-adoption-by-househol'!$D$239:$E$278,2,FALSE)),"",VLOOKUP($B78,'technology-adoption-by-househol'!$D$239:$E$278,2,FALSE))</f>
        <v/>
      </c>
      <c r="K78" t="str">
        <f>IF(ISERROR(VLOOKUP($B78,'technology-adoption-by-househol'!$D$279:$E$297,2,FALSE)),"",VLOOKUP($B78,'technology-adoption-by-househol'!$D$279:$E$297,2,FALSE))</f>
        <v/>
      </c>
      <c r="L78" t="str">
        <f>IF(ISERROR(VLOOKUP($B78,'technology-adoption-by-househol'!$D$298:$E$310,2,FALSE)),"",VLOOKUP($B78,'technology-adoption-by-househol'!$D$298:$E$310,2,FALSE))</f>
        <v/>
      </c>
      <c r="M78" t="str">
        <f>IF(ISERROR(VLOOKUP($B78,'technology-adoption-by-househol'!$D$311:$E$317,2,FALSE)),"",VLOOKUP($B78,'technology-adoption-by-househol'!$D$311:$E$317,2,FALSE))</f>
        <v/>
      </c>
      <c r="N78" t="str">
        <f>IF(ISERROR(VLOOKUP($B78,'technology-adoption-by-househol'!$D$318:$E$325,2,FALSE)),"",VLOOKUP($B78,'technology-adoption-by-househol'!$D$318:$E$325,2,FALSE))</f>
        <v/>
      </c>
      <c r="O78">
        <f>IF(ISERROR(VLOOKUP($B78,'technology-adoption-by-househol'!$D$326:$E$423,2,FALSE)),"",VLOOKUP($B78,'technology-adoption-by-househol'!$D$326:$E$423,2,FALSE))</f>
        <v>67</v>
      </c>
      <c r="P78" t="str">
        <f>IF(ISERROR(VLOOKUP($B78,'technology-adoption-by-househol'!$D$424:$E$432,2,FALSE)),"",VLOOKUP($B78,'technology-adoption-by-househol'!$D$424:$E$432,2,FALSE))</f>
        <v/>
      </c>
      <c r="Q78" t="str">
        <f>IF(ISERROR(VLOOKUP($B78,'technology-adoption-by-househol'!$D$433:$E$444,2,FALSE)),"",VLOOKUP($B78,'technology-adoption-by-househol'!$D$433:$E$444,2,FALSE))</f>
        <v/>
      </c>
      <c r="R78" t="str">
        <f>IF(ISERROR(VLOOKUP($B78,'technology-adoption-by-househol'!$D$445:$E$456,2,FALSE)),"",VLOOKUP($B78,'technology-adoption-by-househol'!$D$445:$E$456,2,FALSE))</f>
        <v/>
      </c>
      <c r="S78" t="str">
        <f>IF(ISERROR(VLOOKUP($B78,'technology-adoption-by-househol'!$D$457:$E$511,2,FALSE)),"",VLOOKUP($B78,'technology-adoption-by-househol'!$D$457:$E$511,2,FALSE))</f>
        <v/>
      </c>
      <c r="T78">
        <f>IF(ISERROR(VLOOKUP($B78,'technology-adoption-by-househol'!$D$512:$E$588,2,FALSE)),"",VLOOKUP($B78,'technology-adoption-by-househol'!$D$512:$E$588,2,FALSE))</f>
        <v>20</v>
      </c>
      <c r="U78" t="str">
        <f>IF(ISERROR(VLOOKUP($B78,'technology-adoption-by-househol'!$D$589:$E$612,2,FALSE)),"",VLOOKUP($B78,'technology-adoption-by-househol'!$D$589:$E$612,2,FALSE))</f>
        <v/>
      </c>
      <c r="V78">
        <f>IF(ISERROR(VLOOKUP($B78,'technology-adoption-by-househol'!$D$616:$E$724,2,FALSE)),"",VLOOKUP($B78,'technology-adoption-by-househol'!$D$616:$E$724,2,FALSE))</f>
        <v>31</v>
      </c>
      <c r="W78" t="str">
        <f>IF(ISERROR(VLOOKUP($B78,'technology-adoption-by-househol'!$D$725:$E$757,2,FALSE)),"",VLOOKUP($B78,'technology-adoption-by-househol'!$D$725:$E$757,2,FALSE))</f>
        <v/>
      </c>
      <c r="X78" t="str">
        <f>IF(ISERROR(VLOOKUP($B78,'technology-adoption-by-househol'!$D$758:$E$768,2,FALSE)),"",VLOOKUP($B78,'technology-adoption-by-househol'!$D$758:$E$768,2,FALSE))</f>
        <v/>
      </c>
      <c r="Y78" t="str">
        <f>IF(ISERROR(VLOOKUP($B78,'technology-adoption-by-househol'!$D$769:$E$784,2,FALSE)),"",VLOOKUP($B78,'technology-adoption-by-househol'!$D$769:$E$784,2,FALSE))</f>
        <v/>
      </c>
      <c r="Z78" t="str">
        <f>IF(ISERROR(VLOOKUP($B78,'technology-adoption-by-househol'!$D$785:$E$794,2,FALSE)),"",VLOOKUP($B78,'technology-adoption-by-househol'!$D$785:$E$794,2,FALSE))</f>
        <v/>
      </c>
      <c r="AA78" t="str">
        <f>IF(ISERROR(VLOOKUP($B78,'technology-adoption-by-househol'!$D$795:$E$828,2,FALSE)),"",VLOOKUP($B78,'technology-adoption-by-househol'!$D$795:$E$828,2,FALSE))</f>
        <v/>
      </c>
      <c r="AB78" t="str">
        <f>IF(ISERROR(VLOOKUP($B78,'technology-adoption-by-househol'!$D$829:$E$864,2,FALSE)),"",VLOOKUP($B78,'technology-adoption-by-househol'!$D$829:$E$864,2,FALSE))</f>
        <v/>
      </c>
      <c r="AC78" t="str">
        <f>IF(ISERROR(VLOOKUP($B78,'technology-adoption-by-househol'!$D$865:$E$877,2,FALSE)),"",VLOOKUP($B78,'technology-adoption-by-househol'!$D$865:$E$877,2,FALSE))</f>
        <v/>
      </c>
      <c r="AD78">
        <f>IF(ISERROR(VLOOKUP($B78,'technology-adoption-by-househol'!$D$878:$E$958,2,FALSE)),"",VLOOKUP($B78,'technology-adoption-by-househol'!$D$878:$E$958,2,FALSE))</f>
        <v>65</v>
      </c>
      <c r="AE78">
        <f>IF(ISERROR(VLOOKUP($B78,'technology-adoption-by-househol'!$D$959:$E$1011,2,FALSE)),"",VLOOKUP($B78,'technology-adoption-by-househol'!$D$959:$E$1011,2,FALSE))</f>
        <v>29.3</v>
      </c>
      <c r="AF78" t="str">
        <f>IF(ISERROR(VLOOKUP($B78,'technology-adoption-by-househol'!$D$1012:$E$1018,2,FALSE)),"",VLOOKUP($B78,'technology-adoption-by-househol'!$D$1012:$E$1018,2,FALSE))</f>
        <v/>
      </c>
      <c r="AG78" t="str">
        <f>IF(ISERROR(VLOOKUP($B78,'technology-adoption-by-househol'!$D$1019:$E$1041,2,FALSE)),"",VLOOKUP($B78,'technology-adoption-by-househol'!$D$1019:$E$1041,2,FALSE))</f>
        <v/>
      </c>
      <c r="AH78" t="str">
        <f>IF(ISERROR(VLOOKUP($B78,'technology-adoption-by-househol'!$D$1042:$E$1047,2,FALSE)),"",VLOOKUP($B78,'technology-adoption-by-househol'!$D$1042:$E$1047,2,FALSE))</f>
        <v/>
      </c>
      <c r="AI78" t="str">
        <f>IF(ISERROR(VLOOKUP($B78,'technology-adoption-by-househol'!$D$1048:$E$1059,2,FALSE)),"",VLOOKUP($B78,'technology-adoption-by-househol'!$D$1048:$E$1059,2,FALSE))</f>
        <v/>
      </c>
      <c r="AJ78">
        <f>IF(ISERROR(VLOOKUP($B78,'technology-adoption-by-househol'!$D$1060:$E$1167,2,FALSE)),"",VLOOKUP($B78,'technology-adoption-by-househol'!$D$1060:$E$1167,2,FALSE))</f>
        <v>38</v>
      </c>
      <c r="AK78" t="str">
        <f>IF(ISERROR(VLOOKUP($B78,'technology-adoption-by-househol'!$D$1168:$E$1174,2,FALSE)),"",VLOOKUP($B78,'technology-adoption-by-househol'!$D$1168:$E$1174,2,FALSE))</f>
        <v/>
      </c>
      <c r="AL78">
        <f>IF(ISERROR(VLOOKUP($B78,'technology-adoption-by-househol'!$D$1181:$E$1236,2,FALSE)),"",VLOOKUP($B78,'technology-adoption-by-househol'!$D$1181:$E$1236,2,FALSE))</f>
        <v>48.1</v>
      </c>
      <c r="AM78" t="str">
        <f>IF(ISERROR(VLOOKUP($B78,'technology-adoption-by-househol'!$D$1243:$E$1255,2,FALSE)),"",VLOOKUP($B78,'technology-adoption-by-househol'!$D$1243:$E$1255,2,FALSE))</f>
        <v/>
      </c>
      <c r="AN78">
        <f>IF(ISERROR(VLOOKUP($B78,'technology-adoption-by-househol'!$D$1256:$E$1334,2,FALSE)),"",VLOOKUP($B78,'technology-adoption-by-househol'!$D$1256:$E$1334,2,FALSE))</f>
        <v>17</v>
      </c>
      <c r="AO78" t="str">
        <f>IF(ISERROR(VLOOKUP($B78,'technology-adoption-by-househol'!$D$1335:$E$1341,2,FALSE)),"",VLOOKUP($B78,'technology-adoption-by-househol'!$D$1335:$E$1341,2,FALSE))</f>
        <v/>
      </c>
    </row>
    <row r="79" spans="2:41" x14ac:dyDescent="0.3">
      <c r="B79" s="2">
        <f t="shared" si="1"/>
        <v>1935</v>
      </c>
      <c r="C79" t="str">
        <f>IF(ISERROR(VLOOKUP(B79,'technology-adoption-by-househol'!$D$6:$E$41,2,FALSE)),"",VLOOKUP(B79,'technology-adoption-by-househol'!$D$6:$E$41,2,FALSE))</f>
        <v/>
      </c>
      <c r="D79">
        <f>IF(ISERROR(VLOOKUP($B79,'technology-adoption-by-househol'!$D$42:$E$132,2,FALSE)),"",VLOOKUP($B79,'technology-adoption-by-househol'!$D$42:$E$132,2,FALSE))</f>
        <v>52</v>
      </c>
      <c r="E79" t="str">
        <f>IF(ISERROR(VLOOKUP($B79,'technology-adoption-by-househol'!$D$133:$E$162,2,FALSE)),"",VLOOKUP($B79,'technology-adoption-by-househol'!$D$133:$E$162,2,FALSE))</f>
        <v/>
      </c>
      <c r="F79" t="str">
        <f>IF(ISERROR(VLOOKUP($B79,'technology-adoption-by-househol'!$D$163:$E$185,2,FALSE)),"",VLOOKUP($B79,'technology-adoption-by-househol'!$D$163:$E$185,2,FALSE))</f>
        <v/>
      </c>
      <c r="G79" t="str">
        <f>IF(ISERROR(VLOOKUP($B79,'technology-adoption-by-househol'!$D$186:$E$192,2,FALSE)),"",VLOOKUP($B79,'technology-adoption-by-househol'!$D$186:$E$192,2,FALSE))</f>
        <v/>
      </c>
      <c r="H79" t="str">
        <f>IF(ISERROR(VLOOKUP($B79,'technology-adoption-by-househol'!$D$193:$E$232,2,FALSE)),"",VLOOKUP($B79,'technology-adoption-by-househol'!$D$193:$E$232,2,FALSE))</f>
        <v/>
      </c>
      <c r="I79" t="str">
        <f>IF(ISERROR(VLOOKUP($B79,'technology-adoption-by-househol'!$D$233:$E$238,2,FALSE)),"",VLOOKUP($B79,'technology-adoption-by-househol'!$D$233:$E$238,2,FALSE))</f>
        <v/>
      </c>
      <c r="J79" t="str">
        <f>IF(ISERROR(VLOOKUP($B79,'technology-adoption-by-househol'!$D$239:$E$278,2,FALSE)),"",VLOOKUP($B79,'technology-adoption-by-househol'!$D$239:$E$278,2,FALSE))</f>
        <v/>
      </c>
      <c r="K79" t="str">
        <f>IF(ISERROR(VLOOKUP($B79,'technology-adoption-by-househol'!$D$279:$E$297,2,FALSE)),"",VLOOKUP($B79,'technology-adoption-by-househol'!$D$279:$E$297,2,FALSE))</f>
        <v/>
      </c>
      <c r="L79" t="str">
        <f>IF(ISERROR(VLOOKUP($B79,'technology-adoption-by-househol'!$D$298:$E$310,2,FALSE)),"",VLOOKUP($B79,'technology-adoption-by-househol'!$D$298:$E$310,2,FALSE))</f>
        <v/>
      </c>
      <c r="M79" t="str">
        <f>IF(ISERROR(VLOOKUP($B79,'technology-adoption-by-househol'!$D$311:$E$317,2,FALSE)),"",VLOOKUP($B79,'technology-adoption-by-househol'!$D$311:$E$317,2,FALSE))</f>
        <v/>
      </c>
      <c r="N79" t="str">
        <f>IF(ISERROR(VLOOKUP($B79,'technology-adoption-by-househol'!$D$318:$E$325,2,FALSE)),"",VLOOKUP($B79,'technology-adoption-by-househol'!$D$318:$E$325,2,FALSE))</f>
        <v/>
      </c>
      <c r="O79">
        <f>IF(ISERROR(VLOOKUP($B79,'technology-adoption-by-househol'!$D$326:$E$423,2,FALSE)),"",VLOOKUP($B79,'technology-adoption-by-househol'!$D$326:$E$423,2,FALSE))</f>
        <v>68.5</v>
      </c>
      <c r="P79" t="str">
        <f>IF(ISERROR(VLOOKUP($B79,'technology-adoption-by-househol'!$D$424:$E$432,2,FALSE)),"",VLOOKUP($B79,'technology-adoption-by-househol'!$D$424:$E$432,2,FALSE))</f>
        <v/>
      </c>
      <c r="Q79" t="str">
        <f>IF(ISERROR(VLOOKUP($B79,'technology-adoption-by-househol'!$D$433:$E$444,2,FALSE)),"",VLOOKUP($B79,'technology-adoption-by-househol'!$D$433:$E$444,2,FALSE))</f>
        <v/>
      </c>
      <c r="R79" t="str">
        <f>IF(ISERROR(VLOOKUP($B79,'technology-adoption-by-househol'!$D$445:$E$456,2,FALSE)),"",VLOOKUP($B79,'technology-adoption-by-househol'!$D$445:$E$456,2,FALSE))</f>
        <v/>
      </c>
      <c r="S79" t="str">
        <f>IF(ISERROR(VLOOKUP($B79,'technology-adoption-by-househol'!$D$457:$E$511,2,FALSE)),"",VLOOKUP($B79,'technology-adoption-by-househol'!$D$457:$E$511,2,FALSE))</f>
        <v/>
      </c>
      <c r="T79">
        <f>IF(ISERROR(VLOOKUP($B79,'technology-adoption-by-househol'!$D$512:$E$588,2,FALSE)),"",VLOOKUP($B79,'technology-adoption-by-househol'!$D$512:$E$588,2,FALSE))</f>
        <v>24</v>
      </c>
      <c r="U79" t="str">
        <f>IF(ISERROR(VLOOKUP($B79,'technology-adoption-by-househol'!$D$589:$E$612,2,FALSE)),"",VLOOKUP($B79,'technology-adoption-by-househol'!$D$589:$E$612,2,FALSE))</f>
        <v/>
      </c>
      <c r="V79">
        <f>IF(ISERROR(VLOOKUP($B79,'technology-adoption-by-househol'!$D$616:$E$724,2,FALSE)),"",VLOOKUP($B79,'technology-adoption-by-househol'!$D$616:$E$724,2,FALSE))</f>
        <v>32</v>
      </c>
      <c r="W79" t="str">
        <f>IF(ISERROR(VLOOKUP($B79,'technology-adoption-by-househol'!$D$725:$E$757,2,FALSE)),"",VLOOKUP($B79,'technology-adoption-by-househol'!$D$725:$E$757,2,FALSE))</f>
        <v/>
      </c>
      <c r="X79" t="str">
        <f>IF(ISERROR(VLOOKUP($B79,'technology-adoption-by-househol'!$D$758:$E$768,2,FALSE)),"",VLOOKUP($B79,'technology-adoption-by-househol'!$D$758:$E$768,2,FALSE))</f>
        <v/>
      </c>
      <c r="Y79" t="str">
        <f>IF(ISERROR(VLOOKUP($B79,'technology-adoption-by-househol'!$D$769:$E$784,2,FALSE)),"",VLOOKUP($B79,'technology-adoption-by-househol'!$D$769:$E$784,2,FALSE))</f>
        <v/>
      </c>
      <c r="Z79" t="str">
        <f>IF(ISERROR(VLOOKUP($B79,'technology-adoption-by-househol'!$D$785:$E$794,2,FALSE)),"",VLOOKUP($B79,'technology-adoption-by-househol'!$D$785:$E$794,2,FALSE))</f>
        <v/>
      </c>
      <c r="AA79" t="str">
        <f>IF(ISERROR(VLOOKUP($B79,'technology-adoption-by-househol'!$D$795:$E$828,2,FALSE)),"",VLOOKUP($B79,'technology-adoption-by-househol'!$D$795:$E$828,2,FALSE))</f>
        <v/>
      </c>
      <c r="AB79" t="str">
        <f>IF(ISERROR(VLOOKUP($B79,'technology-adoption-by-househol'!$D$829:$E$864,2,FALSE)),"",VLOOKUP($B79,'technology-adoption-by-househol'!$D$829:$E$864,2,FALSE))</f>
        <v/>
      </c>
      <c r="AC79" t="str">
        <f>IF(ISERROR(VLOOKUP($B79,'technology-adoption-by-househol'!$D$865:$E$877,2,FALSE)),"",VLOOKUP($B79,'technology-adoption-by-househol'!$D$865:$E$877,2,FALSE))</f>
        <v/>
      </c>
      <c r="AD79">
        <f>IF(ISERROR(VLOOKUP($B79,'technology-adoption-by-househol'!$D$878:$E$958,2,FALSE)),"",VLOOKUP($B79,'technology-adoption-by-househol'!$D$878:$E$958,2,FALSE))</f>
        <v>68</v>
      </c>
      <c r="AE79">
        <f>IF(ISERROR(VLOOKUP($B79,'technology-adoption-by-househol'!$D$959:$E$1011,2,FALSE)),"",VLOOKUP($B79,'technology-adoption-by-househol'!$D$959:$E$1011,2,FALSE))</f>
        <v>34.200000000000003</v>
      </c>
      <c r="AF79" t="str">
        <f>IF(ISERROR(VLOOKUP($B79,'technology-adoption-by-househol'!$D$1012:$E$1018,2,FALSE)),"",VLOOKUP($B79,'technology-adoption-by-househol'!$D$1012:$E$1018,2,FALSE))</f>
        <v/>
      </c>
      <c r="AG79" t="str">
        <f>IF(ISERROR(VLOOKUP($B79,'technology-adoption-by-househol'!$D$1019:$E$1041,2,FALSE)),"",VLOOKUP($B79,'technology-adoption-by-househol'!$D$1019:$E$1041,2,FALSE))</f>
        <v/>
      </c>
      <c r="AH79" t="str">
        <f>IF(ISERROR(VLOOKUP($B79,'technology-adoption-by-househol'!$D$1042:$E$1047,2,FALSE)),"",VLOOKUP($B79,'technology-adoption-by-househol'!$D$1042:$E$1047,2,FALSE))</f>
        <v/>
      </c>
      <c r="AI79" t="str">
        <f>IF(ISERROR(VLOOKUP($B79,'technology-adoption-by-househol'!$D$1048:$E$1059,2,FALSE)),"",VLOOKUP($B79,'technology-adoption-by-househol'!$D$1048:$E$1059,2,FALSE))</f>
        <v/>
      </c>
      <c r="AJ79">
        <f>IF(ISERROR(VLOOKUP($B79,'technology-adoption-by-househol'!$D$1060:$E$1167,2,FALSE)),"",VLOOKUP($B79,'technology-adoption-by-househol'!$D$1060:$E$1167,2,FALSE))</f>
        <v>40</v>
      </c>
      <c r="AK79" t="str">
        <f>IF(ISERROR(VLOOKUP($B79,'technology-adoption-by-househol'!$D$1168:$E$1174,2,FALSE)),"",VLOOKUP($B79,'technology-adoption-by-househol'!$D$1168:$E$1174,2,FALSE))</f>
        <v/>
      </c>
      <c r="AL79">
        <f>IF(ISERROR(VLOOKUP($B79,'technology-adoption-by-househol'!$D$1181:$E$1236,2,FALSE)),"",VLOOKUP($B79,'technology-adoption-by-househol'!$D$1181:$E$1236,2,FALSE))</f>
        <v>48.3</v>
      </c>
      <c r="AM79" t="str">
        <f>IF(ISERROR(VLOOKUP($B79,'technology-adoption-by-househol'!$D$1243:$E$1255,2,FALSE)),"",VLOOKUP($B79,'technology-adoption-by-househol'!$D$1243:$E$1255,2,FALSE))</f>
        <v/>
      </c>
      <c r="AN79">
        <f>IF(ISERROR(VLOOKUP($B79,'technology-adoption-by-househol'!$D$1256:$E$1334,2,FALSE)),"",VLOOKUP($B79,'technology-adoption-by-househol'!$D$1256:$E$1334,2,FALSE))</f>
        <v>19</v>
      </c>
      <c r="AO79" t="str">
        <f>IF(ISERROR(VLOOKUP($B79,'technology-adoption-by-househol'!$D$1335:$E$1341,2,FALSE)),"",VLOOKUP($B79,'technology-adoption-by-househol'!$D$1335:$E$1341,2,FALSE))</f>
        <v/>
      </c>
    </row>
    <row r="80" spans="2:41" x14ac:dyDescent="0.3">
      <c r="B80" s="2">
        <f t="shared" si="1"/>
        <v>1936</v>
      </c>
      <c r="C80" t="str">
        <f>IF(ISERROR(VLOOKUP(B80,'technology-adoption-by-househol'!$D$6:$E$41,2,FALSE)),"",VLOOKUP(B80,'technology-adoption-by-househol'!$D$6:$E$41,2,FALSE))</f>
        <v/>
      </c>
      <c r="D80">
        <f>IF(ISERROR(VLOOKUP($B80,'technology-adoption-by-househol'!$D$42:$E$132,2,FALSE)),"",VLOOKUP($B80,'technology-adoption-by-househol'!$D$42:$E$132,2,FALSE))</f>
        <v>54</v>
      </c>
      <c r="E80" t="str">
        <f>IF(ISERROR(VLOOKUP($B80,'technology-adoption-by-househol'!$D$133:$E$162,2,FALSE)),"",VLOOKUP($B80,'technology-adoption-by-househol'!$D$133:$E$162,2,FALSE))</f>
        <v/>
      </c>
      <c r="F80" t="str">
        <f>IF(ISERROR(VLOOKUP($B80,'technology-adoption-by-househol'!$D$163:$E$185,2,FALSE)),"",VLOOKUP($B80,'technology-adoption-by-househol'!$D$163:$E$185,2,FALSE))</f>
        <v/>
      </c>
      <c r="G80" t="str">
        <f>IF(ISERROR(VLOOKUP($B80,'technology-adoption-by-househol'!$D$186:$E$192,2,FALSE)),"",VLOOKUP($B80,'technology-adoption-by-househol'!$D$186:$E$192,2,FALSE))</f>
        <v/>
      </c>
      <c r="H80" t="str">
        <f>IF(ISERROR(VLOOKUP($B80,'technology-adoption-by-househol'!$D$193:$E$232,2,FALSE)),"",VLOOKUP($B80,'technology-adoption-by-househol'!$D$193:$E$232,2,FALSE))</f>
        <v/>
      </c>
      <c r="I80" t="str">
        <f>IF(ISERROR(VLOOKUP($B80,'technology-adoption-by-househol'!$D$233:$E$238,2,FALSE)),"",VLOOKUP($B80,'technology-adoption-by-househol'!$D$233:$E$238,2,FALSE))</f>
        <v/>
      </c>
      <c r="J80" t="str">
        <f>IF(ISERROR(VLOOKUP($B80,'technology-adoption-by-househol'!$D$239:$E$278,2,FALSE)),"",VLOOKUP($B80,'technology-adoption-by-househol'!$D$239:$E$278,2,FALSE))</f>
        <v/>
      </c>
      <c r="K80" t="str">
        <f>IF(ISERROR(VLOOKUP($B80,'technology-adoption-by-househol'!$D$279:$E$297,2,FALSE)),"",VLOOKUP($B80,'technology-adoption-by-househol'!$D$279:$E$297,2,FALSE))</f>
        <v/>
      </c>
      <c r="L80" t="str">
        <f>IF(ISERROR(VLOOKUP($B80,'technology-adoption-by-househol'!$D$298:$E$310,2,FALSE)),"",VLOOKUP($B80,'technology-adoption-by-househol'!$D$298:$E$310,2,FALSE))</f>
        <v/>
      </c>
      <c r="M80" t="str">
        <f>IF(ISERROR(VLOOKUP($B80,'technology-adoption-by-househol'!$D$311:$E$317,2,FALSE)),"",VLOOKUP($B80,'technology-adoption-by-househol'!$D$311:$E$317,2,FALSE))</f>
        <v/>
      </c>
      <c r="N80" t="str">
        <f>IF(ISERROR(VLOOKUP($B80,'technology-adoption-by-househol'!$D$318:$E$325,2,FALSE)),"",VLOOKUP($B80,'technology-adoption-by-househol'!$D$318:$E$325,2,FALSE))</f>
        <v/>
      </c>
      <c r="O80">
        <f>IF(ISERROR(VLOOKUP($B80,'technology-adoption-by-househol'!$D$326:$E$423,2,FALSE)),"",VLOOKUP($B80,'technology-adoption-by-househol'!$D$326:$E$423,2,FALSE))</f>
        <v>70</v>
      </c>
      <c r="P80" t="str">
        <f>IF(ISERROR(VLOOKUP($B80,'technology-adoption-by-househol'!$D$424:$E$432,2,FALSE)),"",VLOOKUP($B80,'technology-adoption-by-househol'!$D$424:$E$432,2,FALSE))</f>
        <v/>
      </c>
      <c r="Q80" t="str">
        <f>IF(ISERROR(VLOOKUP($B80,'technology-adoption-by-househol'!$D$433:$E$444,2,FALSE)),"",VLOOKUP($B80,'technology-adoption-by-househol'!$D$433:$E$444,2,FALSE))</f>
        <v/>
      </c>
      <c r="R80" t="str">
        <f>IF(ISERROR(VLOOKUP($B80,'technology-adoption-by-househol'!$D$445:$E$456,2,FALSE)),"",VLOOKUP($B80,'technology-adoption-by-househol'!$D$445:$E$456,2,FALSE))</f>
        <v/>
      </c>
      <c r="S80" t="str">
        <f>IF(ISERROR(VLOOKUP($B80,'technology-adoption-by-househol'!$D$457:$E$511,2,FALSE)),"",VLOOKUP($B80,'technology-adoption-by-househol'!$D$457:$E$511,2,FALSE))</f>
        <v/>
      </c>
      <c r="T80">
        <f>IF(ISERROR(VLOOKUP($B80,'technology-adoption-by-househol'!$D$512:$E$588,2,FALSE)),"",VLOOKUP($B80,'technology-adoption-by-househol'!$D$512:$E$588,2,FALSE))</f>
        <v>27</v>
      </c>
      <c r="U80" t="str">
        <f>IF(ISERROR(VLOOKUP($B80,'technology-adoption-by-househol'!$D$589:$E$612,2,FALSE)),"",VLOOKUP($B80,'technology-adoption-by-househol'!$D$589:$E$612,2,FALSE))</f>
        <v/>
      </c>
      <c r="V80">
        <f>IF(ISERROR(VLOOKUP($B80,'technology-adoption-by-househol'!$D$616:$E$724,2,FALSE)),"",VLOOKUP($B80,'technology-adoption-by-househol'!$D$616:$E$724,2,FALSE))</f>
        <v>33</v>
      </c>
      <c r="W80" t="str">
        <f>IF(ISERROR(VLOOKUP($B80,'technology-adoption-by-househol'!$D$725:$E$757,2,FALSE)),"",VLOOKUP($B80,'technology-adoption-by-househol'!$D$725:$E$757,2,FALSE))</f>
        <v/>
      </c>
      <c r="X80" t="str">
        <f>IF(ISERROR(VLOOKUP($B80,'technology-adoption-by-househol'!$D$758:$E$768,2,FALSE)),"",VLOOKUP($B80,'technology-adoption-by-househol'!$D$758:$E$768,2,FALSE))</f>
        <v/>
      </c>
      <c r="Y80" t="str">
        <f>IF(ISERROR(VLOOKUP($B80,'technology-adoption-by-househol'!$D$769:$E$784,2,FALSE)),"",VLOOKUP($B80,'technology-adoption-by-househol'!$D$769:$E$784,2,FALSE))</f>
        <v/>
      </c>
      <c r="Z80" t="str">
        <f>IF(ISERROR(VLOOKUP($B80,'technology-adoption-by-househol'!$D$785:$E$794,2,FALSE)),"",VLOOKUP($B80,'technology-adoption-by-househol'!$D$785:$E$794,2,FALSE))</f>
        <v/>
      </c>
      <c r="AA80" t="str">
        <f>IF(ISERROR(VLOOKUP($B80,'technology-adoption-by-househol'!$D$795:$E$828,2,FALSE)),"",VLOOKUP($B80,'technology-adoption-by-househol'!$D$795:$E$828,2,FALSE))</f>
        <v/>
      </c>
      <c r="AB80" t="str">
        <f>IF(ISERROR(VLOOKUP($B80,'technology-adoption-by-househol'!$D$829:$E$864,2,FALSE)),"",VLOOKUP($B80,'technology-adoption-by-househol'!$D$829:$E$864,2,FALSE))</f>
        <v/>
      </c>
      <c r="AC80" t="str">
        <f>IF(ISERROR(VLOOKUP($B80,'technology-adoption-by-househol'!$D$865:$E$877,2,FALSE)),"",VLOOKUP($B80,'technology-adoption-by-househol'!$D$865:$E$877,2,FALSE))</f>
        <v/>
      </c>
      <c r="AD80">
        <f>IF(ISERROR(VLOOKUP($B80,'technology-adoption-by-househol'!$D$878:$E$958,2,FALSE)),"",VLOOKUP($B80,'technology-adoption-by-househol'!$D$878:$E$958,2,FALSE))</f>
        <v>72</v>
      </c>
      <c r="AE80">
        <f>IF(ISERROR(VLOOKUP($B80,'technology-adoption-by-househol'!$D$959:$E$1011,2,FALSE)),"",VLOOKUP($B80,'technology-adoption-by-househol'!$D$959:$E$1011,2,FALSE))</f>
        <v>41.1</v>
      </c>
      <c r="AF80" t="str">
        <f>IF(ISERROR(VLOOKUP($B80,'technology-adoption-by-househol'!$D$1012:$E$1018,2,FALSE)),"",VLOOKUP($B80,'technology-adoption-by-househol'!$D$1012:$E$1018,2,FALSE))</f>
        <v/>
      </c>
      <c r="AG80" t="str">
        <f>IF(ISERROR(VLOOKUP($B80,'technology-adoption-by-househol'!$D$1019:$E$1041,2,FALSE)),"",VLOOKUP($B80,'technology-adoption-by-househol'!$D$1019:$E$1041,2,FALSE))</f>
        <v/>
      </c>
      <c r="AH80" t="str">
        <f>IF(ISERROR(VLOOKUP($B80,'technology-adoption-by-househol'!$D$1042:$E$1047,2,FALSE)),"",VLOOKUP($B80,'technology-adoption-by-househol'!$D$1042:$E$1047,2,FALSE))</f>
        <v/>
      </c>
      <c r="AI80" t="str">
        <f>IF(ISERROR(VLOOKUP($B80,'technology-adoption-by-househol'!$D$1048:$E$1059,2,FALSE)),"",VLOOKUP($B80,'technology-adoption-by-househol'!$D$1048:$E$1059,2,FALSE))</f>
        <v/>
      </c>
      <c r="AJ80">
        <f>IF(ISERROR(VLOOKUP($B80,'technology-adoption-by-househol'!$D$1060:$E$1167,2,FALSE)),"",VLOOKUP($B80,'technology-adoption-by-househol'!$D$1060:$E$1167,2,FALSE))</f>
        <v>45</v>
      </c>
      <c r="AK80" t="str">
        <f>IF(ISERROR(VLOOKUP($B80,'technology-adoption-by-househol'!$D$1168:$E$1174,2,FALSE)),"",VLOOKUP($B80,'technology-adoption-by-househol'!$D$1168:$E$1174,2,FALSE))</f>
        <v/>
      </c>
      <c r="AL80">
        <f>IF(ISERROR(VLOOKUP($B80,'technology-adoption-by-househol'!$D$1181:$E$1236,2,FALSE)),"",VLOOKUP($B80,'technology-adoption-by-househol'!$D$1181:$E$1236,2,FALSE))</f>
        <v>48.9</v>
      </c>
      <c r="AM80" t="str">
        <f>IF(ISERROR(VLOOKUP($B80,'technology-adoption-by-househol'!$D$1243:$E$1255,2,FALSE)),"",VLOOKUP($B80,'technology-adoption-by-househol'!$D$1243:$E$1255,2,FALSE))</f>
        <v/>
      </c>
      <c r="AN80">
        <f>IF(ISERROR(VLOOKUP($B80,'technology-adoption-by-househol'!$D$1256:$E$1334,2,FALSE)),"",VLOOKUP($B80,'technology-adoption-by-househol'!$D$1256:$E$1334,2,FALSE))</f>
        <v>20</v>
      </c>
      <c r="AO80" t="str">
        <f>IF(ISERROR(VLOOKUP($B80,'technology-adoption-by-househol'!$D$1335:$E$1341,2,FALSE)),"",VLOOKUP($B80,'technology-adoption-by-househol'!$D$1335:$E$1341,2,FALSE))</f>
        <v/>
      </c>
    </row>
    <row r="81" spans="2:41" x14ac:dyDescent="0.3">
      <c r="B81" s="2">
        <f t="shared" si="1"/>
        <v>1937</v>
      </c>
      <c r="C81" t="str">
        <f>IF(ISERROR(VLOOKUP(B81,'technology-adoption-by-househol'!$D$6:$E$41,2,FALSE)),"",VLOOKUP(B81,'technology-adoption-by-househol'!$D$6:$E$41,2,FALSE))</f>
        <v/>
      </c>
      <c r="D81">
        <f>IF(ISERROR(VLOOKUP($B81,'technology-adoption-by-househol'!$D$42:$E$132,2,FALSE)),"",VLOOKUP($B81,'technology-adoption-by-househol'!$D$42:$E$132,2,FALSE))</f>
        <v>55</v>
      </c>
      <c r="E81" t="str">
        <f>IF(ISERROR(VLOOKUP($B81,'technology-adoption-by-househol'!$D$133:$E$162,2,FALSE)),"",VLOOKUP($B81,'technology-adoption-by-househol'!$D$133:$E$162,2,FALSE))</f>
        <v/>
      </c>
      <c r="F81" t="str">
        <f>IF(ISERROR(VLOOKUP($B81,'technology-adoption-by-househol'!$D$163:$E$185,2,FALSE)),"",VLOOKUP($B81,'technology-adoption-by-househol'!$D$163:$E$185,2,FALSE))</f>
        <v/>
      </c>
      <c r="G81" t="str">
        <f>IF(ISERROR(VLOOKUP($B81,'technology-adoption-by-househol'!$D$186:$E$192,2,FALSE)),"",VLOOKUP($B81,'technology-adoption-by-househol'!$D$186:$E$192,2,FALSE))</f>
        <v/>
      </c>
      <c r="H81" t="str">
        <f>IF(ISERROR(VLOOKUP($B81,'technology-adoption-by-househol'!$D$193:$E$232,2,FALSE)),"",VLOOKUP($B81,'technology-adoption-by-househol'!$D$193:$E$232,2,FALSE))</f>
        <v/>
      </c>
      <c r="I81" t="str">
        <f>IF(ISERROR(VLOOKUP($B81,'technology-adoption-by-househol'!$D$233:$E$238,2,FALSE)),"",VLOOKUP($B81,'technology-adoption-by-househol'!$D$233:$E$238,2,FALSE))</f>
        <v/>
      </c>
      <c r="J81" t="str">
        <f>IF(ISERROR(VLOOKUP($B81,'technology-adoption-by-househol'!$D$239:$E$278,2,FALSE)),"",VLOOKUP($B81,'technology-adoption-by-househol'!$D$239:$E$278,2,FALSE))</f>
        <v/>
      </c>
      <c r="K81" t="str">
        <f>IF(ISERROR(VLOOKUP($B81,'technology-adoption-by-househol'!$D$279:$E$297,2,FALSE)),"",VLOOKUP($B81,'technology-adoption-by-househol'!$D$279:$E$297,2,FALSE))</f>
        <v/>
      </c>
      <c r="L81" t="str">
        <f>IF(ISERROR(VLOOKUP($B81,'technology-adoption-by-househol'!$D$298:$E$310,2,FALSE)),"",VLOOKUP($B81,'technology-adoption-by-househol'!$D$298:$E$310,2,FALSE))</f>
        <v/>
      </c>
      <c r="M81" t="str">
        <f>IF(ISERROR(VLOOKUP($B81,'technology-adoption-by-househol'!$D$311:$E$317,2,FALSE)),"",VLOOKUP($B81,'technology-adoption-by-househol'!$D$311:$E$317,2,FALSE))</f>
        <v/>
      </c>
      <c r="N81" t="str">
        <f>IF(ISERROR(VLOOKUP($B81,'technology-adoption-by-househol'!$D$318:$E$325,2,FALSE)),"",VLOOKUP($B81,'technology-adoption-by-househol'!$D$318:$E$325,2,FALSE))</f>
        <v/>
      </c>
      <c r="O81">
        <f>IF(ISERROR(VLOOKUP($B81,'technology-adoption-by-househol'!$D$326:$E$423,2,FALSE)),"",VLOOKUP($B81,'technology-adoption-by-househol'!$D$326:$E$423,2,FALSE))</f>
        <v>73</v>
      </c>
      <c r="P81" t="str">
        <f>IF(ISERROR(VLOOKUP($B81,'technology-adoption-by-househol'!$D$424:$E$432,2,FALSE)),"",VLOOKUP($B81,'technology-adoption-by-househol'!$D$424:$E$432,2,FALSE))</f>
        <v/>
      </c>
      <c r="Q81" t="str">
        <f>IF(ISERROR(VLOOKUP($B81,'technology-adoption-by-househol'!$D$433:$E$444,2,FALSE)),"",VLOOKUP($B81,'technology-adoption-by-househol'!$D$433:$E$444,2,FALSE))</f>
        <v/>
      </c>
      <c r="R81" t="str">
        <f>IF(ISERROR(VLOOKUP($B81,'technology-adoption-by-househol'!$D$445:$E$456,2,FALSE)),"",VLOOKUP($B81,'technology-adoption-by-househol'!$D$445:$E$456,2,FALSE))</f>
        <v/>
      </c>
      <c r="S81" t="str">
        <f>IF(ISERROR(VLOOKUP($B81,'technology-adoption-by-househol'!$D$457:$E$511,2,FALSE)),"",VLOOKUP($B81,'technology-adoption-by-househol'!$D$457:$E$511,2,FALSE))</f>
        <v/>
      </c>
      <c r="T81">
        <f>IF(ISERROR(VLOOKUP($B81,'technology-adoption-by-househol'!$D$512:$E$588,2,FALSE)),"",VLOOKUP($B81,'technology-adoption-by-househol'!$D$512:$E$588,2,FALSE))</f>
        <v>33</v>
      </c>
      <c r="U81" t="str">
        <f>IF(ISERROR(VLOOKUP($B81,'technology-adoption-by-househol'!$D$589:$E$612,2,FALSE)),"",VLOOKUP($B81,'technology-adoption-by-househol'!$D$589:$E$612,2,FALSE))</f>
        <v/>
      </c>
      <c r="V81">
        <f>IF(ISERROR(VLOOKUP($B81,'technology-adoption-by-househol'!$D$616:$E$724,2,FALSE)),"",VLOOKUP($B81,'technology-adoption-by-househol'!$D$616:$E$724,2,FALSE))</f>
        <v>34</v>
      </c>
      <c r="W81" t="str">
        <f>IF(ISERROR(VLOOKUP($B81,'technology-adoption-by-househol'!$D$725:$E$757,2,FALSE)),"",VLOOKUP($B81,'technology-adoption-by-househol'!$D$725:$E$757,2,FALSE))</f>
        <v/>
      </c>
      <c r="X81" t="str">
        <f>IF(ISERROR(VLOOKUP($B81,'technology-adoption-by-househol'!$D$758:$E$768,2,FALSE)),"",VLOOKUP($B81,'technology-adoption-by-househol'!$D$758:$E$768,2,FALSE))</f>
        <v/>
      </c>
      <c r="Y81" t="str">
        <f>IF(ISERROR(VLOOKUP($B81,'technology-adoption-by-househol'!$D$769:$E$784,2,FALSE)),"",VLOOKUP($B81,'technology-adoption-by-househol'!$D$769:$E$784,2,FALSE))</f>
        <v/>
      </c>
      <c r="Z81" t="str">
        <f>IF(ISERROR(VLOOKUP($B81,'technology-adoption-by-househol'!$D$785:$E$794,2,FALSE)),"",VLOOKUP($B81,'technology-adoption-by-househol'!$D$785:$E$794,2,FALSE))</f>
        <v/>
      </c>
      <c r="AA81" t="str">
        <f>IF(ISERROR(VLOOKUP($B81,'technology-adoption-by-househol'!$D$795:$E$828,2,FALSE)),"",VLOOKUP($B81,'technology-adoption-by-househol'!$D$795:$E$828,2,FALSE))</f>
        <v/>
      </c>
      <c r="AB81" t="str">
        <f>IF(ISERROR(VLOOKUP($B81,'technology-adoption-by-househol'!$D$829:$E$864,2,FALSE)),"",VLOOKUP($B81,'technology-adoption-by-househol'!$D$829:$E$864,2,FALSE))</f>
        <v/>
      </c>
      <c r="AC81" t="str">
        <f>IF(ISERROR(VLOOKUP($B81,'technology-adoption-by-househol'!$D$865:$E$877,2,FALSE)),"",VLOOKUP($B81,'technology-adoption-by-househol'!$D$865:$E$877,2,FALSE))</f>
        <v/>
      </c>
      <c r="AD81">
        <f>IF(ISERROR(VLOOKUP($B81,'technology-adoption-by-househol'!$D$878:$E$958,2,FALSE)),"",VLOOKUP($B81,'technology-adoption-by-househol'!$D$878:$E$958,2,FALSE))</f>
        <v>74</v>
      </c>
      <c r="AE81">
        <f>IF(ISERROR(VLOOKUP($B81,'technology-adoption-by-househol'!$D$959:$E$1011,2,FALSE)),"",VLOOKUP($B81,'technology-adoption-by-househol'!$D$959:$E$1011,2,FALSE))</f>
        <v>49.4</v>
      </c>
      <c r="AF81" t="str">
        <f>IF(ISERROR(VLOOKUP($B81,'technology-adoption-by-househol'!$D$1012:$E$1018,2,FALSE)),"",VLOOKUP($B81,'technology-adoption-by-househol'!$D$1012:$E$1018,2,FALSE))</f>
        <v/>
      </c>
      <c r="AG81" t="str">
        <f>IF(ISERROR(VLOOKUP($B81,'technology-adoption-by-househol'!$D$1019:$E$1041,2,FALSE)),"",VLOOKUP($B81,'technology-adoption-by-househol'!$D$1019:$E$1041,2,FALSE))</f>
        <v/>
      </c>
      <c r="AH81" t="str">
        <f>IF(ISERROR(VLOOKUP($B81,'technology-adoption-by-househol'!$D$1042:$E$1047,2,FALSE)),"",VLOOKUP($B81,'technology-adoption-by-househol'!$D$1042:$E$1047,2,FALSE))</f>
        <v/>
      </c>
      <c r="AI81" t="str">
        <f>IF(ISERROR(VLOOKUP($B81,'technology-adoption-by-househol'!$D$1048:$E$1059,2,FALSE)),"",VLOOKUP($B81,'technology-adoption-by-househol'!$D$1048:$E$1059,2,FALSE))</f>
        <v/>
      </c>
      <c r="AJ81">
        <f>IF(ISERROR(VLOOKUP($B81,'technology-adoption-by-househol'!$D$1060:$E$1167,2,FALSE)),"",VLOOKUP($B81,'technology-adoption-by-househol'!$D$1060:$E$1167,2,FALSE))</f>
        <v>50</v>
      </c>
      <c r="AK81" t="str">
        <f>IF(ISERROR(VLOOKUP($B81,'technology-adoption-by-househol'!$D$1168:$E$1174,2,FALSE)),"",VLOOKUP($B81,'technology-adoption-by-househol'!$D$1168:$E$1174,2,FALSE))</f>
        <v/>
      </c>
      <c r="AL81">
        <f>IF(ISERROR(VLOOKUP($B81,'technology-adoption-by-househol'!$D$1181:$E$1236,2,FALSE)),"",VLOOKUP($B81,'technology-adoption-by-househol'!$D$1181:$E$1236,2,FALSE))</f>
        <v>48.8</v>
      </c>
      <c r="AM81" t="str">
        <f>IF(ISERROR(VLOOKUP($B81,'technology-adoption-by-househol'!$D$1243:$E$1255,2,FALSE)),"",VLOOKUP($B81,'technology-adoption-by-househol'!$D$1243:$E$1255,2,FALSE))</f>
        <v/>
      </c>
      <c r="AN81">
        <f>IF(ISERROR(VLOOKUP($B81,'technology-adoption-by-househol'!$D$1256:$E$1334,2,FALSE)),"",VLOOKUP($B81,'technology-adoption-by-househol'!$D$1256:$E$1334,2,FALSE))</f>
        <v>22</v>
      </c>
      <c r="AO81" t="str">
        <f>IF(ISERROR(VLOOKUP($B81,'technology-adoption-by-househol'!$D$1335:$E$1341,2,FALSE)),"",VLOOKUP($B81,'technology-adoption-by-househol'!$D$1335:$E$1341,2,FALSE))</f>
        <v/>
      </c>
    </row>
    <row r="82" spans="2:41" x14ac:dyDescent="0.3">
      <c r="B82" s="2">
        <f t="shared" si="1"/>
        <v>1938</v>
      </c>
      <c r="C82" t="str">
        <f>IF(ISERROR(VLOOKUP(B82,'technology-adoption-by-househol'!$D$6:$E$41,2,FALSE)),"",VLOOKUP(B82,'technology-adoption-by-househol'!$D$6:$E$41,2,FALSE))</f>
        <v/>
      </c>
      <c r="D82">
        <f>IF(ISERROR(VLOOKUP($B82,'technology-adoption-by-househol'!$D$42:$E$132,2,FALSE)),"",VLOOKUP($B82,'technology-adoption-by-househol'!$D$42:$E$132,2,FALSE))</f>
        <v>54</v>
      </c>
      <c r="E82" t="str">
        <f>IF(ISERROR(VLOOKUP($B82,'technology-adoption-by-househol'!$D$133:$E$162,2,FALSE)),"",VLOOKUP($B82,'technology-adoption-by-househol'!$D$133:$E$162,2,FALSE))</f>
        <v/>
      </c>
      <c r="F82" t="str">
        <f>IF(ISERROR(VLOOKUP($B82,'technology-adoption-by-househol'!$D$163:$E$185,2,FALSE)),"",VLOOKUP($B82,'technology-adoption-by-househol'!$D$163:$E$185,2,FALSE))</f>
        <v/>
      </c>
      <c r="G82" t="str">
        <f>IF(ISERROR(VLOOKUP($B82,'technology-adoption-by-househol'!$D$186:$E$192,2,FALSE)),"",VLOOKUP($B82,'technology-adoption-by-househol'!$D$186:$E$192,2,FALSE))</f>
        <v/>
      </c>
      <c r="H82" t="str">
        <f>IF(ISERROR(VLOOKUP($B82,'technology-adoption-by-househol'!$D$193:$E$232,2,FALSE)),"",VLOOKUP($B82,'technology-adoption-by-househol'!$D$193:$E$232,2,FALSE))</f>
        <v/>
      </c>
      <c r="I82" t="str">
        <f>IF(ISERROR(VLOOKUP($B82,'technology-adoption-by-househol'!$D$233:$E$238,2,FALSE)),"",VLOOKUP($B82,'technology-adoption-by-househol'!$D$233:$E$238,2,FALSE))</f>
        <v/>
      </c>
      <c r="J82" t="str">
        <f>IF(ISERROR(VLOOKUP($B82,'technology-adoption-by-househol'!$D$239:$E$278,2,FALSE)),"",VLOOKUP($B82,'technology-adoption-by-househol'!$D$239:$E$278,2,FALSE))</f>
        <v/>
      </c>
      <c r="K82" t="str">
        <f>IF(ISERROR(VLOOKUP($B82,'technology-adoption-by-househol'!$D$279:$E$297,2,FALSE)),"",VLOOKUP($B82,'technology-adoption-by-househol'!$D$279:$E$297,2,FALSE))</f>
        <v/>
      </c>
      <c r="L82" t="str">
        <f>IF(ISERROR(VLOOKUP($B82,'technology-adoption-by-househol'!$D$298:$E$310,2,FALSE)),"",VLOOKUP($B82,'technology-adoption-by-househol'!$D$298:$E$310,2,FALSE))</f>
        <v/>
      </c>
      <c r="M82" t="str">
        <f>IF(ISERROR(VLOOKUP($B82,'technology-adoption-by-househol'!$D$311:$E$317,2,FALSE)),"",VLOOKUP($B82,'technology-adoption-by-househol'!$D$311:$E$317,2,FALSE))</f>
        <v/>
      </c>
      <c r="N82" t="str">
        <f>IF(ISERROR(VLOOKUP($B82,'technology-adoption-by-househol'!$D$318:$E$325,2,FALSE)),"",VLOOKUP($B82,'technology-adoption-by-househol'!$D$318:$E$325,2,FALSE))</f>
        <v/>
      </c>
      <c r="O82">
        <f>IF(ISERROR(VLOOKUP($B82,'technology-adoption-by-househol'!$D$326:$E$423,2,FALSE)),"",VLOOKUP($B82,'technology-adoption-by-househol'!$D$326:$E$423,2,FALSE))</f>
        <v>75</v>
      </c>
      <c r="P82" t="str">
        <f>IF(ISERROR(VLOOKUP($B82,'technology-adoption-by-househol'!$D$424:$E$432,2,FALSE)),"",VLOOKUP($B82,'technology-adoption-by-househol'!$D$424:$E$432,2,FALSE))</f>
        <v/>
      </c>
      <c r="Q82" t="str">
        <f>IF(ISERROR(VLOOKUP($B82,'technology-adoption-by-househol'!$D$433:$E$444,2,FALSE)),"",VLOOKUP($B82,'technology-adoption-by-househol'!$D$433:$E$444,2,FALSE))</f>
        <v/>
      </c>
      <c r="R82" t="str">
        <f>IF(ISERROR(VLOOKUP($B82,'technology-adoption-by-househol'!$D$445:$E$456,2,FALSE)),"",VLOOKUP($B82,'technology-adoption-by-househol'!$D$445:$E$456,2,FALSE))</f>
        <v/>
      </c>
      <c r="S82" t="str">
        <f>IF(ISERROR(VLOOKUP($B82,'technology-adoption-by-househol'!$D$457:$E$511,2,FALSE)),"",VLOOKUP($B82,'technology-adoption-by-househol'!$D$457:$E$511,2,FALSE))</f>
        <v/>
      </c>
      <c r="T82">
        <f>IF(ISERROR(VLOOKUP($B82,'technology-adoption-by-househol'!$D$512:$E$588,2,FALSE)),"",VLOOKUP($B82,'technology-adoption-by-househol'!$D$512:$E$588,2,FALSE))</f>
        <v>38</v>
      </c>
      <c r="U82" t="str">
        <f>IF(ISERROR(VLOOKUP($B82,'technology-adoption-by-househol'!$D$589:$E$612,2,FALSE)),"",VLOOKUP($B82,'technology-adoption-by-househol'!$D$589:$E$612,2,FALSE))</f>
        <v/>
      </c>
      <c r="V82">
        <f>IF(ISERROR(VLOOKUP($B82,'technology-adoption-by-househol'!$D$616:$E$724,2,FALSE)),"",VLOOKUP($B82,'technology-adoption-by-househol'!$D$616:$E$724,2,FALSE))</f>
        <v>34.5</v>
      </c>
      <c r="W82" t="str">
        <f>IF(ISERROR(VLOOKUP($B82,'technology-adoption-by-househol'!$D$725:$E$757,2,FALSE)),"",VLOOKUP($B82,'technology-adoption-by-househol'!$D$725:$E$757,2,FALSE))</f>
        <v/>
      </c>
      <c r="X82" t="str">
        <f>IF(ISERROR(VLOOKUP($B82,'technology-adoption-by-househol'!$D$758:$E$768,2,FALSE)),"",VLOOKUP($B82,'technology-adoption-by-househol'!$D$758:$E$768,2,FALSE))</f>
        <v/>
      </c>
      <c r="Y82" t="str">
        <f>IF(ISERROR(VLOOKUP($B82,'technology-adoption-by-househol'!$D$769:$E$784,2,FALSE)),"",VLOOKUP($B82,'technology-adoption-by-househol'!$D$769:$E$784,2,FALSE))</f>
        <v/>
      </c>
      <c r="Z82" t="str">
        <f>IF(ISERROR(VLOOKUP($B82,'technology-adoption-by-househol'!$D$785:$E$794,2,FALSE)),"",VLOOKUP($B82,'technology-adoption-by-househol'!$D$785:$E$794,2,FALSE))</f>
        <v/>
      </c>
      <c r="AA82" t="str">
        <f>IF(ISERROR(VLOOKUP($B82,'technology-adoption-by-househol'!$D$795:$E$828,2,FALSE)),"",VLOOKUP($B82,'technology-adoption-by-househol'!$D$795:$E$828,2,FALSE))</f>
        <v/>
      </c>
      <c r="AB82" t="str">
        <f>IF(ISERROR(VLOOKUP($B82,'technology-adoption-by-househol'!$D$829:$E$864,2,FALSE)),"",VLOOKUP($B82,'technology-adoption-by-househol'!$D$829:$E$864,2,FALSE))</f>
        <v/>
      </c>
      <c r="AC82" t="str">
        <f>IF(ISERROR(VLOOKUP($B82,'technology-adoption-by-househol'!$D$865:$E$877,2,FALSE)),"",VLOOKUP($B82,'technology-adoption-by-househol'!$D$865:$E$877,2,FALSE))</f>
        <v/>
      </c>
      <c r="AD82">
        <f>IF(ISERROR(VLOOKUP($B82,'technology-adoption-by-househol'!$D$878:$E$958,2,FALSE)),"",VLOOKUP($B82,'technology-adoption-by-househol'!$D$878:$E$958,2,FALSE))</f>
        <v>78</v>
      </c>
      <c r="AE82">
        <f>IF(ISERROR(VLOOKUP($B82,'technology-adoption-by-househol'!$D$959:$E$1011,2,FALSE)),"",VLOOKUP($B82,'technology-adoption-by-househol'!$D$959:$E$1011,2,FALSE))</f>
        <v>51.7</v>
      </c>
      <c r="AF82" t="str">
        <f>IF(ISERROR(VLOOKUP($B82,'technology-adoption-by-househol'!$D$1012:$E$1018,2,FALSE)),"",VLOOKUP($B82,'technology-adoption-by-househol'!$D$1012:$E$1018,2,FALSE))</f>
        <v/>
      </c>
      <c r="AG82" t="str">
        <f>IF(ISERROR(VLOOKUP($B82,'technology-adoption-by-househol'!$D$1019:$E$1041,2,FALSE)),"",VLOOKUP($B82,'technology-adoption-by-househol'!$D$1019:$E$1041,2,FALSE))</f>
        <v/>
      </c>
      <c r="AH82" t="str">
        <f>IF(ISERROR(VLOOKUP($B82,'technology-adoption-by-househol'!$D$1042:$E$1047,2,FALSE)),"",VLOOKUP($B82,'technology-adoption-by-househol'!$D$1042:$E$1047,2,FALSE))</f>
        <v/>
      </c>
      <c r="AI82" t="str">
        <f>IF(ISERROR(VLOOKUP($B82,'technology-adoption-by-househol'!$D$1048:$E$1059,2,FALSE)),"",VLOOKUP($B82,'technology-adoption-by-househol'!$D$1048:$E$1059,2,FALSE))</f>
        <v/>
      </c>
      <c r="AJ82">
        <f>IF(ISERROR(VLOOKUP($B82,'technology-adoption-by-househol'!$D$1060:$E$1167,2,FALSE)),"",VLOOKUP($B82,'technology-adoption-by-househol'!$D$1060:$E$1167,2,FALSE))</f>
        <v>50</v>
      </c>
      <c r="AK82" t="str">
        <f>IF(ISERROR(VLOOKUP($B82,'technology-adoption-by-househol'!$D$1168:$E$1174,2,FALSE)),"",VLOOKUP($B82,'technology-adoption-by-househol'!$D$1168:$E$1174,2,FALSE))</f>
        <v/>
      </c>
      <c r="AL82">
        <f>IF(ISERROR(VLOOKUP($B82,'technology-adoption-by-househol'!$D$1181:$E$1236,2,FALSE)),"",VLOOKUP($B82,'technology-adoption-by-househol'!$D$1181:$E$1236,2,FALSE))</f>
        <v>49</v>
      </c>
      <c r="AM82" t="str">
        <f>IF(ISERROR(VLOOKUP($B82,'technology-adoption-by-househol'!$D$1243:$E$1255,2,FALSE)),"",VLOOKUP($B82,'technology-adoption-by-househol'!$D$1243:$E$1255,2,FALSE))</f>
        <v/>
      </c>
      <c r="AN82">
        <f>IF(ISERROR(VLOOKUP($B82,'technology-adoption-by-househol'!$D$1256:$E$1334,2,FALSE)),"",VLOOKUP($B82,'technology-adoption-by-househol'!$D$1256:$E$1334,2,FALSE))</f>
        <v>24</v>
      </c>
      <c r="AO82" t="str">
        <f>IF(ISERROR(VLOOKUP($B82,'technology-adoption-by-househol'!$D$1335:$E$1341,2,FALSE)),"",VLOOKUP($B82,'technology-adoption-by-househol'!$D$1335:$E$1341,2,FALSE))</f>
        <v/>
      </c>
    </row>
    <row r="83" spans="2:41" x14ac:dyDescent="0.3">
      <c r="B83" s="2">
        <f t="shared" si="1"/>
        <v>1939</v>
      </c>
      <c r="C83">
        <f>IF(ISERROR(VLOOKUP(B83,'technology-adoption-by-househol'!$D$6:$E$41,2,FALSE)),"",VLOOKUP(B83,'technology-adoption-by-househol'!$D$6:$E$41,2,FALSE))</f>
        <v>0</v>
      </c>
      <c r="D83">
        <f>IF(ISERROR(VLOOKUP($B83,'technology-adoption-by-househol'!$D$42:$E$132,2,FALSE)),"",VLOOKUP($B83,'technology-adoption-by-househol'!$D$42:$E$132,2,FALSE))</f>
        <v>54</v>
      </c>
      <c r="E83" t="str">
        <f>IF(ISERROR(VLOOKUP($B83,'technology-adoption-by-househol'!$D$133:$E$162,2,FALSE)),"",VLOOKUP($B83,'technology-adoption-by-househol'!$D$133:$E$162,2,FALSE))</f>
        <v/>
      </c>
      <c r="F83" t="str">
        <f>IF(ISERROR(VLOOKUP($B83,'technology-adoption-by-househol'!$D$163:$E$185,2,FALSE)),"",VLOOKUP($B83,'technology-adoption-by-househol'!$D$163:$E$185,2,FALSE))</f>
        <v/>
      </c>
      <c r="G83" t="str">
        <f>IF(ISERROR(VLOOKUP($B83,'technology-adoption-by-househol'!$D$186:$E$192,2,FALSE)),"",VLOOKUP($B83,'technology-adoption-by-househol'!$D$186:$E$192,2,FALSE))</f>
        <v/>
      </c>
      <c r="H83" t="str">
        <f>IF(ISERROR(VLOOKUP($B83,'technology-adoption-by-househol'!$D$193:$E$232,2,FALSE)),"",VLOOKUP($B83,'technology-adoption-by-househol'!$D$193:$E$232,2,FALSE))</f>
        <v/>
      </c>
      <c r="I83" t="str">
        <f>IF(ISERROR(VLOOKUP($B83,'technology-adoption-by-househol'!$D$233:$E$238,2,FALSE)),"",VLOOKUP($B83,'technology-adoption-by-househol'!$D$233:$E$238,2,FALSE))</f>
        <v/>
      </c>
      <c r="J83" t="str">
        <f>IF(ISERROR(VLOOKUP($B83,'technology-adoption-by-househol'!$D$239:$E$278,2,FALSE)),"",VLOOKUP($B83,'technology-adoption-by-househol'!$D$239:$E$278,2,FALSE))</f>
        <v/>
      </c>
      <c r="K83" t="str">
        <f>IF(ISERROR(VLOOKUP($B83,'technology-adoption-by-househol'!$D$279:$E$297,2,FALSE)),"",VLOOKUP($B83,'technology-adoption-by-househol'!$D$279:$E$297,2,FALSE))</f>
        <v/>
      </c>
      <c r="L83" t="str">
        <f>IF(ISERROR(VLOOKUP($B83,'technology-adoption-by-househol'!$D$298:$E$310,2,FALSE)),"",VLOOKUP($B83,'technology-adoption-by-househol'!$D$298:$E$310,2,FALSE))</f>
        <v/>
      </c>
      <c r="M83" t="str">
        <f>IF(ISERROR(VLOOKUP($B83,'technology-adoption-by-househol'!$D$311:$E$317,2,FALSE)),"",VLOOKUP($B83,'technology-adoption-by-househol'!$D$311:$E$317,2,FALSE))</f>
        <v/>
      </c>
      <c r="N83" t="str">
        <f>IF(ISERROR(VLOOKUP($B83,'technology-adoption-by-househol'!$D$318:$E$325,2,FALSE)),"",VLOOKUP($B83,'technology-adoption-by-househol'!$D$318:$E$325,2,FALSE))</f>
        <v/>
      </c>
      <c r="O83">
        <f>IF(ISERROR(VLOOKUP($B83,'technology-adoption-by-househol'!$D$326:$E$423,2,FALSE)),"",VLOOKUP($B83,'technology-adoption-by-househol'!$D$326:$E$423,2,FALSE))</f>
        <v>76.5</v>
      </c>
      <c r="P83" t="str">
        <f>IF(ISERROR(VLOOKUP($B83,'technology-adoption-by-househol'!$D$424:$E$432,2,FALSE)),"",VLOOKUP($B83,'technology-adoption-by-househol'!$D$424:$E$432,2,FALSE))</f>
        <v/>
      </c>
      <c r="Q83" t="str">
        <f>IF(ISERROR(VLOOKUP($B83,'technology-adoption-by-househol'!$D$433:$E$444,2,FALSE)),"",VLOOKUP($B83,'technology-adoption-by-househol'!$D$433:$E$444,2,FALSE))</f>
        <v/>
      </c>
      <c r="R83" t="str">
        <f>IF(ISERROR(VLOOKUP($B83,'technology-adoption-by-househol'!$D$445:$E$456,2,FALSE)),"",VLOOKUP($B83,'technology-adoption-by-househol'!$D$445:$E$456,2,FALSE))</f>
        <v/>
      </c>
      <c r="S83" t="str">
        <f>IF(ISERROR(VLOOKUP($B83,'technology-adoption-by-househol'!$D$457:$E$511,2,FALSE)),"",VLOOKUP($B83,'technology-adoption-by-househol'!$D$457:$E$511,2,FALSE))</f>
        <v/>
      </c>
      <c r="T83">
        <f>IF(ISERROR(VLOOKUP($B83,'technology-adoption-by-househol'!$D$512:$E$588,2,FALSE)),"",VLOOKUP($B83,'technology-adoption-by-househol'!$D$512:$E$588,2,FALSE))</f>
        <v>43</v>
      </c>
      <c r="U83" t="str">
        <f>IF(ISERROR(VLOOKUP($B83,'technology-adoption-by-househol'!$D$589:$E$612,2,FALSE)),"",VLOOKUP($B83,'technology-adoption-by-househol'!$D$589:$E$612,2,FALSE))</f>
        <v/>
      </c>
      <c r="V83">
        <f>IF(ISERROR(VLOOKUP($B83,'technology-adoption-by-househol'!$D$616:$E$724,2,FALSE)),"",VLOOKUP($B83,'technology-adoption-by-househol'!$D$616:$E$724,2,FALSE))</f>
        <v>35</v>
      </c>
      <c r="W83" t="str">
        <f>IF(ISERROR(VLOOKUP($B83,'technology-adoption-by-househol'!$D$725:$E$757,2,FALSE)),"",VLOOKUP($B83,'technology-adoption-by-househol'!$D$725:$E$757,2,FALSE))</f>
        <v/>
      </c>
      <c r="X83" t="str">
        <f>IF(ISERROR(VLOOKUP($B83,'technology-adoption-by-househol'!$D$758:$E$768,2,FALSE)),"",VLOOKUP($B83,'technology-adoption-by-househol'!$D$758:$E$768,2,FALSE))</f>
        <v/>
      </c>
      <c r="Y83" t="str">
        <f>IF(ISERROR(VLOOKUP($B83,'technology-adoption-by-househol'!$D$769:$E$784,2,FALSE)),"",VLOOKUP($B83,'technology-adoption-by-househol'!$D$769:$E$784,2,FALSE))</f>
        <v/>
      </c>
      <c r="Z83" t="str">
        <f>IF(ISERROR(VLOOKUP($B83,'technology-adoption-by-househol'!$D$785:$E$794,2,FALSE)),"",VLOOKUP($B83,'technology-adoption-by-househol'!$D$785:$E$794,2,FALSE))</f>
        <v/>
      </c>
      <c r="AA83" t="str">
        <f>IF(ISERROR(VLOOKUP($B83,'technology-adoption-by-househol'!$D$795:$E$828,2,FALSE)),"",VLOOKUP($B83,'technology-adoption-by-househol'!$D$795:$E$828,2,FALSE))</f>
        <v/>
      </c>
      <c r="AB83" t="str">
        <f>IF(ISERROR(VLOOKUP($B83,'technology-adoption-by-househol'!$D$829:$E$864,2,FALSE)),"",VLOOKUP($B83,'technology-adoption-by-househol'!$D$829:$E$864,2,FALSE))</f>
        <v/>
      </c>
      <c r="AC83" t="str">
        <f>IF(ISERROR(VLOOKUP($B83,'technology-adoption-by-househol'!$D$865:$E$877,2,FALSE)),"",VLOOKUP($B83,'technology-adoption-by-househol'!$D$865:$E$877,2,FALSE))</f>
        <v/>
      </c>
      <c r="AD83">
        <f>IF(ISERROR(VLOOKUP($B83,'technology-adoption-by-househol'!$D$878:$E$958,2,FALSE)),"",VLOOKUP($B83,'technology-adoption-by-househol'!$D$878:$E$958,2,FALSE))</f>
        <v>80</v>
      </c>
      <c r="AE83">
        <f>IF(ISERROR(VLOOKUP($B83,'technology-adoption-by-househol'!$D$959:$E$1011,2,FALSE)),"",VLOOKUP($B83,'technology-adoption-by-househol'!$D$959:$E$1011,2,FALSE))</f>
        <v>56</v>
      </c>
      <c r="AF83" t="str">
        <f>IF(ISERROR(VLOOKUP($B83,'technology-adoption-by-househol'!$D$1012:$E$1018,2,FALSE)),"",VLOOKUP($B83,'technology-adoption-by-househol'!$D$1012:$E$1018,2,FALSE))</f>
        <v/>
      </c>
      <c r="AG83" t="str">
        <f>IF(ISERROR(VLOOKUP($B83,'technology-adoption-by-househol'!$D$1019:$E$1041,2,FALSE)),"",VLOOKUP($B83,'technology-adoption-by-househol'!$D$1019:$E$1041,2,FALSE))</f>
        <v/>
      </c>
      <c r="AH83" t="str">
        <f>IF(ISERROR(VLOOKUP($B83,'technology-adoption-by-househol'!$D$1042:$E$1047,2,FALSE)),"",VLOOKUP($B83,'technology-adoption-by-househol'!$D$1042:$E$1047,2,FALSE))</f>
        <v/>
      </c>
      <c r="AI83" t="str">
        <f>IF(ISERROR(VLOOKUP($B83,'technology-adoption-by-househol'!$D$1048:$E$1059,2,FALSE)),"",VLOOKUP($B83,'technology-adoption-by-househol'!$D$1048:$E$1059,2,FALSE))</f>
        <v/>
      </c>
      <c r="AJ83">
        <f>IF(ISERROR(VLOOKUP($B83,'technology-adoption-by-househol'!$D$1060:$E$1167,2,FALSE)),"",VLOOKUP($B83,'technology-adoption-by-househol'!$D$1060:$E$1167,2,FALSE))</f>
        <v>50</v>
      </c>
      <c r="AK83" t="str">
        <f>IF(ISERROR(VLOOKUP($B83,'technology-adoption-by-househol'!$D$1168:$E$1174,2,FALSE)),"",VLOOKUP($B83,'technology-adoption-by-househol'!$D$1168:$E$1174,2,FALSE))</f>
        <v/>
      </c>
      <c r="AL83">
        <f>IF(ISERROR(VLOOKUP($B83,'technology-adoption-by-househol'!$D$1181:$E$1236,2,FALSE)),"",VLOOKUP($B83,'technology-adoption-by-househol'!$D$1181:$E$1236,2,FALSE))</f>
        <v>48.4</v>
      </c>
      <c r="AM83" t="str">
        <f>IF(ISERROR(VLOOKUP($B83,'technology-adoption-by-househol'!$D$1243:$E$1255,2,FALSE)),"",VLOOKUP($B83,'technology-adoption-by-househol'!$D$1243:$E$1255,2,FALSE))</f>
        <v/>
      </c>
      <c r="AN83">
        <f>IF(ISERROR(VLOOKUP($B83,'technology-adoption-by-househol'!$D$1256:$E$1334,2,FALSE)),"",VLOOKUP($B83,'technology-adoption-by-househol'!$D$1256:$E$1334,2,FALSE))</f>
        <v>25</v>
      </c>
      <c r="AO83" t="str">
        <f>IF(ISERROR(VLOOKUP($B83,'technology-adoption-by-househol'!$D$1335:$E$1341,2,FALSE)),"",VLOOKUP($B83,'technology-adoption-by-househol'!$D$1335:$E$1341,2,FALSE))</f>
        <v/>
      </c>
    </row>
    <row r="84" spans="2:41" x14ac:dyDescent="0.3">
      <c r="B84" s="2">
        <f t="shared" si="1"/>
        <v>1940</v>
      </c>
      <c r="C84" t="str">
        <f>IF(ISERROR(VLOOKUP(B84,'technology-adoption-by-househol'!$D$6:$E$41,2,FALSE)),"",VLOOKUP(B84,'technology-adoption-by-househol'!$D$6:$E$41,2,FALSE))</f>
        <v/>
      </c>
      <c r="D84">
        <f>IF(ISERROR(VLOOKUP($B84,'technology-adoption-by-househol'!$D$42:$E$132,2,FALSE)),"",VLOOKUP($B84,'technology-adoption-by-househol'!$D$42:$E$132,2,FALSE))</f>
        <v>55</v>
      </c>
      <c r="E84" t="str">
        <f>IF(ISERROR(VLOOKUP($B84,'technology-adoption-by-househol'!$D$133:$E$162,2,FALSE)),"",VLOOKUP($B84,'technology-adoption-by-househol'!$D$133:$E$162,2,FALSE))</f>
        <v/>
      </c>
      <c r="F84" t="str">
        <f>IF(ISERROR(VLOOKUP($B84,'technology-adoption-by-househol'!$D$163:$E$185,2,FALSE)),"",VLOOKUP($B84,'technology-adoption-by-househol'!$D$163:$E$185,2,FALSE))</f>
        <v/>
      </c>
      <c r="G84">
        <f>IF(ISERROR(VLOOKUP($B84,'technology-adoption-by-househol'!$D$186:$E$192,2,FALSE)),"",VLOOKUP($B84,'technology-adoption-by-househol'!$D$186:$E$192,2,FALSE))</f>
        <v>42</v>
      </c>
      <c r="H84" t="str">
        <f>IF(ISERROR(VLOOKUP($B84,'technology-adoption-by-househol'!$D$193:$E$232,2,FALSE)),"",VLOOKUP($B84,'technology-adoption-by-househol'!$D$193:$E$232,2,FALSE))</f>
        <v/>
      </c>
      <c r="I84" t="str">
        <f>IF(ISERROR(VLOOKUP($B84,'technology-adoption-by-househol'!$D$233:$E$238,2,FALSE)),"",VLOOKUP($B84,'technology-adoption-by-househol'!$D$233:$E$238,2,FALSE))</f>
        <v/>
      </c>
      <c r="J84" t="str">
        <f>IF(ISERROR(VLOOKUP($B84,'technology-adoption-by-househol'!$D$239:$E$278,2,FALSE)),"",VLOOKUP($B84,'technology-adoption-by-househol'!$D$239:$E$278,2,FALSE))</f>
        <v/>
      </c>
      <c r="K84" t="str">
        <f>IF(ISERROR(VLOOKUP($B84,'technology-adoption-by-househol'!$D$279:$E$297,2,FALSE)),"",VLOOKUP($B84,'technology-adoption-by-househol'!$D$279:$E$297,2,FALSE))</f>
        <v/>
      </c>
      <c r="L84" t="str">
        <f>IF(ISERROR(VLOOKUP($B84,'technology-adoption-by-househol'!$D$298:$E$310,2,FALSE)),"",VLOOKUP($B84,'technology-adoption-by-househol'!$D$298:$E$310,2,FALSE))</f>
        <v/>
      </c>
      <c r="M84" t="str">
        <f>IF(ISERROR(VLOOKUP($B84,'technology-adoption-by-househol'!$D$311:$E$317,2,FALSE)),"",VLOOKUP($B84,'technology-adoption-by-househol'!$D$311:$E$317,2,FALSE))</f>
        <v/>
      </c>
      <c r="N84" t="str">
        <f>IF(ISERROR(VLOOKUP($B84,'technology-adoption-by-househol'!$D$318:$E$325,2,FALSE)),"",VLOOKUP($B84,'technology-adoption-by-househol'!$D$318:$E$325,2,FALSE))</f>
        <v/>
      </c>
      <c r="O84">
        <f>IF(ISERROR(VLOOKUP($B84,'technology-adoption-by-househol'!$D$326:$E$423,2,FALSE)),"",VLOOKUP($B84,'technology-adoption-by-househol'!$D$326:$E$423,2,FALSE))</f>
        <v>78</v>
      </c>
      <c r="P84" t="str">
        <f>IF(ISERROR(VLOOKUP($B84,'technology-adoption-by-househol'!$D$424:$E$432,2,FALSE)),"",VLOOKUP($B84,'technology-adoption-by-househol'!$D$424:$E$432,2,FALSE))</f>
        <v/>
      </c>
      <c r="Q84">
        <f>IF(ISERROR(VLOOKUP($B84,'technology-adoption-by-househol'!$D$433:$E$444,2,FALSE)),"",VLOOKUP($B84,'technology-adoption-by-househol'!$D$433:$E$444,2,FALSE))</f>
        <v>60</v>
      </c>
      <c r="R84" t="str">
        <f>IF(ISERROR(VLOOKUP($B84,'technology-adoption-by-househol'!$D$445:$E$456,2,FALSE)),"",VLOOKUP($B84,'technology-adoption-by-househol'!$D$445:$E$456,2,FALSE))</f>
        <v/>
      </c>
      <c r="S84" t="str">
        <f>IF(ISERROR(VLOOKUP($B84,'technology-adoption-by-househol'!$D$457:$E$511,2,FALSE)),"",VLOOKUP($B84,'technology-adoption-by-househol'!$D$457:$E$511,2,FALSE))</f>
        <v/>
      </c>
      <c r="T84">
        <f>IF(ISERROR(VLOOKUP($B84,'technology-adoption-by-househol'!$D$512:$E$588,2,FALSE)),"",VLOOKUP($B84,'technology-adoption-by-househol'!$D$512:$E$588,2,FALSE))</f>
        <v>44</v>
      </c>
      <c r="U84" t="str">
        <f>IF(ISERROR(VLOOKUP($B84,'technology-adoption-by-househol'!$D$589:$E$612,2,FALSE)),"",VLOOKUP($B84,'technology-adoption-by-househol'!$D$589:$E$612,2,FALSE))</f>
        <v/>
      </c>
      <c r="V84">
        <f>IF(ISERROR(VLOOKUP($B84,'technology-adoption-by-househol'!$D$616:$E$724,2,FALSE)),"",VLOOKUP($B84,'technology-adoption-by-househol'!$D$616:$E$724,2,FALSE))</f>
        <v>37</v>
      </c>
      <c r="W84" t="str">
        <f>IF(ISERROR(VLOOKUP($B84,'technology-adoption-by-househol'!$D$725:$E$757,2,FALSE)),"",VLOOKUP($B84,'technology-adoption-by-househol'!$D$725:$E$757,2,FALSE))</f>
        <v/>
      </c>
      <c r="X84" t="str">
        <f>IF(ISERROR(VLOOKUP($B84,'technology-adoption-by-househol'!$D$758:$E$768,2,FALSE)),"",VLOOKUP($B84,'technology-adoption-by-househol'!$D$758:$E$768,2,FALSE))</f>
        <v/>
      </c>
      <c r="Y84" t="str">
        <f>IF(ISERROR(VLOOKUP($B84,'technology-adoption-by-househol'!$D$769:$E$784,2,FALSE)),"",VLOOKUP($B84,'technology-adoption-by-househol'!$D$769:$E$784,2,FALSE))</f>
        <v/>
      </c>
      <c r="Z84" t="str">
        <f>IF(ISERROR(VLOOKUP($B84,'technology-adoption-by-househol'!$D$785:$E$794,2,FALSE)),"",VLOOKUP($B84,'technology-adoption-by-househol'!$D$785:$E$794,2,FALSE))</f>
        <v/>
      </c>
      <c r="AA84" t="str">
        <f>IF(ISERROR(VLOOKUP($B84,'technology-adoption-by-househol'!$D$795:$E$828,2,FALSE)),"",VLOOKUP($B84,'technology-adoption-by-househol'!$D$795:$E$828,2,FALSE))</f>
        <v/>
      </c>
      <c r="AB84" t="str">
        <f>IF(ISERROR(VLOOKUP($B84,'technology-adoption-by-househol'!$D$829:$E$864,2,FALSE)),"",VLOOKUP($B84,'technology-adoption-by-househol'!$D$829:$E$864,2,FALSE))</f>
        <v/>
      </c>
      <c r="AC84" t="str">
        <f>IF(ISERROR(VLOOKUP($B84,'technology-adoption-by-househol'!$D$865:$E$877,2,FALSE)),"",VLOOKUP($B84,'technology-adoption-by-househol'!$D$865:$E$877,2,FALSE))</f>
        <v/>
      </c>
      <c r="AD84">
        <f>IF(ISERROR(VLOOKUP($B84,'technology-adoption-by-househol'!$D$878:$E$958,2,FALSE)),"",VLOOKUP($B84,'technology-adoption-by-househol'!$D$878:$E$958,2,FALSE))</f>
        <v>81</v>
      </c>
      <c r="AE84">
        <f>IF(ISERROR(VLOOKUP($B84,'technology-adoption-by-househol'!$D$959:$E$1011,2,FALSE)),"",VLOOKUP($B84,'technology-adoption-by-househol'!$D$959:$E$1011,2,FALSE))</f>
        <v>63</v>
      </c>
      <c r="AF84">
        <f>IF(ISERROR(VLOOKUP($B84,'technology-adoption-by-househol'!$D$1012:$E$1018,2,FALSE)),"",VLOOKUP($B84,'technology-adoption-by-househol'!$D$1012:$E$1018,2,FALSE))</f>
        <v>70</v>
      </c>
      <c r="AG84" t="str">
        <f>IF(ISERROR(VLOOKUP($B84,'technology-adoption-by-househol'!$D$1019:$E$1041,2,FALSE)),"",VLOOKUP($B84,'technology-adoption-by-househol'!$D$1019:$E$1041,2,FALSE))</f>
        <v/>
      </c>
      <c r="AH84" t="str">
        <f>IF(ISERROR(VLOOKUP($B84,'technology-adoption-by-househol'!$D$1042:$E$1047,2,FALSE)),"",VLOOKUP($B84,'technology-adoption-by-househol'!$D$1042:$E$1047,2,FALSE))</f>
        <v/>
      </c>
      <c r="AI84" t="str">
        <f>IF(ISERROR(VLOOKUP($B84,'technology-adoption-by-househol'!$D$1048:$E$1059,2,FALSE)),"",VLOOKUP($B84,'technology-adoption-by-househol'!$D$1048:$E$1059,2,FALSE))</f>
        <v/>
      </c>
      <c r="AJ84">
        <f>IF(ISERROR(VLOOKUP($B84,'technology-adoption-by-househol'!$D$1060:$E$1167,2,FALSE)),"",VLOOKUP($B84,'technology-adoption-by-househol'!$D$1060:$E$1167,2,FALSE))</f>
        <v>53</v>
      </c>
      <c r="AK84" t="str">
        <f>IF(ISERROR(VLOOKUP($B84,'technology-adoption-by-househol'!$D$1168:$E$1174,2,FALSE)),"",VLOOKUP($B84,'technology-adoption-by-househol'!$D$1168:$E$1174,2,FALSE))</f>
        <v/>
      </c>
      <c r="AL84">
        <f>IF(ISERROR(VLOOKUP($B84,'technology-adoption-by-househol'!$D$1181:$E$1236,2,FALSE)),"",VLOOKUP($B84,'technology-adoption-by-househol'!$D$1181:$E$1236,2,FALSE))</f>
        <v>49.2</v>
      </c>
      <c r="AM84" t="str">
        <f>IF(ISERROR(VLOOKUP($B84,'technology-adoption-by-househol'!$D$1243:$E$1255,2,FALSE)),"",VLOOKUP($B84,'technology-adoption-by-househol'!$D$1243:$E$1255,2,FALSE))</f>
        <v/>
      </c>
      <c r="AN84">
        <f>IF(ISERROR(VLOOKUP($B84,'technology-adoption-by-househol'!$D$1256:$E$1334,2,FALSE)),"",VLOOKUP($B84,'technology-adoption-by-househol'!$D$1256:$E$1334,2,FALSE))</f>
        <v>24</v>
      </c>
      <c r="AO84" t="str">
        <f>IF(ISERROR(VLOOKUP($B84,'technology-adoption-by-househol'!$D$1335:$E$1341,2,FALSE)),"",VLOOKUP($B84,'technology-adoption-by-househol'!$D$1335:$E$1341,2,FALSE))</f>
        <v/>
      </c>
    </row>
    <row r="85" spans="2:41" x14ac:dyDescent="0.3">
      <c r="B85" s="2">
        <f t="shared" si="1"/>
        <v>1941</v>
      </c>
      <c r="C85" t="str">
        <f>IF(ISERROR(VLOOKUP(B85,'technology-adoption-by-househol'!$D$6:$E$41,2,FALSE)),"",VLOOKUP(B85,'technology-adoption-by-househol'!$D$6:$E$41,2,FALSE))</f>
        <v/>
      </c>
      <c r="D85">
        <f>IF(ISERROR(VLOOKUP($B85,'technology-adoption-by-househol'!$D$42:$E$132,2,FALSE)),"",VLOOKUP($B85,'technology-adoption-by-househol'!$D$42:$E$132,2,FALSE))</f>
        <v>57</v>
      </c>
      <c r="E85" t="str">
        <f>IF(ISERROR(VLOOKUP($B85,'technology-adoption-by-househol'!$D$133:$E$162,2,FALSE)),"",VLOOKUP($B85,'technology-adoption-by-househol'!$D$133:$E$162,2,FALSE))</f>
        <v/>
      </c>
      <c r="F85" t="str">
        <f>IF(ISERROR(VLOOKUP($B85,'technology-adoption-by-househol'!$D$163:$E$185,2,FALSE)),"",VLOOKUP($B85,'technology-adoption-by-househol'!$D$163:$E$185,2,FALSE))</f>
        <v/>
      </c>
      <c r="G85" t="str">
        <f>IF(ISERROR(VLOOKUP($B85,'technology-adoption-by-househol'!$D$186:$E$192,2,FALSE)),"",VLOOKUP($B85,'technology-adoption-by-househol'!$D$186:$E$192,2,FALSE))</f>
        <v/>
      </c>
      <c r="H85" t="str">
        <f>IF(ISERROR(VLOOKUP($B85,'technology-adoption-by-househol'!$D$193:$E$232,2,FALSE)),"",VLOOKUP($B85,'technology-adoption-by-househol'!$D$193:$E$232,2,FALSE))</f>
        <v/>
      </c>
      <c r="I85" t="str">
        <f>IF(ISERROR(VLOOKUP($B85,'technology-adoption-by-househol'!$D$233:$E$238,2,FALSE)),"",VLOOKUP($B85,'technology-adoption-by-househol'!$D$233:$E$238,2,FALSE))</f>
        <v/>
      </c>
      <c r="J85" t="str">
        <f>IF(ISERROR(VLOOKUP($B85,'technology-adoption-by-househol'!$D$239:$E$278,2,FALSE)),"",VLOOKUP($B85,'technology-adoption-by-househol'!$D$239:$E$278,2,FALSE))</f>
        <v/>
      </c>
      <c r="K85" t="str">
        <f>IF(ISERROR(VLOOKUP($B85,'technology-adoption-by-househol'!$D$279:$E$297,2,FALSE)),"",VLOOKUP($B85,'technology-adoption-by-househol'!$D$279:$E$297,2,FALSE))</f>
        <v/>
      </c>
      <c r="L85" t="str">
        <f>IF(ISERROR(VLOOKUP($B85,'technology-adoption-by-househol'!$D$298:$E$310,2,FALSE)),"",VLOOKUP($B85,'technology-adoption-by-househol'!$D$298:$E$310,2,FALSE))</f>
        <v/>
      </c>
      <c r="M85" t="str">
        <f>IF(ISERROR(VLOOKUP($B85,'technology-adoption-by-househol'!$D$311:$E$317,2,FALSE)),"",VLOOKUP($B85,'technology-adoption-by-househol'!$D$311:$E$317,2,FALSE))</f>
        <v/>
      </c>
      <c r="N85" t="str">
        <f>IF(ISERROR(VLOOKUP($B85,'technology-adoption-by-househol'!$D$318:$E$325,2,FALSE)),"",VLOOKUP($B85,'technology-adoption-by-househol'!$D$318:$E$325,2,FALSE))</f>
        <v/>
      </c>
      <c r="O85">
        <f>IF(ISERROR(VLOOKUP($B85,'technology-adoption-by-househol'!$D$326:$E$423,2,FALSE)),"",VLOOKUP($B85,'technology-adoption-by-househol'!$D$326:$E$423,2,FALSE))</f>
        <v>79.5</v>
      </c>
      <c r="P85" t="str">
        <f>IF(ISERROR(VLOOKUP($B85,'technology-adoption-by-househol'!$D$424:$E$432,2,FALSE)),"",VLOOKUP($B85,'technology-adoption-by-househol'!$D$424:$E$432,2,FALSE))</f>
        <v/>
      </c>
      <c r="Q85" t="str">
        <f>IF(ISERROR(VLOOKUP($B85,'technology-adoption-by-househol'!$D$433:$E$444,2,FALSE)),"",VLOOKUP($B85,'technology-adoption-by-househol'!$D$433:$E$444,2,FALSE))</f>
        <v/>
      </c>
      <c r="R85" t="str">
        <f>IF(ISERROR(VLOOKUP($B85,'technology-adoption-by-househol'!$D$445:$E$456,2,FALSE)),"",VLOOKUP($B85,'technology-adoption-by-househol'!$D$445:$E$456,2,FALSE))</f>
        <v/>
      </c>
      <c r="S85" t="str">
        <f>IF(ISERROR(VLOOKUP($B85,'technology-adoption-by-househol'!$D$457:$E$511,2,FALSE)),"",VLOOKUP($B85,'technology-adoption-by-househol'!$D$457:$E$511,2,FALSE))</f>
        <v/>
      </c>
      <c r="T85">
        <f>IF(ISERROR(VLOOKUP($B85,'technology-adoption-by-househol'!$D$512:$E$588,2,FALSE)),"",VLOOKUP($B85,'technology-adoption-by-househol'!$D$512:$E$588,2,FALSE))</f>
        <v>47</v>
      </c>
      <c r="U85" t="str">
        <f>IF(ISERROR(VLOOKUP($B85,'technology-adoption-by-househol'!$D$589:$E$612,2,FALSE)),"",VLOOKUP($B85,'technology-adoption-by-househol'!$D$589:$E$612,2,FALSE))</f>
        <v/>
      </c>
      <c r="V85">
        <f>IF(ISERROR(VLOOKUP($B85,'technology-adoption-by-househol'!$D$616:$E$724,2,FALSE)),"",VLOOKUP($B85,'technology-adoption-by-househol'!$D$616:$E$724,2,FALSE))</f>
        <v>39</v>
      </c>
      <c r="W85" t="str">
        <f>IF(ISERROR(VLOOKUP($B85,'technology-adoption-by-househol'!$D$725:$E$757,2,FALSE)),"",VLOOKUP($B85,'technology-adoption-by-househol'!$D$725:$E$757,2,FALSE))</f>
        <v/>
      </c>
      <c r="X85" t="str">
        <f>IF(ISERROR(VLOOKUP($B85,'technology-adoption-by-househol'!$D$758:$E$768,2,FALSE)),"",VLOOKUP($B85,'technology-adoption-by-househol'!$D$758:$E$768,2,FALSE))</f>
        <v/>
      </c>
      <c r="Y85" t="str">
        <f>IF(ISERROR(VLOOKUP($B85,'technology-adoption-by-househol'!$D$769:$E$784,2,FALSE)),"",VLOOKUP($B85,'technology-adoption-by-househol'!$D$769:$E$784,2,FALSE))</f>
        <v/>
      </c>
      <c r="Z85" t="str">
        <f>IF(ISERROR(VLOOKUP($B85,'technology-adoption-by-househol'!$D$785:$E$794,2,FALSE)),"",VLOOKUP($B85,'technology-adoption-by-househol'!$D$785:$E$794,2,FALSE))</f>
        <v/>
      </c>
      <c r="AA85" t="str">
        <f>IF(ISERROR(VLOOKUP($B85,'technology-adoption-by-househol'!$D$795:$E$828,2,FALSE)),"",VLOOKUP($B85,'technology-adoption-by-househol'!$D$795:$E$828,2,FALSE))</f>
        <v/>
      </c>
      <c r="AB85" t="str">
        <f>IF(ISERROR(VLOOKUP($B85,'technology-adoption-by-househol'!$D$829:$E$864,2,FALSE)),"",VLOOKUP($B85,'technology-adoption-by-househol'!$D$829:$E$864,2,FALSE))</f>
        <v/>
      </c>
      <c r="AC85" t="str">
        <f>IF(ISERROR(VLOOKUP($B85,'technology-adoption-by-househol'!$D$865:$E$877,2,FALSE)),"",VLOOKUP($B85,'technology-adoption-by-househol'!$D$865:$E$877,2,FALSE))</f>
        <v/>
      </c>
      <c r="AD85">
        <f>IF(ISERROR(VLOOKUP($B85,'technology-adoption-by-househol'!$D$878:$E$958,2,FALSE)),"",VLOOKUP($B85,'technology-adoption-by-househol'!$D$878:$E$958,2,FALSE))</f>
        <v>82</v>
      </c>
      <c r="AE85">
        <f>IF(ISERROR(VLOOKUP($B85,'technology-adoption-by-househol'!$D$959:$E$1011,2,FALSE)),"",VLOOKUP($B85,'technology-adoption-by-househol'!$D$959:$E$1011,2,FALSE))</f>
        <v>72</v>
      </c>
      <c r="AF85" t="str">
        <f>IF(ISERROR(VLOOKUP($B85,'technology-adoption-by-househol'!$D$1012:$E$1018,2,FALSE)),"",VLOOKUP($B85,'technology-adoption-by-househol'!$D$1012:$E$1018,2,FALSE))</f>
        <v/>
      </c>
      <c r="AG85" t="str">
        <f>IF(ISERROR(VLOOKUP($B85,'technology-adoption-by-househol'!$D$1019:$E$1041,2,FALSE)),"",VLOOKUP($B85,'technology-adoption-by-househol'!$D$1019:$E$1041,2,FALSE))</f>
        <v/>
      </c>
      <c r="AH85" t="str">
        <f>IF(ISERROR(VLOOKUP($B85,'technology-adoption-by-househol'!$D$1042:$E$1047,2,FALSE)),"",VLOOKUP($B85,'technology-adoption-by-househol'!$D$1042:$E$1047,2,FALSE))</f>
        <v/>
      </c>
      <c r="AI85" t="str">
        <f>IF(ISERROR(VLOOKUP($B85,'technology-adoption-by-househol'!$D$1048:$E$1059,2,FALSE)),"",VLOOKUP($B85,'technology-adoption-by-househol'!$D$1048:$E$1059,2,FALSE))</f>
        <v/>
      </c>
      <c r="AJ85">
        <f>IF(ISERROR(VLOOKUP($B85,'technology-adoption-by-househol'!$D$1060:$E$1167,2,FALSE)),"",VLOOKUP($B85,'technology-adoption-by-househol'!$D$1060:$E$1167,2,FALSE))</f>
        <v>55</v>
      </c>
      <c r="AK85" t="str">
        <f>IF(ISERROR(VLOOKUP($B85,'technology-adoption-by-househol'!$D$1168:$E$1174,2,FALSE)),"",VLOOKUP($B85,'technology-adoption-by-househol'!$D$1168:$E$1174,2,FALSE))</f>
        <v/>
      </c>
      <c r="AL85">
        <f>IF(ISERROR(VLOOKUP($B85,'technology-adoption-by-househol'!$D$1181:$E$1236,2,FALSE)),"",VLOOKUP($B85,'technology-adoption-by-househol'!$D$1181:$E$1236,2,FALSE))</f>
        <v>49.7</v>
      </c>
      <c r="AM85" t="str">
        <f>IF(ISERROR(VLOOKUP($B85,'technology-adoption-by-househol'!$D$1243:$E$1255,2,FALSE)),"",VLOOKUP($B85,'technology-adoption-by-househol'!$D$1243:$E$1255,2,FALSE))</f>
        <v/>
      </c>
      <c r="AN85">
        <f>IF(ISERROR(VLOOKUP($B85,'technology-adoption-by-househol'!$D$1256:$E$1334,2,FALSE)),"",VLOOKUP($B85,'technology-adoption-by-househol'!$D$1256:$E$1334,2,FALSE))</f>
        <v>22</v>
      </c>
      <c r="AO85" t="str">
        <f>IF(ISERROR(VLOOKUP($B85,'technology-adoption-by-househol'!$D$1335:$E$1341,2,FALSE)),"",VLOOKUP($B85,'technology-adoption-by-househol'!$D$1335:$E$1341,2,FALSE))</f>
        <v/>
      </c>
    </row>
    <row r="86" spans="2:41" x14ac:dyDescent="0.3">
      <c r="B86" s="2">
        <f t="shared" si="1"/>
        <v>1942</v>
      </c>
      <c r="C86" t="str">
        <f>IF(ISERROR(VLOOKUP(B86,'technology-adoption-by-househol'!$D$6:$E$41,2,FALSE)),"",VLOOKUP(B86,'technology-adoption-by-househol'!$D$6:$E$41,2,FALSE))</f>
        <v/>
      </c>
      <c r="D86">
        <f>IF(ISERROR(VLOOKUP($B86,'technology-adoption-by-househol'!$D$42:$E$132,2,FALSE)),"",VLOOKUP($B86,'technology-adoption-by-househol'!$D$42:$E$132,2,FALSE))</f>
        <v>53</v>
      </c>
      <c r="E86" t="str">
        <f>IF(ISERROR(VLOOKUP($B86,'technology-adoption-by-househol'!$D$133:$E$162,2,FALSE)),"",VLOOKUP($B86,'technology-adoption-by-househol'!$D$133:$E$162,2,FALSE))</f>
        <v/>
      </c>
      <c r="F86" t="str">
        <f>IF(ISERROR(VLOOKUP($B86,'technology-adoption-by-househol'!$D$163:$E$185,2,FALSE)),"",VLOOKUP($B86,'technology-adoption-by-househol'!$D$163:$E$185,2,FALSE))</f>
        <v/>
      </c>
      <c r="G86" t="str">
        <f>IF(ISERROR(VLOOKUP($B86,'technology-adoption-by-househol'!$D$186:$E$192,2,FALSE)),"",VLOOKUP($B86,'technology-adoption-by-househol'!$D$186:$E$192,2,FALSE))</f>
        <v/>
      </c>
      <c r="H86" t="str">
        <f>IF(ISERROR(VLOOKUP($B86,'technology-adoption-by-househol'!$D$193:$E$232,2,FALSE)),"",VLOOKUP($B86,'technology-adoption-by-househol'!$D$193:$E$232,2,FALSE))</f>
        <v/>
      </c>
      <c r="I86" t="str">
        <f>IF(ISERROR(VLOOKUP($B86,'technology-adoption-by-househol'!$D$233:$E$238,2,FALSE)),"",VLOOKUP($B86,'technology-adoption-by-househol'!$D$233:$E$238,2,FALSE))</f>
        <v/>
      </c>
      <c r="J86" t="str">
        <f>IF(ISERROR(VLOOKUP($B86,'technology-adoption-by-househol'!$D$239:$E$278,2,FALSE)),"",VLOOKUP($B86,'technology-adoption-by-househol'!$D$239:$E$278,2,FALSE))</f>
        <v/>
      </c>
      <c r="K86" t="str">
        <f>IF(ISERROR(VLOOKUP($B86,'technology-adoption-by-househol'!$D$279:$E$297,2,FALSE)),"",VLOOKUP($B86,'technology-adoption-by-househol'!$D$279:$E$297,2,FALSE))</f>
        <v/>
      </c>
      <c r="L86" t="str">
        <f>IF(ISERROR(VLOOKUP($B86,'technology-adoption-by-househol'!$D$298:$E$310,2,FALSE)),"",VLOOKUP($B86,'technology-adoption-by-househol'!$D$298:$E$310,2,FALSE))</f>
        <v/>
      </c>
      <c r="M86" t="str">
        <f>IF(ISERROR(VLOOKUP($B86,'technology-adoption-by-househol'!$D$311:$E$317,2,FALSE)),"",VLOOKUP($B86,'technology-adoption-by-househol'!$D$311:$E$317,2,FALSE))</f>
        <v/>
      </c>
      <c r="N86" t="str">
        <f>IF(ISERROR(VLOOKUP($B86,'technology-adoption-by-househol'!$D$318:$E$325,2,FALSE)),"",VLOOKUP($B86,'technology-adoption-by-househol'!$D$318:$E$325,2,FALSE))</f>
        <v/>
      </c>
      <c r="O86">
        <f>IF(ISERROR(VLOOKUP($B86,'technology-adoption-by-househol'!$D$326:$E$423,2,FALSE)),"",VLOOKUP($B86,'technology-adoption-by-househol'!$D$326:$E$423,2,FALSE))</f>
        <v>81</v>
      </c>
      <c r="P86" t="str">
        <f>IF(ISERROR(VLOOKUP($B86,'technology-adoption-by-househol'!$D$424:$E$432,2,FALSE)),"",VLOOKUP($B86,'technology-adoption-by-househol'!$D$424:$E$432,2,FALSE))</f>
        <v/>
      </c>
      <c r="Q86" t="str">
        <f>IF(ISERROR(VLOOKUP($B86,'technology-adoption-by-househol'!$D$433:$E$444,2,FALSE)),"",VLOOKUP($B86,'technology-adoption-by-househol'!$D$433:$E$444,2,FALSE))</f>
        <v/>
      </c>
      <c r="R86" t="str">
        <f>IF(ISERROR(VLOOKUP($B86,'technology-adoption-by-househol'!$D$445:$E$456,2,FALSE)),"",VLOOKUP($B86,'technology-adoption-by-househol'!$D$445:$E$456,2,FALSE))</f>
        <v/>
      </c>
      <c r="S86" t="str">
        <f>IF(ISERROR(VLOOKUP($B86,'technology-adoption-by-househol'!$D$457:$E$511,2,FALSE)),"",VLOOKUP($B86,'technology-adoption-by-househol'!$D$457:$E$511,2,FALSE))</f>
        <v/>
      </c>
      <c r="T86">
        <f>IF(ISERROR(VLOOKUP($B86,'technology-adoption-by-househol'!$D$512:$E$588,2,FALSE)),"",VLOOKUP($B86,'technology-adoption-by-househol'!$D$512:$E$588,2,FALSE))</f>
        <v>50</v>
      </c>
      <c r="U86" t="str">
        <f>IF(ISERROR(VLOOKUP($B86,'technology-adoption-by-househol'!$D$589:$E$612,2,FALSE)),"",VLOOKUP($B86,'technology-adoption-by-househol'!$D$589:$E$612,2,FALSE))</f>
        <v/>
      </c>
      <c r="V86">
        <f>IF(ISERROR(VLOOKUP($B86,'technology-adoption-by-househol'!$D$616:$E$724,2,FALSE)),"",VLOOKUP($B86,'technology-adoption-by-househol'!$D$616:$E$724,2,FALSE))</f>
        <v>41.5</v>
      </c>
      <c r="W86" t="str">
        <f>IF(ISERROR(VLOOKUP($B86,'technology-adoption-by-househol'!$D$725:$E$757,2,FALSE)),"",VLOOKUP($B86,'technology-adoption-by-househol'!$D$725:$E$757,2,FALSE))</f>
        <v/>
      </c>
      <c r="X86" t="str">
        <f>IF(ISERROR(VLOOKUP($B86,'technology-adoption-by-househol'!$D$758:$E$768,2,FALSE)),"",VLOOKUP($B86,'technology-adoption-by-househol'!$D$758:$E$768,2,FALSE))</f>
        <v/>
      </c>
      <c r="Y86" t="str">
        <f>IF(ISERROR(VLOOKUP($B86,'technology-adoption-by-househol'!$D$769:$E$784,2,FALSE)),"",VLOOKUP($B86,'technology-adoption-by-househol'!$D$769:$E$784,2,FALSE))</f>
        <v/>
      </c>
      <c r="Z86" t="str">
        <f>IF(ISERROR(VLOOKUP($B86,'technology-adoption-by-househol'!$D$785:$E$794,2,FALSE)),"",VLOOKUP($B86,'technology-adoption-by-househol'!$D$785:$E$794,2,FALSE))</f>
        <v/>
      </c>
      <c r="AA86" t="str">
        <f>IF(ISERROR(VLOOKUP($B86,'technology-adoption-by-househol'!$D$795:$E$828,2,FALSE)),"",VLOOKUP($B86,'technology-adoption-by-househol'!$D$795:$E$828,2,FALSE))</f>
        <v/>
      </c>
      <c r="AB86" t="str">
        <f>IF(ISERROR(VLOOKUP($B86,'technology-adoption-by-househol'!$D$829:$E$864,2,FALSE)),"",VLOOKUP($B86,'technology-adoption-by-househol'!$D$829:$E$864,2,FALSE))</f>
        <v/>
      </c>
      <c r="AC86" t="str">
        <f>IF(ISERROR(VLOOKUP($B86,'technology-adoption-by-househol'!$D$865:$E$877,2,FALSE)),"",VLOOKUP($B86,'technology-adoption-by-househol'!$D$865:$E$877,2,FALSE))</f>
        <v/>
      </c>
      <c r="AD86">
        <f>IF(ISERROR(VLOOKUP($B86,'technology-adoption-by-househol'!$D$878:$E$958,2,FALSE)),"",VLOOKUP($B86,'technology-adoption-by-househol'!$D$878:$E$958,2,FALSE))</f>
        <v>84</v>
      </c>
      <c r="AE86">
        <f>IF(ISERROR(VLOOKUP($B86,'technology-adoption-by-househol'!$D$959:$E$1011,2,FALSE)),"",VLOOKUP($B86,'technology-adoption-by-househol'!$D$959:$E$1011,2,FALSE))</f>
        <v>71.8</v>
      </c>
      <c r="AF86" t="str">
        <f>IF(ISERROR(VLOOKUP($B86,'technology-adoption-by-househol'!$D$1012:$E$1018,2,FALSE)),"",VLOOKUP($B86,'technology-adoption-by-househol'!$D$1012:$E$1018,2,FALSE))</f>
        <v/>
      </c>
      <c r="AG86" t="str">
        <f>IF(ISERROR(VLOOKUP($B86,'technology-adoption-by-househol'!$D$1019:$E$1041,2,FALSE)),"",VLOOKUP($B86,'technology-adoption-by-househol'!$D$1019:$E$1041,2,FALSE))</f>
        <v/>
      </c>
      <c r="AH86" t="str">
        <f>IF(ISERROR(VLOOKUP($B86,'technology-adoption-by-househol'!$D$1042:$E$1047,2,FALSE)),"",VLOOKUP($B86,'technology-adoption-by-househol'!$D$1042:$E$1047,2,FALSE))</f>
        <v/>
      </c>
      <c r="AI86" t="str">
        <f>IF(ISERROR(VLOOKUP($B86,'technology-adoption-by-househol'!$D$1048:$E$1059,2,FALSE)),"",VLOOKUP($B86,'technology-adoption-by-househol'!$D$1048:$E$1059,2,FALSE))</f>
        <v/>
      </c>
      <c r="AJ86">
        <f>IF(ISERROR(VLOOKUP($B86,'technology-adoption-by-househol'!$D$1060:$E$1167,2,FALSE)),"",VLOOKUP($B86,'technology-adoption-by-househol'!$D$1060:$E$1167,2,FALSE))</f>
        <v>57</v>
      </c>
      <c r="AK86" t="str">
        <f>IF(ISERROR(VLOOKUP($B86,'technology-adoption-by-househol'!$D$1168:$E$1174,2,FALSE)),"",VLOOKUP($B86,'technology-adoption-by-househol'!$D$1168:$E$1174,2,FALSE))</f>
        <v/>
      </c>
      <c r="AL86">
        <f>IF(ISERROR(VLOOKUP($B86,'technology-adoption-by-househol'!$D$1181:$E$1236,2,FALSE)),"",VLOOKUP($B86,'technology-adoption-by-househol'!$D$1181:$E$1236,2,FALSE))</f>
        <v>49.5</v>
      </c>
      <c r="AM86" t="str">
        <f>IF(ISERROR(VLOOKUP($B86,'technology-adoption-by-househol'!$D$1243:$E$1255,2,FALSE)),"",VLOOKUP($B86,'technology-adoption-by-househol'!$D$1243:$E$1255,2,FALSE))</f>
        <v/>
      </c>
      <c r="AN86">
        <f>IF(ISERROR(VLOOKUP($B86,'technology-adoption-by-househol'!$D$1256:$E$1334,2,FALSE)),"",VLOOKUP($B86,'technology-adoption-by-househol'!$D$1256:$E$1334,2,FALSE))</f>
        <v>20</v>
      </c>
      <c r="AO86" t="str">
        <f>IF(ISERROR(VLOOKUP($B86,'technology-adoption-by-househol'!$D$1335:$E$1341,2,FALSE)),"",VLOOKUP($B86,'technology-adoption-by-househol'!$D$1335:$E$1341,2,FALSE))</f>
        <v/>
      </c>
    </row>
    <row r="87" spans="2:41" x14ac:dyDescent="0.3">
      <c r="B87" s="2">
        <f t="shared" si="1"/>
        <v>1943</v>
      </c>
      <c r="C87" t="str">
        <f>IF(ISERROR(VLOOKUP(B87,'technology-adoption-by-househol'!$D$6:$E$41,2,FALSE)),"",VLOOKUP(B87,'technology-adoption-by-househol'!$D$6:$E$41,2,FALSE))</f>
        <v/>
      </c>
      <c r="D87">
        <f>IF(ISERROR(VLOOKUP($B87,'technology-adoption-by-househol'!$D$42:$E$132,2,FALSE)),"",VLOOKUP($B87,'technology-adoption-by-househol'!$D$42:$E$132,2,FALSE))</f>
        <v>49</v>
      </c>
      <c r="E87" t="str">
        <f>IF(ISERROR(VLOOKUP($B87,'technology-adoption-by-househol'!$D$133:$E$162,2,FALSE)),"",VLOOKUP($B87,'technology-adoption-by-househol'!$D$133:$E$162,2,FALSE))</f>
        <v/>
      </c>
      <c r="F87" t="str">
        <f>IF(ISERROR(VLOOKUP($B87,'technology-adoption-by-househol'!$D$163:$E$185,2,FALSE)),"",VLOOKUP($B87,'technology-adoption-by-househol'!$D$163:$E$185,2,FALSE))</f>
        <v/>
      </c>
      <c r="G87" t="str">
        <f>IF(ISERROR(VLOOKUP($B87,'technology-adoption-by-househol'!$D$186:$E$192,2,FALSE)),"",VLOOKUP($B87,'technology-adoption-by-househol'!$D$186:$E$192,2,FALSE))</f>
        <v/>
      </c>
      <c r="H87" t="str">
        <f>IF(ISERROR(VLOOKUP($B87,'technology-adoption-by-househol'!$D$193:$E$232,2,FALSE)),"",VLOOKUP($B87,'technology-adoption-by-househol'!$D$193:$E$232,2,FALSE))</f>
        <v/>
      </c>
      <c r="I87" t="str">
        <f>IF(ISERROR(VLOOKUP($B87,'technology-adoption-by-househol'!$D$233:$E$238,2,FALSE)),"",VLOOKUP($B87,'technology-adoption-by-househol'!$D$233:$E$238,2,FALSE))</f>
        <v/>
      </c>
      <c r="J87" t="str">
        <f>IF(ISERROR(VLOOKUP($B87,'technology-adoption-by-househol'!$D$239:$E$278,2,FALSE)),"",VLOOKUP($B87,'technology-adoption-by-househol'!$D$239:$E$278,2,FALSE))</f>
        <v/>
      </c>
      <c r="K87" t="str">
        <f>IF(ISERROR(VLOOKUP($B87,'technology-adoption-by-househol'!$D$279:$E$297,2,FALSE)),"",VLOOKUP($B87,'technology-adoption-by-househol'!$D$279:$E$297,2,FALSE))</f>
        <v/>
      </c>
      <c r="L87" t="str">
        <f>IF(ISERROR(VLOOKUP($B87,'technology-adoption-by-househol'!$D$298:$E$310,2,FALSE)),"",VLOOKUP($B87,'technology-adoption-by-househol'!$D$298:$E$310,2,FALSE))</f>
        <v/>
      </c>
      <c r="M87" t="str">
        <f>IF(ISERROR(VLOOKUP($B87,'technology-adoption-by-househol'!$D$311:$E$317,2,FALSE)),"",VLOOKUP($B87,'technology-adoption-by-househol'!$D$311:$E$317,2,FALSE))</f>
        <v/>
      </c>
      <c r="N87" t="str">
        <f>IF(ISERROR(VLOOKUP($B87,'technology-adoption-by-househol'!$D$318:$E$325,2,FALSE)),"",VLOOKUP($B87,'technology-adoption-by-househol'!$D$318:$E$325,2,FALSE))</f>
        <v/>
      </c>
      <c r="O87">
        <f>IF(ISERROR(VLOOKUP($B87,'technology-adoption-by-househol'!$D$326:$E$423,2,FALSE)),"",VLOOKUP($B87,'technology-adoption-by-househol'!$D$326:$E$423,2,FALSE))</f>
        <v>81</v>
      </c>
      <c r="P87" t="str">
        <f>IF(ISERROR(VLOOKUP($B87,'technology-adoption-by-househol'!$D$424:$E$432,2,FALSE)),"",VLOOKUP($B87,'technology-adoption-by-househol'!$D$424:$E$432,2,FALSE))</f>
        <v/>
      </c>
      <c r="Q87" t="str">
        <f>IF(ISERROR(VLOOKUP($B87,'technology-adoption-by-househol'!$D$433:$E$444,2,FALSE)),"",VLOOKUP($B87,'technology-adoption-by-househol'!$D$433:$E$444,2,FALSE))</f>
        <v/>
      </c>
      <c r="R87" t="str">
        <f>IF(ISERROR(VLOOKUP($B87,'technology-adoption-by-househol'!$D$445:$E$456,2,FALSE)),"",VLOOKUP($B87,'technology-adoption-by-househol'!$D$445:$E$456,2,FALSE))</f>
        <v/>
      </c>
      <c r="S87" t="str">
        <f>IF(ISERROR(VLOOKUP($B87,'technology-adoption-by-househol'!$D$457:$E$511,2,FALSE)),"",VLOOKUP($B87,'technology-adoption-by-househol'!$D$457:$E$511,2,FALSE))</f>
        <v/>
      </c>
      <c r="T87">
        <f>IF(ISERROR(VLOOKUP($B87,'technology-adoption-by-househol'!$D$512:$E$588,2,FALSE)),"",VLOOKUP($B87,'technology-adoption-by-househol'!$D$512:$E$588,2,FALSE))</f>
        <v>52</v>
      </c>
      <c r="U87" t="str">
        <f>IF(ISERROR(VLOOKUP($B87,'technology-adoption-by-househol'!$D$589:$E$612,2,FALSE)),"",VLOOKUP($B87,'technology-adoption-by-househol'!$D$589:$E$612,2,FALSE))</f>
        <v/>
      </c>
      <c r="V87">
        <f>IF(ISERROR(VLOOKUP($B87,'technology-adoption-by-househol'!$D$616:$E$724,2,FALSE)),"",VLOOKUP($B87,'technology-adoption-by-househol'!$D$616:$E$724,2,FALSE))</f>
        <v>44</v>
      </c>
      <c r="W87" t="str">
        <f>IF(ISERROR(VLOOKUP($B87,'technology-adoption-by-househol'!$D$725:$E$757,2,FALSE)),"",VLOOKUP($B87,'technology-adoption-by-househol'!$D$725:$E$757,2,FALSE))</f>
        <v/>
      </c>
      <c r="X87" t="str">
        <f>IF(ISERROR(VLOOKUP($B87,'technology-adoption-by-househol'!$D$758:$E$768,2,FALSE)),"",VLOOKUP($B87,'technology-adoption-by-househol'!$D$758:$E$768,2,FALSE))</f>
        <v/>
      </c>
      <c r="Y87" t="str">
        <f>IF(ISERROR(VLOOKUP($B87,'technology-adoption-by-househol'!$D$769:$E$784,2,FALSE)),"",VLOOKUP($B87,'technology-adoption-by-househol'!$D$769:$E$784,2,FALSE))</f>
        <v/>
      </c>
      <c r="Z87" t="str">
        <f>IF(ISERROR(VLOOKUP($B87,'technology-adoption-by-househol'!$D$785:$E$794,2,FALSE)),"",VLOOKUP($B87,'technology-adoption-by-househol'!$D$785:$E$794,2,FALSE))</f>
        <v/>
      </c>
      <c r="AA87" t="str">
        <f>IF(ISERROR(VLOOKUP($B87,'technology-adoption-by-househol'!$D$795:$E$828,2,FALSE)),"",VLOOKUP($B87,'technology-adoption-by-househol'!$D$795:$E$828,2,FALSE))</f>
        <v/>
      </c>
      <c r="AB87" t="str">
        <f>IF(ISERROR(VLOOKUP($B87,'technology-adoption-by-househol'!$D$829:$E$864,2,FALSE)),"",VLOOKUP($B87,'technology-adoption-by-househol'!$D$829:$E$864,2,FALSE))</f>
        <v/>
      </c>
      <c r="AC87" t="str">
        <f>IF(ISERROR(VLOOKUP($B87,'technology-adoption-by-househol'!$D$865:$E$877,2,FALSE)),"",VLOOKUP($B87,'technology-adoption-by-househol'!$D$865:$E$877,2,FALSE))</f>
        <v/>
      </c>
      <c r="AD87">
        <f>IF(ISERROR(VLOOKUP($B87,'technology-adoption-by-househol'!$D$878:$E$958,2,FALSE)),"",VLOOKUP($B87,'technology-adoption-by-househol'!$D$878:$E$958,2,FALSE))</f>
        <v>84</v>
      </c>
      <c r="AE87">
        <f>IF(ISERROR(VLOOKUP($B87,'technology-adoption-by-househol'!$D$959:$E$1011,2,FALSE)),"",VLOOKUP($B87,'technology-adoption-by-househol'!$D$959:$E$1011,2,FALSE))</f>
        <v>70.900000000000006</v>
      </c>
      <c r="AF87" t="str">
        <f>IF(ISERROR(VLOOKUP($B87,'technology-adoption-by-househol'!$D$1012:$E$1018,2,FALSE)),"",VLOOKUP($B87,'technology-adoption-by-househol'!$D$1012:$E$1018,2,FALSE))</f>
        <v/>
      </c>
      <c r="AG87" t="str">
        <f>IF(ISERROR(VLOOKUP($B87,'technology-adoption-by-househol'!$D$1019:$E$1041,2,FALSE)),"",VLOOKUP($B87,'technology-adoption-by-househol'!$D$1019:$E$1041,2,FALSE))</f>
        <v/>
      </c>
      <c r="AH87" t="str">
        <f>IF(ISERROR(VLOOKUP($B87,'technology-adoption-by-househol'!$D$1042:$E$1047,2,FALSE)),"",VLOOKUP($B87,'technology-adoption-by-househol'!$D$1042:$E$1047,2,FALSE))</f>
        <v/>
      </c>
      <c r="AI87" t="str">
        <f>IF(ISERROR(VLOOKUP($B87,'technology-adoption-by-househol'!$D$1048:$E$1059,2,FALSE)),"",VLOOKUP($B87,'technology-adoption-by-househol'!$D$1048:$E$1059,2,FALSE))</f>
        <v/>
      </c>
      <c r="AJ87">
        <f>IF(ISERROR(VLOOKUP($B87,'technology-adoption-by-househol'!$D$1060:$E$1167,2,FALSE)),"",VLOOKUP($B87,'technology-adoption-by-househol'!$D$1060:$E$1167,2,FALSE))</f>
        <v>58</v>
      </c>
      <c r="AK87" t="str">
        <f>IF(ISERROR(VLOOKUP($B87,'technology-adoption-by-househol'!$D$1168:$E$1174,2,FALSE)),"",VLOOKUP($B87,'technology-adoption-by-househol'!$D$1168:$E$1174,2,FALSE))</f>
        <v/>
      </c>
      <c r="AL87">
        <f>IF(ISERROR(VLOOKUP($B87,'technology-adoption-by-househol'!$D$1181:$E$1236,2,FALSE)),"",VLOOKUP($B87,'technology-adoption-by-househol'!$D$1181:$E$1236,2,FALSE))</f>
        <v>49</v>
      </c>
      <c r="AM87" t="str">
        <f>IF(ISERROR(VLOOKUP($B87,'technology-adoption-by-househol'!$D$1243:$E$1255,2,FALSE)),"",VLOOKUP($B87,'technology-adoption-by-househol'!$D$1243:$E$1255,2,FALSE))</f>
        <v/>
      </c>
      <c r="AN87">
        <f>IF(ISERROR(VLOOKUP($B87,'technology-adoption-by-househol'!$D$1256:$E$1334,2,FALSE)),"",VLOOKUP($B87,'technology-adoption-by-househol'!$D$1256:$E$1334,2,FALSE))</f>
        <v>19</v>
      </c>
      <c r="AO87" t="str">
        <f>IF(ISERROR(VLOOKUP($B87,'technology-adoption-by-househol'!$D$1335:$E$1341,2,FALSE)),"",VLOOKUP($B87,'technology-adoption-by-househol'!$D$1335:$E$1341,2,FALSE))</f>
        <v/>
      </c>
    </row>
    <row r="88" spans="2:41" x14ac:dyDescent="0.3">
      <c r="B88" s="2">
        <f t="shared" si="1"/>
        <v>1944</v>
      </c>
      <c r="C88" t="str">
        <f>IF(ISERROR(VLOOKUP(B88,'technology-adoption-by-househol'!$D$6:$E$41,2,FALSE)),"",VLOOKUP(B88,'technology-adoption-by-househol'!$D$6:$E$41,2,FALSE))</f>
        <v/>
      </c>
      <c r="D88">
        <f>IF(ISERROR(VLOOKUP($B88,'technology-adoption-by-househol'!$D$42:$E$132,2,FALSE)),"",VLOOKUP($B88,'technology-adoption-by-househol'!$D$42:$E$132,2,FALSE))</f>
        <v>47</v>
      </c>
      <c r="E88" t="str">
        <f>IF(ISERROR(VLOOKUP($B88,'technology-adoption-by-househol'!$D$133:$E$162,2,FALSE)),"",VLOOKUP($B88,'technology-adoption-by-househol'!$D$133:$E$162,2,FALSE))</f>
        <v/>
      </c>
      <c r="F88" t="str">
        <f>IF(ISERROR(VLOOKUP($B88,'technology-adoption-by-househol'!$D$163:$E$185,2,FALSE)),"",VLOOKUP($B88,'technology-adoption-by-househol'!$D$163:$E$185,2,FALSE))</f>
        <v/>
      </c>
      <c r="G88" t="str">
        <f>IF(ISERROR(VLOOKUP($B88,'technology-adoption-by-househol'!$D$186:$E$192,2,FALSE)),"",VLOOKUP($B88,'technology-adoption-by-househol'!$D$186:$E$192,2,FALSE))</f>
        <v/>
      </c>
      <c r="H88" t="str">
        <f>IF(ISERROR(VLOOKUP($B88,'technology-adoption-by-househol'!$D$193:$E$232,2,FALSE)),"",VLOOKUP($B88,'technology-adoption-by-househol'!$D$193:$E$232,2,FALSE))</f>
        <v/>
      </c>
      <c r="I88" t="str">
        <f>IF(ISERROR(VLOOKUP($B88,'technology-adoption-by-househol'!$D$233:$E$238,2,FALSE)),"",VLOOKUP($B88,'technology-adoption-by-househol'!$D$233:$E$238,2,FALSE))</f>
        <v/>
      </c>
      <c r="J88" t="str">
        <f>IF(ISERROR(VLOOKUP($B88,'technology-adoption-by-househol'!$D$239:$E$278,2,FALSE)),"",VLOOKUP($B88,'technology-adoption-by-househol'!$D$239:$E$278,2,FALSE))</f>
        <v/>
      </c>
      <c r="K88" t="str">
        <f>IF(ISERROR(VLOOKUP($B88,'technology-adoption-by-househol'!$D$279:$E$297,2,FALSE)),"",VLOOKUP($B88,'technology-adoption-by-househol'!$D$279:$E$297,2,FALSE))</f>
        <v/>
      </c>
      <c r="L88" t="str">
        <f>IF(ISERROR(VLOOKUP($B88,'technology-adoption-by-househol'!$D$298:$E$310,2,FALSE)),"",VLOOKUP($B88,'technology-adoption-by-househol'!$D$298:$E$310,2,FALSE))</f>
        <v/>
      </c>
      <c r="M88" t="str">
        <f>IF(ISERROR(VLOOKUP($B88,'technology-adoption-by-househol'!$D$311:$E$317,2,FALSE)),"",VLOOKUP($B88,'technology-adoption-by-househol'!$D$311:$E$317,2,FALSE))</f>
        <v/>
      </c>
      <c r="N88" t="str">
        <f>IF(ISERROR(VLOOKUP($B88,'technology-adoption-by-househol'!$D$318:$E$325,2,FALSE)),"",VLOOKUP($B88,'technology-adoption-by-househol'!$D$318:$E$325,2,FALSE))</f>
        <v/>
      </c>
      <c r="O88">
        <f>IF(ISERROR(VLOOKUP($B88,'technology-adoption-by-househol'!$D$326:$E$423,2,FALSE)),"",VLOOKUP($B88,'technology-adoption-by-househol'!$D$326:$E$423,2,FALSE))</f>
        <v>83</v>
      </c>
      <c r="P88" t="str">
        <f>IF(ISERROR(VLOOKUP($B88,'technology-adoption-by-househol'!$D$424:$E$432,2,FALSE)),"",VLOOKUP($B88,'technology-adoption-by-househol'!$D$424:$E$432,2,FALSE))</f>
        <v/>
      </c>
      <c r="Q88" t="str">
        <f>IF(ISERROR(VLOOKUP($B88,'technology-adoption-by-househol'!$D$433:$E$444,2,FALSE)),"",VLOOKUP($B88,'technology-adoption-by-househol'!$D$433:$E$444,2,FALSE))</f>
        <v/>
      </c>
      <c r="R88" t="str">
        <f>IF(ISERROR(VLOOKUP($B88,'technology-adoption-by-househol'!$D$445:$E$456,2,FALSE)),"",VLOOKUP($B88,'technology-adoption-by-househol'!$D$445:$E$456,2,FALSE))</f>
        <v/>
      </c>
      <c r="S88" t="str">
        <f>IF(ISERROR(VLOOKUP($B88,'technology-adoption-by-househol'!$D$457:$E$511,2,FALSE)),"",VLOOKUP($B88,'technology-adoption-by-househol'!$D$457:$E$511,2,FALSE))</f>
        <v/>
      </c>
      <c r="T88">
        <f>IF(ISERROR(VLOOKUP($B88,'technology-adoption-by-househol'!$D$512:$E$588,2,FALSE)),"",VLOOKUP($B88,'technology-adoption-by-househol'!$D$512:$E$588,2,FALSE))</f>
        <v>55</v>
      </c>
      <c r="U88" t="str">
        <f>IF(ISERROR(VLOOKUP($B88,'technology-adoption-by-househol'!$D$589:$E$612,2,FALSE)),"",VLOOKUP($B88,'technology-adoption-by-househol'!$D$589:$E$612,2,FALSE))</f>
        <v/>
      </c>
      <c r="V88">
        <f>IF(ISERROR(VLOOKUP($B88,'technology-adoption-by-househol'!$D$616:$E$724,2,FALSE)),"",VLOOKUP($B88,'technology-adoption-by-househol'!$D$616:$E$724,2,FALSE))</f>
        <v>45</v>
      </c>
      <c r="W88" t="str">
        <f>IF(ISERROR(VLOOKUP($B88,'technology-adoption-by-househol'!$D$725:$E$757,2,FALSE)),"",VLOOKUP($B88,'technology-adoption-by-househol'!$D$725:$E$757,2,FALSE))</f>
        <v/>
      </c>
      <c r="X88" t="str">
        <f>IF(ISERROR(VLOOKUP($B88,'technology-adoption-by-househol'!$D$758:$E$768,2,FALSE)),"",VLOOKUP($B88,'technology-adoption-by-househol'!$D$758:$E$768,2,FALSE))</f>
        <v/>
      </c>
      <c r="Y88" t="str">
        <f>IF(ISERROR(VLOOKUP($B88,'technology-adoption-by-househol'!$D$769:$E$784,2,FALSE)),"",VLOOKUP($B88,'technology-adoption-by-househol'!$D$769:$E$784,2,FALSE))</f>
        <v/>
      </c>
      <c r="Z88" t="str">
        <f>IF(ISERROR(VLOOKUP($B88,'technology-adoption-by-househol'!$D$785:$E$794,2,FALSE)),"",VLOOKUP($B88,'technology-adoption-by-househol'!$D$785:$E$794,2,FALSE))</f>
        <v/>
      </c>
      <c r="AA88" t="str">
        <f>IF(ISERROR(VLOOKUP($B88,'technology-adoption-by-househol'!$D$795:$E$828,2,FALSE)),"",VLOOKUP($B88,'technology-adoption-by-househol'!$D$795:$E$828,2,FALSE))</f>
        <v/>
      </c>
      <c r="AB88" t="str">
        <f>IF(ISERROR(VLOOKUP($B88,'technology-adoption-by-househol'!$D$829:$E$864,2,FALSE)),"",VLOOKUP($B88,'technology-adoption-by-househol'!$D$829:$E$864,2,FALSE))</f>
        <v/>
      </c>
      <c r="AC88" t="str">
        <f>IF(ISERROR(VLOOKUP($B88,'technology-adoption-by-househol'!$D$865:$E$877,2,FALSE)),"",VLOOKUP($B88,'technology-adoption-by-househol'!$D$865:$E$877,2,FALSE))</f>
        <v/>
      </c>
      <c r="AD88">
        <f>IF(ISERROR(VLOOKUP($B88,'technology-adoption-by-househol'!$D$878:$E$958,2,FALSE)),"",VLOOKUP($B88,'technology-adoption-by-househol'!$D$878:$E$958,2,FALSE))</f>
        <v>87</v>
      </c>
      <c r="AE88">
        <f>IF(ISERROR(VLOOKUP($B88,'technology-adoption-by-househol'!$D$959:$E$1011,2,FALSE)),"",VLOOKUP($B88,'technology-adoption-by-househol'!$D$959:$E$1011,2,FALSE))</f>
        <v>69.599999999999994</v>
      </c>
      <c r="AF88" t="str">
        <f>IF(ISERROR(VLOOKUP($B88,'technology-adoption-by-househol'!$D$1012:$E$1018,2,FALSE)),"",VLOOKUP($B88,'technology-adoption-by-househol'!$D$1012:$E$1018,2,FALSE))</f>
        <v/>
      </c>
      <c r="AG88" t="str">
        <f>IF(ISERROR(VLOOKUP($B88,'technology-adoption-by-househol'!$D$1019:$E$1041,2,FALSE)),"",VLOOKUP($B88,'technology-adoption-by-househol'!$D$1019:$E$1041,2,FALSE))</f>
        <v/>
      </c>
      <c r="AH88" t="str">
        <f>IF(ISERROR(VLOOKUP($B88,'technology-adoption-by-househol'!$D$1042:$E$1047,2,FALSE)),"",VLOOKUP($B88,'technology-adoption-by-househol'!$D$1042:$E$1047,2,FALSE))</f>
        <v/>
      </c>
      <c r="AI88" t="str">
        <f>IF(ISERROR(VLOOKUP($B88,'technology-adoption-by-househol'!$D$1048:$E$1059,2,FALSE)),"",VLOOKUP($B88,'technology-adoption-by-househol'!$D$1048:$E$1059,2,FALSE))</f>
        <v/>
      </c>
      <c r="AJ88">
        <f>IF(ISERROR(VLOOKUP($B88,'technology-adoption-by-househol'!$D$1060:$E$1167,2,FALSE)),"",VLOOKUP($B88,'technology-adoption-by-househol'!$D$1060:$E$1167,2,FALSE))</f>
        <v>59</v>
      </c>
      <c r="AK88" t="str">
        <f>IF(ISERROR(VLOOKUP($B88,'technology-adoption-by-househol'!$D$1168:$E$1174,2,FALSE)),"",VLOOKUP($B88,'technology-adoption-by-househol'!$D$1168:$E$1174,2,FALSE))</f>
        <v/>
      </c>
      <c r="AL88">
        <f>IF(ISERROR(VLOOKUP($B88,'technology-adoption-by-househol'!$D$1181:$E$1236,2,FALSE)),"",VLOOKUP($B88,'technology-adoption-by-househol'!$D$1181:$E$1236,2,FALSE))</f>
        <v>48.2</v>
      </c>
      <c r="AM88" t="str">
        <f>IF(ISERROR(VLOOKUP($B88,'technology-adoption-by-househol'!$D$1243:$E$1255,2,FALSE)),"",VLOOKUP($B88,'technology-adoption-by-househol'!$D$1243:$E$1255,2,FALSE))</f>
        <v/>
      </c>
      <c r="AN88">
        <f>IF(ISERROR(VLOOKUP($B88,'technology-adoption-by-househol'!$D$1256:$E$1334,2,FALSE)),"",VLOOKUP($B88,'technology-adoption-by-househol'!$D$1256:$E$1334,2,FALSE))</f>
        <v>18</v>
      </c>
      <c r="AO88" t="str">
        <f>IF(ISERROR(VLOOKUP($B88,'technology-adoption-by-househol'!$D$1335:$E$1341,2,FALSE)),"",VLOOKUP($B88,'technology-adoption-by-househol'!$D$1335:$E$1341,2,FALSE))</f>
        <v/>
      </c>
    </row>
    <row r="89" spans="2:41" x14ac:dyDescent="0.3">
      <c r="B89" s="2">
        <f t="shared" si="1"/>
        <v>1945</v>
      </c>
      <c r="C89" t="str">
        <f>IF(ISERROR(VLOOKUP(B89,'technology-adoption-by-househol'!$D$6:$E$41,2,FALSE)),"",VLOOKUP(B89,'technology-adoption-by-househol'!$D$6:$E$41,2,FALSE))</f>
        <v/>
      </c>
      <c r="D89">
        <f>IF(ISERROR(VLOOKUP($B89,'technology-adoption-by-househol'!$D$42:$E$132,2,FALSE)),"",VLOOKUP($B89,'technology-adoption-by-househol'!$D$42:$E$132,2,FALSE))</f>
        <v>46</v>
      </c>
      <c r="E89" t="str">
        <f>IF(ISERROR(VLOOKUP($B89,'technology-adoption-by-househol'!$D$133:$E$162,2,FALSE)),"",VLOOKUP($B89,'technology-adoption-by-househol'!$D$133:$E$162,2,FALSE))</f>
        <v/>
      </c>
      <c r="F89" t="str">
        <f>IF(ISERROR(VLOOKUP($B89,'technology-adoption-by-househol'!$D$163:$E$185,2,FALSE)),"",VLOOKUP($B89,'technology-adoption-by-househol'!$D$163:$E$185,2,FALSE))</f>
        <v/>
      </c>
      <c r="G89" t="str">
        <f>IF(ISERROR(VLOOKUP($B89,'technology-adoption-by-househol'!$D$186:$E$192,2,FALSE)),"",VLOOKUP($B89,'technology-adoption-by-househol'!$D$186:$E$192,2,FALSE))</f>
        <v/>
      </c>
      <c r="H89" t="str">
        <f>IF(ISERROR(VLOOKUP($B89,'technology-adoption-by-househol'!$D$193:$E$232,2,FALSE)),"",VLOOKUP($B89,'technology-adoption-by-househol'!$D$193:$E$232,2,FALSE))</f>
        <v/>
      </c>
      <c r="I89" t="str">
        <f>IF(ISERROR(VLOOKUP($B89,'technology-adoption-by-househol'!$D$233:$E$238,2,FALSE)),"",VLOOKUP($B89,'technology-adoption-by-househol'!$D$233:$E$238,2,FALSE))</f>
        <v/>
      </c>
      <c r="J89" t="str">
        <f>IF(ISERROR(VLOOKUP($B89,'technology-adoption-by-househol'!$D$239:$E$278,2,FALSE)),"",VLOOKUP($B89,'technology-adoption-by-househol'!$D$239:$E$278,2,FALSE))</f>
        <v/>
      </c>
      <c r="K89" t="str">
        <f>IF(ISERROR(VLOOKUP($B89,'technology-adoption-by-househol'!$D$279:$E$297,2,FALSE)),"",VLOOKUP($B89,'technology-adoption-by-househol'!$D$279:$E$297,2,FALSE))</f>
        <v/>
      </c>
      <c r="L89" t="str">
        <f>IF(ISERROR(VLOOKUP($B89,'technology-adoption-by-househol'!$D$298:$E$310,2,FALSE)),"",VLOOKUP($B89,'technology-adoption-by-househol'!$D$298:$E$310,2,FALSE))</f>
        <v/>
      </c>
      <c r="M89" t="str">
        <f>IF(ISERROR(VLOOKUP($B89,'technology-adoption-by-househol'!$D$311:$E$317,2,FALSE)),"",VLOOKUP($B89,'technology-adoption-by-househol'!$D$311:$E$317,2,FALSE))</f>
        <v/>
      </c>
      <c r="N89" t="str">
        <f>IF(ISERROR(VLOOKUP($B89,'technology-adoption-by-househol'!$D$318:$E$325,2,FALSE)),"",VLOOKUP($B89,'technology-adoption-by-househol'!$D$318:$E$325,2,FALSE))</f>
        <v/>
      </c>
      <c r="O89">
        <f>IF(ISERROR(VLOOKUP($B89,'technology-adoption-by-househol'!$D$326:$E$423,2,FALSE)),"",VLOOKUP($B89,'technology-adoption-by-househol'!$D$326:$E$423,2,FALSE))</f>
        <v>85</v>
      </c>
      <c r="P89" t="str">
        <f>IF(ISERROR(VLOOKUP($B89,'technology-adoption-by-househol'!$D$424:$E$432,2,FALSE)),"",VLOOKUP($B89,'technology-adoption-by-househol'!$D$424:$E$432,2,FALSE))</f>
        <v/>
      </c>
      <c r="Q89" t="str">
        <f>IF(ISERROR(VLOOKUP($B89,'technology-adoption-by-househol'!$D$433:$E$444,2,FALSE)),"",VLOOKUP($B89,'technology-adoption-by-househol'!$D$433:$E$444,2,FALSE))</f>
        <v/>
      </c>
      <c r="R89" t="str">
        <f>IF(ISERROR(VLOOKUP($B89,'technology-adoption-by-househol'!$D$445:$E$456,2,FALSE)),"",VLOOKUP($B89,'technology-adoption-by-househol'!$D$445:$E$456,2,FALSE))</f>
        <v/>
      </c>
      <c r="S89" t="str">
        <f>IF(ISERROR(VLOOKUP($B89,'technology-adoption-by-househol'!$D$457:$E$511,2,FALSE)),"",VLOOKUP($B89,'technology-adoption-by-househol'!$D$457:$E$511,2,FALSE))</f>
        <v/>
      </c>
      <c r="T89">
        <f>IF(ISERROR(VLOOKUP($B89,'technology-adoption-by-househol'!$D$512:$E$588,2,FALSE)),"",VLOOKUP($B89,'technology-adoption-by-househol'!$D$512:$E$588,2,FALSE))</f>
        <v>56</v>
      </c>
      <c r="U89" t="str">
        <f>IF(ISERROR(VLOOKUP($B89,'technology-adoption-by-househol'!$D$589:$E$612,2,FALSE)),"",VLOOKUP($B89,'technology-adoption-by-househol'!$D$589:$E$612,2,FALSE))</f>
        <v/>
      </c>
      <c r="V89">
        <f>IF(ISERROR(VLOOKUP($B89,'technology-adoption-by-househol'!$D$616:$E$724,2,FALSE)),"",VLOOKUP($B89,'technology-adoption-by-househol'!$D$616:$E$724,2,FALSE))</f>
        <v>46</v>
      </c>
      <c r="W89" t="str">
        <f>IF(ISERROR(VLOOKUP($B89,'technology-adoption-by-househol'!$D$725:$E$757,2,FALSE)),"",VLOOKUP($B89,'technology-adoption-by-househol'!$D$725:$E$757,2,FALSE))</f>
        <v/>
      </c>
      <c r="X89" t="str">
        <f>IF(ISERROR(VLOOKUP($B89,'technology-adoption-by-househol'!$D$758:$E$768,2,FALSE)),"",VLOOKUP($B89,'technology-adoption-by-househol'!$D$758:$E$768,2,FALSE))</f>
        <v/>
      </c>
      <c r="Y89" t="str">
        <f>IF(ISERROR(VLOOKUP($B89,'technology-adoption-by-househol'!$D$769:$E$784,2,FALSE)),"",VLOOKUP($B89,'technology-adoption-by-househol'!$D$769:$E$784,2,FALSE))</f>
        <v/>
      </c>
      <c r="Z89" t="str">
        <f>IF(ISERROR(VLOOKUP($B89,'technology-adoption-by-househol'!$D$785:$E$794,2,FALSE)),"",VLOOKUP($B89,'technology-adoption-by-househol'!$D$785:$E$794,2,FALSE))</f>
        <v/>
      </c>
      <c r="AA89" t="str">
        <f>IF(ISERROR(VLOOKUP($B89,'technology-adoption-by-househol'!$D$795:$E$828,2,FALSE)),"",VLOOKUP($B89,'technology-adoption-by-househol'!$D$795:$E$828,2,FALSE))</f>
        <v/>
      </c>
      <c r="AB89" t="str">
        <f>IF(ISERROR(VLOOKUP($B89,'technology-adoption-by-househol'!$D$829:$E$864,2,FALSE)),"",VLOOKUP($B89,'technology-adoption-by-househol'!$D$829:$E$864,2,FALSE))</f>
        <v/>
      </c>
      <c r="AC89" t="str">
        <f>IF(ISERROR(VLOOKUP($B89,'technology-adoption-by-househol'!$D$865:$E$877,2,FALSE)),"",VLOOKUP($B89,'technology-adoption-by-househol'!$D$865:$E$877,2,FALSE))</f>
        <v/>
      </c>
      <c r="AD89">
        <f>IF(ISERROR(VLOOKUP($B89,'technology-adoption-by-househol'!$D$878:$E$958,2,FALSE)),"",VLOOKUP($B89,'technology-adoption-by-househol'!$D$878:$E$958,2,FALSE))</f>
        <v>88</v>
      </c>
      <c r="AE89">
        <f>IF(ISERROR(VLOOKUP($B89,'technology-adoption-by-househol'!$D$959:$E$1011,2,FALSE)),"",VLOOKUP($B89,'technology-adoption-by-househol'!$D$959:$E$1011,2,FALSE))</f>
        <v>67.5</v>
      </c>
      <c r="AF89" t="str">
        <f>IF(ISERROR(VLOOKUP($B89,'technology-adoption-by-househol'!$D$1012:$E$1018,2,FALSE)),"",VLOOKUP($B89,'technology-adoption-by-househol'!$D$1012:$E$1018,2,FALSE))</f>
        <v/>
      </c>
      <c r="AG89" t="str">
        <f>IF(ISERROR(VLOOKUP($B89,'technology-adoption-by-househol'!$D$1019:$E$1041,2,FALSE)),"",VLOOKUP($B89,'technology-adoption-by-househol'!$D$1019:$E$1041,2,FALSE))</f>
        <v/>
      </c>
      <c r="AH89" t="str">
        <f>IF(ISERROR(VLOOKUP($B89,'technology-adoption-by-househol'!$D$1042:$E$1047,2,FALSE)),"",VLOOKUP($B89,'technology-adoption-by-househol'!$D$1042:$E$1047,2,FALSE))</f>
        <v/>
      </c>
      <c r="AI89" t="str">
        <f>IF(ISERROR(VLOOKUP($B89,'technology-adoption-by-househol'!$D$1048:$E$1059,2,FALSE)),"",VLOOKUP($B89,'technology-adoption-by-househol'!$D$1048:$E$1059,2,FALSE))</f>
        <v/>
      </c>
      <c r="AJ89">
        <f>IF(ISERROR(VLOOKUP($B89,'technology-adoption-by-househol'!$D$1060:$E$1167,2,FALSE)),"",VLOOKUP($B89,'technology-adoption-by-househol'!$D$1060:$E$1167,2,FALSE))</f>
        <v>59</v>
      </c>
      <c r="AK89" t="str">
        <f>IF(ISERROR(VLOOKUP($B89,'technology-adoption-by-househol'!$D$1168:$E$1174,2,FALSE)),"",VLOOKUP($B89,'technology-adoption-by-househol'!$D$1168:$E$1174,2,FALSE))</f>
        <v/>
      </c>
      <c r="AL89">
        <f>IF(ISERROR(VLOOKUP($B89,'technology-adoption-by-househol'!$D$1181:$E$1236,2,FALSE)),"",VLOOKUP($B89,'technology-adoption-by-househol'!$D$1181:$E$1236,2,FALSE))</f>
        <v>46.9</v>
      </c>
      <c r="AM89" t="str">
        <f>IF(ISERROR(VLOOKUP($B89,'technology-adoption-by-househol'!$D$1243:$E$1255,2,FALSE)),"",VLOOKUP($B89,'technology-adoption-by-househol'!$D$1243:$E$1255,2,FALSE))</f>
        <v/>
      </c>
      <c r="AN89">
        <f>IF(ISERROR(VLOOKUP($B89,'technology-adoption-by-househol'!$D$1256:$E$1334,2,FALSE)),"",VLOOKUP($B89,'technology-adoption-by-househol'!$D$1256:$E$1334,2,FALSE))</f>
        <v>17</v>
      </c>
      <c r="AO89" t="str">
        <f>IF(ISERROR(VLOOKUP($B89,'technology-adoption-by-househol'!$D$1335:$E$1341,2,FALSE)),"",VLOOKUP($B89,'technology-adoption-by-househol'!$D$1335:$E$1341,2,FALSE))</f>
        <v/>
      </c>
    </row>
    <row r="90" spans="2:41" x14ac:dyDescent="0.3">
      <c r="B90" s="2">
        <f t="shared" si="1"/>
        <v>1946</v>
      </c>
      <c r="C90" t="str">
        <f>IF(ISERROR(VLOOKUP(B90,'technology-adoption-by-househol'!$D$6:$E$41,2,FALSE)),"",VLOOKUP(B90,'technology-adoption-by-househol'!$D$6:$E$41,2,FALSE))</f>
        <v/>
      </c>
      <c r="D90">
        <f>IF(ISERROR(VLOOKUP($B90,'technology-adoption-by-househol'!$D$42:$E$132,2,FALSE)),"",VLOOKUP($B90,'technology-adoption-by-househol'!$D$42:$E$132,2,FALSE))</f>
        <v>48</v>
      </c>
      <c r="E90" t="str">
        <f>IF(ISERROR(VLOOKUP($B90,'technology-adoption-by-househol'!$D$133:$E$162,2,FALSE)),"",VLOOKUP($B90,'technology-adoption-by-househol'!$D$133:$E$162,2,FALSE))</f>
        <v/>
      </c>
      <c r="F90" t="str">
        <f>IF(ISERROR(VLOOKUP($B90,'technology-adoption-by-househol'!$D$163:$E$185,2,FALSE)),"",VLOOKUP($B90,'technology-adoption-by-househol'!$D$163:$E$185,2,FALSE))</f>
        <v/>
      </c>
      <c r="G90" t="str">
        <f>IF(ISERROR(VLOOKUP($B90,'technology-adoption-by-househol'!$D$186:$E$192,2,FALSE)),"",VLOOKUP($B90,'technology-adoption-by-househol'!$D$186:$E$192,2,FALSE))</f>
        <v/>
      </c>
      <c r="H90" t="str">
        <f>IF(ISERROR(VLOOKUP($B90,'technology-adoption-by-househol'!$D$193:$E$232,2,FALSE)),"",VLOOKUP($B90,'technology-adoption-by-househol'!$D$193:$E$232,2,FALSE))</f>
        <v/>
      </c>
      <c r="I90" t="str">
        <f>IF(ISERROR(VLOOKUP($B90,'technology-adoption-by-househol'!$D$233:$E$238,2,FALSE)),"",VLOOKUP($B90,'technology-adoption-by-househol'!$D$233:$E$238,2,FALSE))</f>
        <v/>
      </c>
      <c r="J90" t="str">
        <f>IF(ISERROR(VLOOKUP($B90,'technology-adoption-by-househol'!$D$239:$E$278,2,FALSE)),"",VLOOKUP($B90,'technology-adoption-by-househol'!$D$239:$E$278,2,FALSE))</f>
        <v/>
      </c>
      <c r="K90" t="str">
        <f>IF(ISERROR(VLOOKUP($B90,'technology-adoption-by-househol'!$D$279:$E$297,2,FALSE)),"",VLOOKUP($B90,'technology-adoption-by-househol'!$D$279:$E$297,2,FALSE))</f>
        <v/>
      </c>
      <c r="L90" t="str">
        <f>IF(ISERROR(VLOOKUP($B90,'technology-adoption-by-househol'!$D$298:$E$310,2,FALSE)),"",VLOOKUP($B90,'technology-adoption-by-househol'!$D$298:$E$310,2,FALSE))</f>
        <v/>
      </c>
      <c r="M90" t="str">
        <f>IF(ISERROR(VLOOKUP($B90,'technology-adoption-by-househol'!$D$311:$E$317,2,FALSE)),"",VLOOKUP($B90,'technology-adoption-by-househol'!$D$311:$E$317,2,FALSE))</f>
        <v/>
      </c>
      <c r="N90" t="str">
        <f>IF(ISERROR(VLOOKUP($B90,'technology-adoption-by-househol'!$D$318:$E$325,2,FALSE)),"",VLOOKUP($B90,'technology-adoption-by-househol'!$D$318:$E$325,2,FALSE))</f>
        <v/>
      </c>
      <c r="O90">
        <f>IF(ISERROR(VLOOKUP($B90,'technology-adoption-by-househol'!$D$326:$E$423,2,FALSE)),"",VLOOKUP($B90,'technology-adoption-by-househol'!$D$326:$E$423,2,FALSE))</f>
        <v>85.5</v>
      </c>
      <c r="P90" t="str">
        <f>IF(ISERROR(VLOOKUP($B90,'technology-adoption-by-househol'!$D$424:$E$432,2,FALSE)),"",VLOOKUP($B90,'technology-adoption-by-househol'!$D$424:$E$432,2,FALSE))</f>
        <v/>
      </c>
      <c r="Q90" t="str">
        <f>IF(ISERROR(VLOOKUP($B90,'technology-adoption-by-househol'!$D$433:$E$444,2,FALSE)),"",VLOOKUP($B90,'technology-adoption-by-househol'!$D$433:$E$444,2,FALSE))</f>
        <v/>
      </c>
      <c r="R90" t="str">
        <f>IF(ISERROR(VLOOKUP($B90,'technology-adoption-by-househol'!$D$445:$E$456,2,FALSE)),"",VLOOKUP($B90,'technology-adoption-by-househol'!$D$445:$E$456,2,FALSE))</f>
        <v/>
      </c>
      <c r="S90" t="str">
        <f>IF(ISERROR(VLOOKUP($B90,'technology-adoption-by-househol'!$D$457:$E$511,2,FALSE)),"",VLOOKUP($B90,'technology-adoption-by-househol'!$D$457:$E$511,2,FALSE))</f>
        <v/>
      </c>
      <c r="T90">
        <f>IF(ISERROR(VLOOKUP($B90,'technology-adoption-by-househol'!$D$512:$E$588,2,FALSE)),"",VLOOKUP($B90,'technology-adoption-by-househol'!$D$512:$E$588,2,FALSE))</f>
        <v>62</v>
      </c>
      <c r="U90" t="str">
        <f>IF(ISERROR(VLOOKUP($B90,'technology-adoption-by-househol'!$D$589:$E$612,2,FALSE)),"",VLOOKUP($B90,'technology-adoption-by-househol'!$D$589:$E$612,2,FALSE))</f>
        <v/>
      </c>
      <c r="V90">
        <f>IF(ISERROR(VLOOKUP($B90,'technology-adoption-by-househol'!$D$616:$E$724,2,FALSE)),"",VLOOKUP($B90,'technology-adoption-by-househol'!$D$616:$E$724,2,FALSE))</f>
        <v>50</v>
      </c>
      <c r="W90" t="str">
        <f>IF(ISERROR(VLOOKUP($B90,'technology-adoption-by-househol'!$D$725:$E$757,2,FALSE)),"",VLOOKUP($B90,'technology-adoption-by-househol'!$D$725:$E$757,2,FALSE))</f>
        <v/>
      </c>
      <c r="X90" t="str">
        <f>IF(ISERROR(VLOOKUP($B90,'technology-adoption-by-househol'!$D$758:$E$768,2,FALSE)),"",VLOOKUP($B90,'technology-adoption-by-househol'!$D$758:$E$768,2,FALSE))</f>
        <v/>
      </c>
      <c r="Y90" t="str">
        <f>IF(ISERROR(VLOOKUP($B90,'technology-adoption-by-househol'!$D$769:$E$784,2,FALSE)),"",VLOOKUP($B90,'technology-adoption-by-househol'!$D$769:$E$784,2,FALSE))</f>
        <v/>
      </c>
      <c r="Z90" t="str">
        <f>IF(ISERROR(VLOOKUP($B90,'technology-adoption-by-househol'!$D$785:$E$794,2,FALSE)),"",VLOOKUP($B90,'technology-adoption-by-househol'!$D$785:$E$794,2,FALSE))</f>
        <v/>
      </c>
      <c r="AA90" t="str">
        <f>IF(ISERROR(VLOOKUP($B90,'technology-adoption-by-househol'!$D$795:$E$828,2,FALSE)),"",VLOOKUP($B90,'technology-adoption-by-househol'!$D$795:$E$828,2,FALSE))</f>
        <v/>
      </c>
      <c r="AB90" t="str">
        <f>IF(ISERROR(VLOOKUP($B90,'technology-adoption-by-househol'!$D$829:$E$864,2,FALSE)),"",VLOOKUP($B90,'technology-adoption-by-househol'!$D$829:$E$864,2,FALSE))</f>
        <v/>
      </c>
      <c r="AC90" t="str">
        <f>IF(ISERROR(VLOOKUP($B90,'technology-adoption-by-househol'!$D$865:$E$877,2,FALSE)),"",VLOOKUP($B90,'technology-adoption-by-househol'!$D$865:$E$877,2,FALSE))</f>
        <v/>
      </c>
      <c r="AD90">
        <f>IF(ISERROR(VLOOKUP($B90,'technology-adoption-by-househol'!$D$878:$E$958,2,FALSE)),"",VLOOKUP($B90,'technology-adoption-by-househol'!$D$878:$E$958,2,FALSE))</f>
        <v>89</v>
      </c>
      <c r="AE90">
        <f>IF(ISERROR(VLOOKUP($B90,'technology-adoption-by-househol'!$D$959:$E$1011,2,FALSE)),"",VLOOKUP($B90,'technology-adoption-by-househol'!$D$959:$E$1011,2,FALSE))</f>
        <v>69.099999999999994</v>
      </c>
      <c r="AF90" t="str">
        <f>IF(ISERROR(VLOOKUP($B90,'technology-adoption-by-househol'!$D$1012:$E$1018,2,FALSE)),"",VLOOKUP($B90,'technology-adoption-by-househol'!$D$1012:$E$1018,2,FALSE))</f>
        <v/>
      </c>
      <c r="AG90" t="str">
        <f>IF(ISERROR(VLOOKUP($B90,'technology-adoption-by-househol'!$D$1019:$E$1041,2,FALSE)),"",VLOOKUP($B90,'technology-adoption-by-househol'!$D$1019:$E$1041,2,FALSE))</f>
        <v/>
      </c>
      <c r="AH90" t="str">
        <f>IF(ISERROR(VLOOKUP($B90,'technology-adoption-by-househol'!$D$1042:$E$1047,2,FALSE)),"",VLOOKUP($B90,'technology-adoption-by-househol'!$D$1042:$E$1047,2,FALSE))</f>
        <v/>
      </c>
      <c r="AI90" t="str">
        <f>IF(ISERROR(VLOOKUP($B90,'technology-adoption-by-househol'!$D$1048:$E$1059,2,FALSE)),"",VLOOKUP($B90,'technology-adoption-by-househol'!$D$1048:$E$1059,2,FALSE))</f>
        <v/>
      </c>
      <c r="AJ90">
        <f>IF(ISERROR(VLOOKUP($B90,'technology-adoption-by-househol'!$D$1060:$E$1167,2,FALSE)),"",VLOOKUP($B90,'technology-adoption-by-househol'!$D$1060:$E$1167,2,FALSE))</f>
        <v>61</v>
      </c>
      <c r="AK90" t="str">
        <f>IF(ISERROR(VLOOKUP($B90,'technology-adoption-by-househol'!$D$1168:$E$1174,2,FALSE)),"",VLOOKUP($B90,'technology-adoption-by-househol'!$D$1168:$E$1174,2,FALSE))</f>
        <v/>
      </c>
      <c r="AL90">
        <f>IF(ISERROR(VLOOKUP($B90,'technology-adoption-by-househol'!$D$1181:$E$1236,2,FALSE)),"",VLOOKUP($B90,'technology-adoption-by-househol'!$D$1181:$E$1236,2,FALSE))</f>
        <v>48.8</v>
      </c>
      <c r="AM90" t="str">
        <f>IF(ISERROR(VLOOKUP($B90,'technology-adoption-by-househol'!$D$1243:$E$1255,2,FALSE)),"",VLOOKUP($B90,'technology-adoption-by-househol'!$D$1243:$E$1255,2,FALSE))</f>
        <v/>
      </c>
      <c r="AN90">
        <f>IF(ISERROR(VLOOKUP($B90,'technology-adoption-by-househol'!$D$1256:$E$1334,2,FALSE)),"",VLOOKUP($B90,'technology-adoption-by-househol'!$D$1256:$E$1334,2,FALSE))</f>
        <v>15</v>
      </c>
      <c r="AO90" t="str">
        <f>IF(ISERROR(VLOOKUP($B90,'technology-adoption-by-househol'!$D$1335:$E$1341,2,FALSE)),"",VLOOKUP($B90,'technology-adoption-by-househol'!$D$1335:$E$1341,2,FALSE))</f>
        <v/>
      </c>
    </row>
    <row r="91" spans="2:41" x14ac:dyDescent="0.3">
      <c r="B91" s="2">
        <f t="shared" si="1"/>
        <v>1947</v>
      </c>
      <c r="C91" t="str">
        <f>IF(ISERROR(VLOOKUP(B91,'technology-adoption-by-househol'!$D$6:$E$41,2,FALSE)),"",VLOOKUP(B91,'technology-adoption-by-househol'!$D$6:$E$41,2,FALSE))</f>
        <v/>
      </c>
      <c r="D91">
        <f>IF(ISERROR(VLOOKUP($B91,'technology-adoption-by-househol'!$D$42:$E$132,2,FALSE)),"",VLOOKUP($B91,'technology-adoption-by-househol'!$D$42:$E$132,2,FALSE))</f>
        <v>51</v>
      </c>
      <c r="E91" t="str">
        <f>IF(ISERROR(VLOOKUP($B91,'technology-adoption-by-househol'!$D$133:$E$162,2,FALSE)),"",VLOOKUP($B91,'technology-adoption-by-househol'!$D$133:$E$162,2,FALSE))</f>
        <v/>
      </c>
      <c r="F91" t="str">
        <f>IF(ISERROR(VLOOKUP($B91,'technology-adoption-by-househol'!$D$163:$E$185,2,FALSE)),"",VLOOKUP($B91,'technology-adoption-by-househol'!$D$163:$E$185,2,FALSE))</f>
        <v/>
      </c>
      <c r="G91" t="str">
        <f>IF(ISERROR(VLOOKUP($B91,'technology-adoption-by-househol'!$D$186:$E$192,2,FALSE)),"",VLOOKUP($B91,'technology-adoption-by-househol'!$D$186:$E$192,2,FALSE))</f>
        <v/>
      </c>
      <c r="H91" t="str">
        <f>IF(ISERROR(VLOOKUP($B91,'technology-adoption-by-househol'!$D$193:$E$232,2,FALSE)),"",VLOOKUP($B91,'technology-adoption-by-househol'!$D$193:$E$232,2,FALSE))</f>
        <v/>
      </c>
      <c r="I91" t="str">
        <f>IF(ISERROR(VLOOKUP($B91,'technology-adoption-by-househol'!$D$233:$E$238,2,FALSE)),"",VLOOKUP($B91,'technology-adoption-by-househol'!$D$233:$E$238,2,FALSE))</f>
        <v/>
      </c>
      <c r="J91" t="str">
        <f>IF(ISERROR(VLOOKUP($B91,'technology-adoption-by-househol'!$D$239:$E$278,2,FALSE)),"",VLOOKUP($B91,'technology-adoption-by-househol'!$D$239:$E$278,2,FALSE))</f>
        <v/>
      </c>
      <c r="K91" t="str">
        <f>IF(ISERROR(VLOOKUP($B91,'technology-adoption-by-househol'!$D$279:$E$297,2,FALSE)),"",VLOOKUP($B91,'technology-adoption-by-househol'!$D$279:$E$297,2,FALSE))</f>
        <v/>
      </c>
      <c r="L91" t="str">
        <f>IF(ISERROR(VLOOKUP($B91,'technology-adoption-by-househol'!$D$298:$E$310,2,FALSE)),"",VLOOKUP($B91,'technology-adoption-by-househol'!$D$298:$E$310,2,FALSE))</f>
        <v/>
      </c>
      <c r="M91" t="str">
        <f>IF(ISERROR(VLOOKUP($B91,'technology-adoption-by-househol'!$D$311:$E$317,2,FALSE)),"",VLOOKUP($B91,'technology-adoption-by-househol'!$D$311:$E$317,2,FALSE))</f>
        <v/>
      </c>
      <c r="N91" t="str">
        <f>IF(ISERROR(VLOOKUP($B91,'technology-adoption-by-househol'!$D$318:$E$325,2,FALSE)),"",VLOOKUP($B91,'technology-adoption-by-househol'!$D$318:$E$325,2,FALSE))</f>
        <v/>
      </c>
      <c r="O91">
        <f>IF(ISERROR(VLOOKUP($B91,'technology-adoption-by-househol'!$D$326:$E$423,2,FALSE)),"",VLOOKUP($B91,'technology-adoption-by-househol'!$D$326:$E$423,2,FALSE))</f>
        <v>86</v>
      </c>
      <c r="P91" t="str">
        <f>IF(ISERROR(VLOOKUP($B91,'technology-adoption-by-househol'!$D$424:$E$432,2,FALSE)),"",VLOOKUP($B91,'technology-adoption-by-househol'!$D$424:$E$432,2,FALSE))</f>
        <v/>
      </c>
      <c r="Q91" t="str">
        <f>IF(ISERROR(VLOOKUP($B91,'technology-adoption-by-househol'!$D$433:$E$444,2,FALSE)),"",VLOOKUP($B91,'technology-adoption-by-househol'!$D$433:$E$444,2,FALSE))</f>
        <v/>
      </c>
      <c r="R91" t="str">
        <f>IF(ISERROR(VLOOKUP($B91,'technology-adoption-by-househol'!$D$445:$E$456,2,FALSE)),"",VLOOKUP($B91,'technology-adoption-by-househol'!$D$445:$E$456,2,FALSE))</f>
        <v/>
      </c>
      <c r="S91" t="str">
        <f>IF(ISERROR(VLOOKUP($B91,'technology-adoption-by-househol'!$D$457:$E$511,2,FALSE)),"",VLOOKUP($B91,'technology-adoption-by-househol'!$D$457:$E$511,2,FALSE))</f>
        <v/>
      </c>
      <c r="T91">
        <f>IF(ISERROR(VLOOKUP($B91,'technology-adoption-by-househol'!$D$512:$E$588,2,FALSE)),"",VLOOKUP($B91,'technology-adoption-by-househol'!$D$512:$E$588,2,FALSE))</f>
        <v>67</v>
      </c>
      <c r="U91" t="str">
        <f>IF(ISERROR(VLOOKUP($B91,'technology-adoption-by-househol'!$D$589:$E$612,2,FALSE)),"",VLOOKUP($B91,'technology-adoption-by-househol'!$D$589:$E$612,2,FALSE))</f>
        <v/>
      </c>
      <c r="V91">
        <f>IF(ISERROR(VLOOKUP($B91,'technology-adoption-by-househol'!$D$616:$E$724,2,FALSE)),"",VLOOKUP($B91,'technology-adoption-by-househol'!$D$616:$E$724,2,FALSE))</f>
        <v>54</v>
      </c>
      <c r="W91" t="str">
        <f>IF(ISERROR(VLOOKUP($B91,'technology-adoption-by-househol'!$D$725:$E$757,2,FALSE)),"",VLOOKUP($B91,'technology-adoption-by-househol'!$D$725:$E$757,2,FALSE))</f>
        <v/>
      </c>
      <c r="X91" t="str">
        <f>IF(ISERROR(VLOOKUP($B91,'technology-adoption-by-househol'!$D$758:$E$768,2,FALSE)),"",VLOOKUP($B91,'technology-adoption-by-househol'!$D$758:$E$768,2,FALSE))</f>
        <v/>
      </c>
      <c r="Y91" t="str">
        <f>IF(ISERROR(VLOOKUP($B91,'technology-adoption-by-househol'!$D$769:$E$784,2,FALSE)),"",VLOOKUP($B91,'technology-adoption-by-househol'!$D$769:$E$784,2,FALSE))</f>
        <v/>
      </c>
      <c r="Z91" t="str">
        <f>IF(ISERROR(VLOOKUP($B91,'technology-adoption-by-househol'!$D$785:$E$794,2,FALSE)),"",VLOOKUP($B91,'technology-adoption-by-househol'!$D$785:$E$794,2,FALSE))</f>
        <v/>
      </c>
      <c r="AA91" t="str">
        <f>IF(ISERROR(VLOOKUP($B91,'technology-adoption-by-househol'!$D$795:$E$828,2,FALSE)),"",VLOOKUP($B91,'technology-adoption-by-househol'!$D$795:$E$828,2,FALSE))</f>
        <v/>
      </c>
      <c r="AB91" t="str">
        <f>IF(ISERROR(VLOOKUP($B91,'technology-adoption-by-househol'!$D$829:$E$864,2,FALSE)),"",VLOOKUP($B91,'technology-adoption-by-househol'!$D$829:$E$864,2,FALSE))</f>
        <v/>
      </c>
      <c r="AC91" t="str">
        <f>IF(ISERROR(VLOOKUP($B91,'technology-adoption-by-househol'!$D$865:$E$877,2,FALSE)),"",VLOOKUP($B91,'technology-adoption-by-househol'!$D$865:$E$877,2,FALSE))</f>
        <v/>
      </c>
      <c r="AD91">
        <f>IF(ISERROR(VLOOKUP($B91,'technology-adoption-by-househol'!$D$878:$E$958,2,FALSE)),"",VLOOKUP($B91,'technology-adoption-by-househol'!$D$878:$E$958,2,FALSE))</f>
        <v>92</v>
      </c>
      <c r="AE91">
        <f>IF(ISERROR(VLOOKUP($B91,'technology-adoption-by-househol'!$D$959:$E$1011,2,FALSE)),"",VLOOKUP($B91,'technology-adoption-by-househol'!$D$959:$E$1011,2,FALSE))</f>
        <v>71.2</v>
      </c>
      <c r="AF91" t="str">
        <f>IF(ISERROR(VLOOKUP($B91,'technology-adoption-by-househol'!$D$1012:$E$1018,2,FALSE)),"",VLOOKUP($B91,'technology-adoption-by-househol'!$D$1012:$E$1018,2,FALSE))</f>
        <v/>
      </c>
      <c r="AG91" t="str">
        <f>IF(ISERROR(VLOOKUP($B91,'technology-adoption-by-househol'!$D$1019:$E$1041,2,FALSE)),"",VLOOKUP($B91,'technology-adoption-by-househol'!$D$1019:$E$1041,2,FALSE))</f>
        <v/>
      </c>
      <c r="AH91" t="str">
        <f>IF(ISERROR(VLOOKUP($B91,'technology-adoption-by-househol'!$D$1042:$E$1047,2,FALSE)),"",VLOOKUP($B91,'technology-adoption-by-househol'!$D$1042:$E$1047,2,FALSE))</f>
        <v/>
      </c>
      <c r="AI91" t="str">
        <f>IF(ISERROR(VLOOKUP($B91,'technology-adoption-by-househol'!$D$1048:$E$1059,2,FALSE)),"",VLOOKUP($B91,'technology-adoption-by-househol'!$D$1048:$E$1059,2,FALSE))</f>
        <v/>
      </c>
      <c r="AJ91">
        <f>IF(ISERROR(VLOOKUP($B91,'technology-adoption-by-househol'!$D$1060:$E$1167,2,FALSE)),"",VLOOKUP($B91,'technology-adoption-by-househol'!$D$1060:$E$1167,2,FALSE))</f>
        <v>64</v>
      </c>
      <c r="AK91" t="str">
        <f>IF(ISERROR(VLOOKUP($B91,'technology-adoption-by-househol'!$D$1168:$E$1174,2,FALSE)),"",VLOOKUP($B91,'technology-adoption-by-househol'!$D$1168:$E$1174,2,FALSE))</f>
        <v/>
      </c>
      <c r="AL91">
        <f>IF(ISERROR(VLOOKUP($B91,'technology-adoption-by-househol'!$D$1181:$E$1236,2,FALSE)),"",VLOOKUP($B91,'technology-adoption-by-househol'!$D$1181:$E$1236,2,FALSE))</f>
        <v>49.5</v>
      </c>
      <c r="AM91" t="str">
        <f>IF(ISERROR(VLOOKUP($B91,'technology-adoption-by-househol'!$D$1243:$E$1255,2,FALSE)),"",VLOOKUP($B91,'technology-adoption-by-househol'!$D$1243:$E$1255,2,FALSE))</f>
        <v/>
      </c>
      <c r="AN91">
        <f>IF(ISERROR(VLOOKUP($B91,'technology-adoption-by-househol'!$D$1256:$E$1334,2,FALSE)),"",VLOOKUP($B91,'technology-adoption-by-househol'!$D$1256:$E$1334,2,FALSE))</f>
        <v>16</v>
      </c>
      <c r="AO91" t="str">
        <f>IF(ISERROR(VLOOKUP($B91,'technology-adoption-by-househol'!$D$1335:$E$1341,2,FALSE)),"",VLOOKUP($B91,'technology-adoption-by-househol'!$D$1335:$E$1341,2,FALSE))</f>
        <v/>
      </c>
    </row>
    <row r="92" spans="2:41" x14ac:dyDescent="0.3">
      <c r="B92" s="2">
        <f t="shared" si="1"/>
        <v>1948</v>
      </c>
      <c r="C92" t="str">
        <f>IF(ISERROR(VLOOKUP(B92,'technology-adoption-by-househol'!$D$6:$E$41,2,FALSE)),"",VLOOKUP(B92,'technology-adoption-by-househol'!$D$6:$E$41,2,FALSE))</f>
        <v/>
      </c>
      <c r="D92">
        <f>IF(ISERROR(VLOOKUP($B92,'technology-adoption-by-househol'!$D$42:$E$132,2,FALSE)),"",VLOOKUP($B92,'technology-adoption-by-househol'!$D$42:$E$132,2,FALSE))</f>
        <v>53</v>
      </c>
      <c r="E92" t="str">
        <f>IF(ISERROR(VLOOKUP($B92,'technology-adoption-by-househol'!$D$133:$E$162,2,FALSE)),"",VLOOKUP($B92,'technology-adoption-by-househol'!$D$133:$E$162,2,FALSE))</f>
        <v/>
      </c>
      <c r="F92" t="str">
        <f>IF(ISERROR(VLOOKUP($B92,'technology-adoption-by-househol'!$D$163:$E$185,2,FALSE)),"",VLOOKUP($B92,'technology-adoption-by-househol'!$D$163:$E$185,2,FALSE))</f>
        <v/>
      </c>
      <c r="G92" t="str">
        <f>IF(ISERROR(VLOOKUP($B92,'technology-adoption-by-househol'!$D$186:$E$192,2,FALSE)),"",VLOOKUP($B92,'technology-adoption-by-househol'!$D$186:$E$192,2,FALSE))</f>
        <v/>
      </c>
      <c r="H92" t="str">
        <f>IF(ISERROR(VLOOKUP($B92,'technology-adoption-by-househol'!$D$193:$E$232,2,FALSE)),"",VLOOKUP($B92,'technology-adoption-by-househol'!$D$193:$E$232,2,FALSE))</f>
        <v/>
      </c>
      <c r="I92" t="str">
        <f>IF(ISERROR(VLOOKUP($B92,'technology-adoption-by-househol'!$D$233:$E$238,2,FALSE)),"",VLOOKUP($B92,'technology-adoption-by-househol'!$D$233:$E$238,2,FALSE))</f>
        <v/>
      </c>
      <c r="J92">
        <f>IF(ISERROR(VLOOKUP($B92,'technology-adoption-by-househol'!$D$239:$E$278,2,FALSE)),"",VLOOKUP($B92,'technology-adoption-by-househol'!$D$239:$E$278,2,FALSE))</f>
        <v>1.2</v>
      </c>
      <c r="K92" t="str">
        <f>IF(ISERROR(VLOOKUP($B92,'technology-adoption-by-househol'!$D$279:$E$297,2,FALSE)),"",VLOOKUP($B92,'technology-adoption-by-househol'!$D$279:$E$297,2,FALSE))</f>
        <v/>
      </c>
      <c r="L92" t="str">
        <f>IF(ISERROR(VLOOKUP($B92,'technology-adoption-by-househol'!$D$298:$E$310,2,FALSE)),"",VLOOKUP($B92,'technology-adoption-by-househol'!$D$298:$E$310,2,FALSE))</f>
        <v/>
      </c>
      <c r="M92" t="str">
        <f>IF(ISERROR(VLOOKUP($B92,'technology-adoption-by-househol'!$D$311:$E$317,2,FALSE)),"",VLOOKUP($B92,'technology-adoption-by-househol'!$D$311:$E$317,2,FALSE))</f>
        <v/>
      </c>
      <c r="N92" t="str">
        <f>IF(ISERROR(VLOOKUP($B92,'technology-adoption-by-househol'!$D$318:$E$325,2,FALSE)),"",VLOOKUP($B92,'technology-adoption-by-househol'!$D$318:$E$325,2,FALSE))</f>
        <v/>
      </c>
      <c r="O92">
        <f>IF(ISERROR(VLOOKUP($B92,'technology-adoption-by-househol'!$D$326:$E$423,2,FALSE)),"",VLOOKUP($B92,'technology-adoption-by-househol'!$D$326:$E$423,2,FALSE))</f>
        <v>89</v>
      </c>
      <c r="P92" t="str">
        <f>IF(ISERROR(VLOOKUP($B92,'technology-adoption-by-househol'!$D$424:$E$432,2,FALSE)),"",VLOOKUP($B92,'technology-adoption-by-househol'!$D$424:$E$432,2,FALSE))</f>
        <v/>
      </c>
      <c r="Q92" t="str">
        <f>IF(ISERROR(VLOOKUP($B92,'technology-adoption-by-househol'!$D$433:$E$444,2,FALSE)),"",VLOOKUP($B92,'technology-adoption-by-househol'!$D$433:$E$444,2,FALSE))</f>
        <v/>
      </c>
      <c r="R92" t="str">
        <f>IF(ISERROR(VLOOKUP($B92,'technology-adoption-by-househol'!$D$445:$E$456,2,FALSE)),"",VLOOKUP($B92,'technology-adoption-by-househol'!$D$445:$E$456,2,FALSE))</f>
        <v/>
      </c>
      <c r="S92" t="str">
        <f>IF(ISERROR(VLOOKUP($B92,'technology-adoption-by-househol'!$D$457:$E$511,2,FALSE)),"",VLOOKUP($B92,'technology-adoption-by-househol'!$D$457:$E$511,2,FALSE))</f>
        <v/>
      </c>
      <c r="T92">
        <f>IF(ISERROR(VLOOKUP($B92,'technology-adoption-by-househol'!$D$512:$E$588,2,FALSE)),"",VLOOKUP($B92,'technology-adoption-by-househol'!$D$512:$E$588,2,FALSE))</f>
        <v>71</v>
      </c>
      <c r="U92" t="str">
        <f>IF(ISERROR(VLOOKUP($B92,'technology-adoption-by-househol'!$D$589:$E$612,2,FALSE)),"",VLOOKUP($B92,'technology-adoption-by-househol'!$D$589:$E$612,2,FALSE))</f>
        <v/>
      </c>
      <c r="V92">
        <f>IF(ISERROR(VLOOKUP($B92,'technology-adoption-by-househol'!$D$616:$E$724,2,FALSE)),"",VLOOKUP($B92,'technology-adoption-by-househol'!$D$616:$E$724,2,FALSE))</f>
        <v>58</v>
      </c>
      <c r="W92" t="str">
        <f>IF(ISERROR(VLOOKUP($B92,'technology-adoption-by-househol'!$D$725:$E$757,2,FALSE)),"",VLOOKUP($B92,'technology-adoption-by-househol'!$D$725:$E$757,2,FALSE))</f>
        <v/>
      </c>
      <c r="X92" t="str">
        <f>IF(ISERROR(VLOOKUP($B92,'technology-adoption-by-househol'!$D$758:$E$768,2,FALSE)),"",VLOOKUP($B92,'technology-adoption-by-househol'!$D$758:$E$768,2,FALSE))</f>
        <v/>
      </c>
      <c r="Y92" t="str">
        <f>IF(ISERROR(VLOOKUP($B92,'technology-adoption-by-househol'!$D$769:$E$784,2,FALSE)),"",VLOOKUP($B92,'technology-adoption-by-househol'!$D$769:$E$784,2,FALSE))</f>
        <v/>
      </c>
      <c r="Z92" t="str">
        <f>IF(ISERROR(VLOOKUP($B92,'technology-adoption-by-househol'!$D$785:$E$794,2,FALSE)),"",VLOOKUP($B92,'technology-adoption-by-househol'!$D$785:$E$794,2,FALSE))</f>
        <v/>
      </c>
      <c r="AA92" t="str">
        <f>IF(ISERROR(VLOOKUP($B92,'technology-adoption-by-househol'!$D$795:$E$828,2,FALSE)),"",VLOOKUP($B92,'technology-adoption-by-househol'!$D$795:$E$828,2,FALSE))</f>
        <v/>
      </c>
      <c r="AB92" t="str">
        <f>IF(ISERROR(VLOOKUP($B92,'technology-adoption-by-househol'!$D$829:$E$864,2,FALSE)),"",VLOOKUP($B92,'technology-adoption-by-househol'!$D$829:$E$864,2,FALSE))</f>
        <v/>
      </c>
      <c r="AC92" t="str">
        <f>IF(ISERROR(VLOOKUP($B92,'technology-adoption-by-househol'!$D$865:$E$877,2,FALSE)),"",VLOOKUP($B92,'technology-adoption-by-househol'!$D$865:$E$877,2,FALSE))</f>
        <v/>
      </c>
      <c r="AD92">
        <f>IF(ISERROR(VLOOKUP($B92,'technology-adoption-by-househol'!$D$878:$E$958,2,FALSE)),"",VLOOKUP($B92,'technology-adoption-by-househol'!$D$878:$E$958,2,FALSE))</f>
        <v>92</v>
      </c>
      <c r="AE92">
        <f>IF(ISERROR(VLOOKUP($B92,'technology-adoption-by-househol'!$D$959:$E$1011,2,FALSE)),"",VLOOKUP($B92,'technology-adoption-by-househol'!$D$959:$E$1011,2,FALSE))</f>
        <v>76.599999999999994</v>
      </c>
      <c r="AF92" t="str">
        <f>IF(ISERROR(VLOOKUP($B92,'technology-adoption-by-househol'!$D$1012:$E$1018,2,FALSE)),"",VLOOKUP($B92,'technology-adoption-by-househol'!$D$1012:$E$1018,2,FALSE))</f>
        <v/>
      </c>
      <c r="AG92" t="str">
        <f>IF(ISERROR(VLOOKUP($B92,'technology-adoption-by-househol'!$D$1019:$E$1041,2,FALSE)),"",VLOOKUP($B92,'technology-adoption-by-househol'!$D$1019:$E$1041,2,FALSE))</f>
        <v/>
      </c>
      <c r="AH92" t="str">
        <f>IF(ISERROR(VLOOKUP($B92,'technology-adoption-by-househol'!$D$1042:$E$1047,2,FALSE)),"",VLOOKUP($B92,'technology-adoption-by-househol'!$D$1042:$E$1047,2,FALSE))</f>
        <v/>
      </c>
      <c r="AI92" t="str">
        <f>IF(ISERROR(VLOOKUP($B92,'technology-adoption-by-househol'!$D$1048:$E$1059,2,FALSE)),"",VLOOKUP($B92,'technology-adoption-by-househol'!$D$1048:$E$1059,2,FALSE))</f>
        <v/>
      </c>
      <c r="AJ92">
        <f>IF(ISERROR(VLOOKUP($B92,'technology-adoption-by-househol'!$D$1060:$E$1167,2,FALSE)),"",VLOOKUP($B92,'technology-adoption-by-househol'!$D$1060:$E$1167,2,FALSE))</f>
        <v>67</v>
      </c>
      <c r="AK92" t="str">
        <f>IF(ISERROR(VLOOKUP($B92,'technology-adoption-by-househol'!$D$1168:$E$1174,2,FALSE)),"",VLOOKUP($B92,'technology-adoption-by-househol'!$D$1168:$E$1174,2,FALSE))</f>
        <v/>
      </c>
      <c r="AL92">
        <f>IF(ISERROR(VLOOKUP($B92,'technology-adoption-by-househol'!$D$1181:$E$1236,2,FALSE)),"",VLOOKUP($B92,'technology-adoption-by-househol'!$D$1181:$E$1236,2,FALSE))</f>
        <v>51.7</v>
      </c>
      <c r="AM92" t="str">
        <f>IF(ISERROR(VLOOKUP($B92,'technology-adoption-by-househol'!$D$1243:$E$1255,2,FALSE)),"",VLOOKUP($B92,'technology-adoption-by-househol'!$D$1243:$E$1255,2,FALSE))</f>
        <v/>
      </c>
      <c r="AN92">
        <f>IF(ISERROR(VLOOKUP($B92,'technology-adoption-by-househol'!$D$1256:$E$1334,2,FALSE)),"",VLOOKUP($B92,'technology-adoption-by-househol'!$D$1256:$E$1334,2,FALSE))</f>
        <v>16</v>
      </c>
      <c r="AO92" t="str">
        <f>IF(ISERROR(VLOOKUP($B92,'technology-adoption-by-househol'!$D$1335:$E$1341,2,FALSE)),"",VLOOKUP($B92,'technology-adoption-by-househol'!$D$1335:$E$1341,2,FALSE))</f>
        <v/>
      </c>
    </row>
    <row r="93" spans="2:41" x14ac:dyDescent="0.3">
      <c r="B93" s="2">
        <f t="shared" si="1"/>
        <v>1949</v>
      </c>
      <c r="C93" t="str">
        <f>IF(ISERROR(VLOOKUP(B93,'technology-adoption-by-househol'!$D$6:$E$41,2,FALSE)),"",VLOOKUP(B93,'technology-adoption-by-househol'!$D$6:$E$41,2,FALSE))</f>
        <v/>
      </c>
      <c r="D93">
        <f>IF(ISERROR(VLOOKUP($B93,'technology-adoption-by-househol'!$D$42:$E$132,2,FALSE)),"",VLOOKUP($B93,'technology-adoption-by-househol'!$D$42:$E$132,2,FALSE))</f>
        <v>55</v>
      </c>
      <c r="E93" t="str">
        <f>IF(ISERROR(VLOOKUP($B93,'technology-adoption-by-househol'!$D$133:$E$162,2,FALSE)),"",VLOOKUP($B93,'technology-adoption-by-househol'!$D$133:$E$162,2,FALSE))</f>
        <v/>
      </c>
      <c r="F93" t="str">
        <f>IF(ISERROR(VLOOKUP($B93,'technology-adoption-by-househol'!$D$163:$E$185,2,FALSE)),"",VLOOKUP($B93,'technology-adoption-by-househol'!$D$163:$E$185,2,FALSE))</f>
        <v/>
      </c>
      <c r="G93" t="str">
        <f>IF(ISERROR(VLOOKUP($B93,'technology-adoption-by-househol'!$D$186:$E$192,2,FALSE)),"",VLOOKUP($B93,'technology-adoption-by-househol'!$D$186:$E$192,2,FALSE))</f>
        <v/>
      </c>
      <c r="H93" t="str">
        <f>IF(ISERROR(VLOOKUP($B93,'technology-adoption-by-househol'!$D$193:$E$232,2,FALSE)),"",VLOOKUP($B93,'technology-adoption-by-househol'!$D$193:$E$232,2,FALSE))</f>
        <v/>
      </c>
      <c r="I93" t="str">
        <f>IF(ISERROR(VLOOKUP($B93,'technology-adoption-by-househol'!$D$233:$E$238,2,FALSE)),"",VLOOKUP($B93,'technology-adoption-by-househol'!$D$233:$E$238,2,FALSE))</f>
        <v/>
      </c>
      <c r="J93">
        <f>IF(ISERROR(VLOOKUP($B93,'technology-adoption-by-househol'!$D$239:$E$278,2,FALSE)),"",VLOOKUP($B93,'technology-adoption-by-househol'!$D$239:$E$278,2,FALSE))</f>
        <v>1.5</v>
      </c>
      <c r="K93" t="str">
        <f>IF(ISERROR(VLOOKUP($B93,'technology-adoption-by-househol'!$D$279:$E$297,2,FALSE)),"",VLOOKUP($B93,'technology-adoption-by-househol'!$D$279:$E$297,2,FALSE))</f>
        <v/>
      </c>
      <c r="L93" t="str">
        <f>IF(ISERROR(VLOOKUP($B93,'technology-adoption-by-househol'!$D$298:$E$310,2,FALSE)),"",VLOOKUP($B93,'technology-adoption-by-househol'!$D$298:$E$310,2,FALSE))</f>
        <v/>
      </c>
      <c r="M93" t="str">
        <f>IF(ISERROR(VLOOKUP($B93,'technology-adoption-by-househol'!$D$311:$E$317,2,FALSE)),"",VLOOKUP($B93,'technology-adoption-by-househol'!$D$311:$E$317,2,FALSE))</f>
        <v/>
      </c>
      <c r="N93" t="str">
        <f>IF(ISERROR(VLOOKUP($B93,'technology-adoption-by-househol'!$D$318:$E$325,2,FALSE)),"",VLOOKUP($B93,'technology-adoption-by-househol'!$D$318:$E$325,2,FALSE))</f>
        <v/>
      </c>
      <c r="O93">
        <f>IF(ISERROR(VLOOKUP($B93,'technology-adoption-by-househol'!$D$326:$E$423,2,FALSE)),"",VLOOKUP($B93,'technology-adoption-by-househol'!$D$326:$E$423,2,FALSE))</f>
        <v>93</v>
      </c>
      <c r="P93" t="str">
        <f>IF(ISERROR(VLOOKUP($B93,'technology-adoption-by-househol'!$D$424:$E$432,2,FALSE)),"",VLOOKUP($B93,'technology-adoption-by-househol'!$D$424:$E$432,2,FALSE))</f>
        <v/>
      </c>
      <c r="Q93" t="str">
        <f>IF(ISERROR(VLOOKUP($B93,'technology-adoption-by-househol'!$D$433:$E$444,2,FALSE)),"",VLOOKUP($B93,'technology-adoption-by-househol'!$D$433:$E$444,2,FALSE))</f>
        <v/>
      </c>
      <c r="R93" t="str">
        <f>IF(ISERROR(VLOOKUP($B93,'technology-adoption-by-househol'!$D$445:$E$456,2,FALSE)),"",VLOOKUP($B93,'technology-adoption-by-househol'!$D$445:$E$456,2,FALSE))</f>
        <v/>
      </c>
      <c r="S93" t="str">
        <f>IF(ISERROR(VLOOKUP($B93,'technology-adoption-by-househol'!$D$457:$E$511,2,FALSE)),"",VLOOKUP($B93,'technology-adoption-by-househol'!$D$457:$E$511,2,FALSE))</f>
        <v/>
      </c>
      <c r="T93">
        <f>IF(ISERROR(VLOOKUP($B93,'technology-adoption-by-househol'!$D$512:$E$588,2,FALSE)),"",VLOOKUP($B93,'technology-adoption-by-househol'!$D$512:$E$588,2,FALSE))</f>
        <v>76</v>
      </c>
      <c r="U93" t="str">
        <f>IF(ISERROR(VLOOKUP($B93,'technology-adoption-by-househol'!$D$589:$E$612,2,FALSE)),"",VLOOKUP($B93,'technology-adoption-by-househol'!$D$589:$E$612,2,FALSE))</f>
        <v/>
      </c>
      <c r="V93">
        <f>IF(ISERROR(VLOOKUP($B93,'technology-adoption-by-househol'!$D$616:$E$724,2,FALSE)),"",VLOOKUP($B93,'technology-adoption-by-househol'!$D$616:$E$724,2,FALSE))</f>
        <v>60</v>
      </c>
      <c r="W93" t="str">
        <f>IF(ISERROR(VLOOKUP($B93,'technology-adoption-by-househol'!$D$725:$E$757,2,FALSE)),"",VLOOKUP($B93,'technology-adoption-by-househol'!$D$725:$E$757,2,FALSE))</f>
        <v/>
      </c>
      <c r="X93" t="str">
        <f>IF(ISERROR(VLOOKUP($B93,'technology-adoption-by-househol'!$D$758:$E$768,2,FALSE)),"",VLOOKUP($B93,'technology-adoption-by-househol'!$D$758:$E$768,2,FALSE))</f>
        <v/>
      </c>
      <c r="Y93" t="str">
        <f>IF(ISERROR(VLOOKUP($B93,'technology-adoption-by-househol'!$D$769:$E$784,2,FALSE)),"",VLOOKUP($B93,'technology-adoption-by-househol'!$D$769:$E$784,2,FALSE))</f>
        <v/>
      </c>
      <c r="Z93" t="str">
        <f>IF(ISERROR(VLOOKUP($B93,'technology-adoption-by-househol'!$D$785:$E$794,2,FALSE)),"",VLOOKUP($B93,'technology-adoption-by-househol'!$D$785:$E$794,2,FALSE))</f>
        <v/>
      </c>
      <c r="AA93" t="str">
        <f>IF(ISERROR(VLOOKUP($B93,'technology-adoption-by-househol'!$D$795:$E$828,2,FALSE)),"",VLOOKUP($B93,'technology-adoption-by-househol'!$D$795:$E$828,2,FALSE))</f>
        <v/>
      </c>
      <c r="AB93" t="str">
        <f>IF(ISERROR(VLOOKUP($B93,'technology-adoption-by-househol'!$D$829:$E$864,2,FALSE)),"",VLOOKUP($B93,'technology-adoption-by-househol'!$D$829:$E$864,2,FALSE))</f>
        <v/>
      </c>
      <c r="AC93" t="str">
        <f>IF(ISERROR(VLOOKUP($B93,'technology-adoption-by-househol'!$D$865:$E$877,2,FALSE)),"",VLOOKUP($B93,'technology-adoption-by-househol'!$D$865:$E$877,2,FALSE))</f>
        <v/>
      </c>
      <c r="AD93">
        <f>IF(ISERROR(VLOOKUP($B93,'technology-adoption-by-househol'!$D$878:$E$958,2,FALSE)),"",VLOOKUP($B93,'technology-adoption-by-househol'!$D$878:$E$958,2,FALSE))</f>
        <v>93</v>
      </c>
      <c r="AE93">
        <f>IF(ISERROR(VLOOKUP($B93,'technology-adoption-by-househol'!$D$959:$E$1011,2,FALSE)),"",VLOOKUP($B93,'technology-adoption-by-househol'!$D$959:$E$1011,2,FALSE))</f>
        <v>79.2</v>
      </c>
      <c r="AF93" t="str">
        <f>IF(ISERROR(VLOOKUP($B93,'technology-adoption-by-househol'!$D$1012:$E$1018,2,FALSE)),"",VLOOKUP($B93,'technology-adoption-by-househol'!$D$1012:$E$1018,2,FALSE))</f>
        <v/>
      </c>
      <c r="AG93" t="str">
        <f>IF(ISERROR(VLOOKUP($B93,'technology-adoption-by-househol'!$D$1019:$E$1041,2,FALSE)),"",VLOOKUP($B93,'technology-adoption-by-househol'!$D$1019:$E$1041,2,FALSE))</f>
        <v/>
      </c>
      <c r="AH93" t="str">
        <f>IF(ISERROR(VLOOKUP($B93,'technology-adoption-by-househol'!$D$1042:$E$1047,2,FALSE)),"",VLOOKUP($B93,'technology-adoption-by-househol'!$D$1042:$E$1047,2,FALSE))</f>
        <v/>
      </c>
      <c r="AI93" t="str">
        <f>IF(ISERROR(VLOOKUP($B93,'technology-adoption-by-househol'!$D$1048:$E$1059,2,FALSE)),"",VLOOKUP($B93,'technology-adoption-by-househol'!$D$1048:$E$1059,2,FALSE))</f>
        <v/>
      </c>
      <c r="AJ93">
        <f>IF(ISERROR(VLOOKUP($B93,'technology-adoption-by-househol'!$D$1060:$E$1167,2,FALSE)),"",VLOOKUP($B93,'technology-adoption-by-househol'!$D$1060:$E$1167,2,FALSE))</f>
        <v>70</v>
      </c>
      <c r="AK93" t="str">
        <f>IF(ISERROR(VLOOKUP($B93,'technology-adoption-by-househol'!$D$1168:$E$1174,2,FALSE)),"",VLOOKUP($B93,'technology-adoption-by-househol'!$D$1168:$E$1174,2,FALSE))</f>
        <v/>
      </c>
      <c r="AL93">
        <f>IF(ISERROR(VLOOKUP($B93,'technology-adoption-by-househol'!$D$1181:$E$1236,2,FALSE)),"",VLOOKUP($B93,'technology-adoption-by-househol'!$D$1181:$E$1236,2,FALSE))</f>
        <v>52.8</v>
      </c>
      <c r="AM93" t="str">
        <f>IF(ISERROR(VLOOKUP($B93,'technology-adoption-by-househol'!$D$1243:$E$1255,2,FALSE)),"",VLOOKUP($B93,'technology-adoption-by-househol'!$D$1243:$E$1255,2,FALSE))</f>
        <v/>
      </c>
      <c r="AN93">
        <f>IF(ISERROR(VLOOKUP($B93,'technology-adoption-by-househol'!$D$1256:$E$1334,2,FALSE)),"",VLOOKUP($B93,'technology-adoption-by-househol'!$D$1256:$E$1334,2,FALSE))</f>
        <v>17</v>
      </c>
      <c r="AO93" t="str">
        <f>IF(ISERROR(VLOOKUP($B93,'technology-adoption-by-househol'!$D$1335:$E$1341,2,FALSE)),"",VLOOKUP($B93,'technology-adoption-by-househol'!$D$1335:$E$1341,2,FALSE))</f>
        <v/>
      </c>
    </row>
    <row r="94" spans="2:41" x14ac:dyDescent="0.3">
      <c r="B94" s="2">
        <f t="shared" si="1"/>
        <v>1950</v>
      </c>
      <c r="C94" t="str">
        <f>IF(ISERROR(VLOOKUP(B94,'technology-adoption-by-househol'!$D$6:$E$41,2,FALSE)),"",VLOOKUP(B94,'technology-adoption-by-househol'!$D$6:$E$41,2,FALSE))</f>
        <v/>
      </c>
      <c r="D94">
        <f>IF(ISERROR(VLOOKUP($B94,'technology-adoption-by-househol'!$D$42:$E$132,2,FALSE)),"",VLOOKUP($B94,'technology-adoption-by-househol'!$D$42:$E$132,2,FALSE))</f>
        <v>58</v>
      </c>
      <c r="E94" t="str">
        <f>IF(ISERROR(VLOOKUP($B94,'technology-adoption-by-househol'!$D$133:$E$162,2,FALSE)),"",VLOOKUP($B94,'technology-adoption-by-househol'!$D$133:$E$162,2,FALSE))</f>
        <v/>
      </c>
      <c r="F94" t="str">
        <f>IF(ISERROR(VLOOKUP($B94,'technology-adoption-by-househol'!$D$163:$E$185,2,FALSE)),"",VLOOKUP($B94,'technology-adoption-by-househol'!$D$163:$E$185,2,FALSE))</f>
        <v/>
      </c>
      <c r="G94">
        <f>IF(ISERROR(VLOOKUP($B94,'technology-adoption-by-househol'!$D$186:$E$192,2,FALSE)),"",VLOOKUP($B94,'technology-adoption-by-househol'!$D$186:$E$192,2,FALSE))</f>
        <v>50</v>
      </c>
      <c r="H94" t="str">
        <f>IF(ISERROR(VLOOKUP($B94,'technology-adoption-by-househol'!$D$193:$E$232,2,FALSE)),"",VLOOKUP($B94,'technology-adoption-by-househol'!$D$193:$E$232,2,FALSE))</f>
        <v/>
      </c>
      <c r="I94" t="str">
        <f>IF(ISERROR(VLOOKUP($B94,'technology-adoption-by-househol'!$D$233:$E$238,2,FALSE)),"",VLOOKUP($B94,'technology-adoption-by-househol'!$D$233:$E$238,2,FALSE))</f>
        <v/>
      </c>
      <c r="J94">
        <f>IF(ISERROR(VLOOKUP($B94,'technology-adoption-by-househol'!$D$239:$E$278,2,FALSE)),"",VLOOKUP($B94,'technology-adoption-by-househol'!$D$239:$E$278,2,FALSE))</f>
        <v>2</v>
      </c>
      <c r="K94" t="str">
        <f>IF(ISERROR(VLOOKUP($B94,'technology-adoption-by-househol'!$D$279:$E$297,2,FALSE)),"",VLOOKUP($B94,'technology-adoption-by-househol'!$D$279:$E$297,2,FALSE))</f>
        <v/>
      </c>
      <c r="L94">
        <f>IF(ISERROR(VLOOKUP($B94,'technology-adoption-by-househol'!$D$298:$E$310,2,FALSE)),"",VLOOKUP($B94,'technology-adoption-by-househol'!$D$298:$E$310,2,FALSE))</f>
        <v>1</v>
      </c>
      <c r="M94" t="str">
        <f>IF(ISERROR(VLOOKUP($B94,'technology-adoption-by-househol'!$D$311:$E$317,2,FALSE)),"",VLOOKUP($B94,'technology-adoption-by-househol'!$D$311:$E$317,2,FALSE))</f>
        <v/>
      </c>
      <c r="N94">
        <f>IF(ISERROR(VLOOKUP($B94,'technology-adoption-by-househol'!$D$318:$E$325,2,FALSE)),"",VLOOKUP($B94,'technology-adoption-by-househol'!$D$318:$E$325,2,FALSE))</f>
        <v>14</v>
      </c>
      <c r="O94">
        <f>IF(ISERROR(VLOOKUP($B94,'technology-adoption-by-househol'!$D$326:$E$423,2,FALSE)),"",VLOOKUP($B94,'technology-adoption-by-househol'!$D$326:$E$423,2,FALSE))</f>
        <v>94</v>
      </c>
      <c r="P94" t="str">
        <f>IF(ISERROR(VLOOKUP($B94,'technology-adoption-by-househol'!$D$424:$E$432,2,FALSE)),"",VLOOKUP($B94,'technology-adoption-by-househol'!$D$424:$E$432,2,FALSE))</f>
        <v/>
      </c>
      <c r="Q94">
        <f>IF(ISERROR(VLOOKUP($B94,'technology-adoption-by-househol'!$D$433:$E$444,2,FALSE)),"",VLOOKUP($B94,'technology-adoption-by-househol'!$D$433:$E$444,2,FALSE))</f>
        <v>71</v>
      </c>
      <c r="R94">
        <f>IF(ISERROR(VLOOKUP($B94,'technology-adoption-by-househol'!$D$445:$E$456,2,FALSE)),"",VLOOKUP($B94,'technology-adoption-by-househol'!$D$445:$E$456,2,FALSE))</f>
        <v>6</v>
      </c>
      <c r="S94" t="str">
        <f>IF(ISERROR(VLOOKUP($B94,'technology-adoption-by-househol'!$D$457:$E$511,2,FALSE)),"",VLOOKUP($B94,'technology-adoption-by-househol'!$D$457:$E$511,2,FALSE))</f>
        <v/>
      </c>
      <c r="T94">
        <f>IF(ISERROR(VLOOKUP($B94,'technology-adoption-by-househol'!$D$512:$E$588,2,FALSE)),"",VLOOKUP($B94,'technology-adoption-by-househol'!$D$512:$E$588,2,FALSE))</f>
        <v>80</v>
      </c>
      <c r="U94" t="str">
        <f>IF(ISERROR(VLOOKUP($B94,'technology-adoption-by-househol'!$D$589:$E$612,2,FALSE)),"",VLOOKUP($B94,'technology-adoption-by-househol'!$D$589:$E$612,2,FALSE))</f>
        <v/>
      </c>
      <c r="V94">
        <f>IF(ISERROR(VLOOKUP($B94,'technology-adoption-by-househol'!$D$616:$E$724,2,FALSE)),"",VLOOKUP($B94,'technology-adoption-by-househol'!$D$616:$E$724,2,FALSE))</f>
        <v>62</v>
      </c>
      <c r="W94" t="str">
        <f>IF(ISERROR(VLOOKUP($B94,'technology-adoption-by-househol'!$D$725:$E$757,2,FALSE)),"",VLOOKUP($B94,'technology-adoption-by-househol'!$D$725:$E$757,2,FALSE))</f>
        <v/>
      </c>
      <c r="X94" t="str">
        <f>IF(ISERROR(VLOOKUP($B94,'technology-adoption-by-househol'!$D$758:$E$768,2,FALSE)),"",VLOOKUP($B94,'technology-adoption-by-househol'!$D$758:$E$768,2,FALSE))</f>
        <v/>
      </c>
      <c r="Y94" t="str">
        <f>IF(ISERROR(VLOOKUP($B94,'technology-adoption-by-househol'!$D$769:$E$784,2,FALSE)),"",VLOOKUP($B94,'technology-adoption-by-househol'!$D$769:$E$784,2,FALSE))</f>
        <v/>
      </c>
      <c r="Z94" t="str">
        <f>IF(ISERROR(VLOOKUP($B94,'technology-adoption-by-househol'!$D$785:$E$794,2,FALSE)),"",VLOOKUP($B94,'technology-adoption-by-househol'!$D$785:$E$794,2,FALSE))</f>
        <v/>
      </c>
      <c r="AA94" t="str">
        <f>IF(ISERROR(VLOOKUP($B94,'technology-adoption-by-househol'!$D$795:$E$828,2,FALSE)),"",VLOOKUP($B94,'technology-adoption-by-househol'!$D$795:$E$828,2,FALSE))</f>
        <v/>
      </c>
      <c r="AB94" t="str">
        <f>IF(ISERROR(VLOOKUP($B94,'technology-adoption-by-househol'!$D$829:$E$864,2,FALSE)),"",VLOOKUP($B94,'technology-adoption-by-househol'!$D$829:$E$864,2,FALSE))</f>
        <v/>
      </c>
      <c r="AC94" t="str">
        <f>IF(ISERROR(VLOOKUP($B94,'technology-adoption-by-househol'!$D$865:$E$877,2,FALSE)),"",VLOOKUP($B94,'technology-adoption-by-househol'!$D$865:$E$877,2,FALSE))</f>
        <v/>
      </c>
      <c r="AD94">
        <f>IF(ISERROR(VLOOKUP($B94,'technology-adoption-by-househol'!$D$878:$E$958,2,FALSE)),"",VLOOKUP($B94,'technology-adoption-by-househol'!$D$878:$E$958,2,FALSE))</f>
        <v>92</v>
      </c>
      <c r="AE94">
        <f>IF(ISERROR(VLOOKUP($B94,'technology-adoption-by-househol'!$D$959:$E$1011,2,FALSE)),"",VLOOKUP($B94,'technology-adoption-by-househol'!$D$959:$E$1011,2,FALSE))</f>
        <v>86.4</v>
      </c>
      <c r="AF94">
        <f>IF(ISERROR(VLOOKUP($B94,'technology-adoption-by-househol'!$D$1012:$E$1018,2,FALSE)),"",VLOOKUP($B94,'technology-adoption-by-househol'!$D$1012:$E$1018,2,FALSE))</f>
        <v>83</v>
      </c>
      <c r="AG94" t="str">
        <f>IF(ISERROR(VLOOKUP($B94,'technology-adoption-by-househol'!$D$1019:$E$1041,2,FALSE)),"",VLOOKUP($B94,'technology-adoption-by-househol'!$D$1019:$E$1041,2,FALSE))</f>
        <v/>
      </c>
      <c r="AH94" t="str">
        <f>IF(ISERROR(VLOOKUP($B94,'technology-adoption-by-househol'!$D$1042:$E$1047,2,FALSE)),"",VLOOKUP($B94,'technology-adoption-by-househol'!$D$1042:$E$1047,2,FALSE))</f>
        <v/>
      </c>
      <c r="AI94" t="str">
        <f>IF(ISERROR(VLOOKUP($B94,'technology-adoption-by-househol'!$D$1048:$E$1059,2,FALSE)),"",VLOOKUP($B94,'technology-adoption-by-househol'!$D$1048:$E$1059,2,FALSE))</f>
        <v/>
      </c>
      <c r="AJ94">
        <f>IF(ISERROR(VLOOKUP($B94,'technology-adoption-by-househol'!$D$1060:$E$1167,2,FALSE)),"",VLOOKUP($B94,'technology-adoption-by-househol'!$D$1060:$E$1167,2,FALSE))</f>
        <v>74</v>
      </c>
      <c r="AK94" t="str">
        <f>IF(ISERROR(VLOOKUP($B94,'technology-adoption-by-househol'!$D$1168:$E$1174,2,FALSE)),"",VLOOKUP($B94,'technology-adoption-by-househol'!$D$1168:$E$1174,2,FALSE))</f>
        <v/>
      </c>
      <c r="AL94">
        <f>IF(ISERROR(VLOOKUP($B94,'technology-adoption-by-househol'!$D$1181:$E$1236,2,FALSE)),"",VLOOKUP($B94,'technology-adoption-by-househol'!$D$1181:$E$1236,2,FALSE))</f>
        <v>56.5</v>
      </c>
      <c r="AM94" t="str">
        <f>IF(ISERROR(VLOOKUP($B94,'technology-adoption-by-househol'!$D$1243:$E$1255,2,FALSE)),"",VLOOKUP($B94,'technology-adoption-by-househol'!$D$1243:$E$1255,2,FALSE))</f>
        <v/>
      </c>
      <c r="AN94">
        <f>IF(ISERROR(VLOOKUP($B94,'technology-adoption-by-househol'!$D$1256:$E$1334,2,FALSE)),"",VLOOKUP($B94,'technology-adoption-by-househol'!$D$1256:$E$1334,2,FALSE))</f>
        <v>18</v>
      </c>
      <c r="AO94" t="str">
        <f>IF(ISERROR(VLOOKUP($B94,'technology-adoption-by-househol'!$D$1335:$E$1341,2,FALSE)),"",VLOOKUP($B94,'technology-adoption-by-househol'!$D$1335:$E$1341,2,FALSE))</f>
        <v/>
      </c>
    </row>
    <row r="95" spans="2:41" x14ac:dyDescent="0.3">
      <c r="B95" s="2">
        <f t="shared" si="1"/>
        <v>1951</v>
      </c>
      <c r="C95">
        <f>IF(ISERROR(VLOOKUP(B95,'technology-adoption-by-househol'!$D$6:$E$41,2,FALSE)),"",VLOOKUP(B95,'technology-adoption-by-househol'!$D$6:$E$41,2,FALSE))</f>
        <v>36</v>
      </c>
      <c r="D95">
        <f>IF(ISERROR(VLOOKUP($B95,'technology-adoption-by-househol'!$D$42:$E$132,2,FALSE)),"",VLOOKUP($B95,'technology-adoption-by-househol'!$D$42:$E$132,2,FALSE))</f>
        <v>60</v>
      </c>
      <c r="E95" t="str">
        <f>IF(ISERROR(VLOOKUP($B95,'technology-adoption-by-househol'!$D$133:$E$162,2,FALSE)),"",VLOOKUP($B95,'technology-adoption-by-househol'!$D$133:$E$162,2,FALSE))</f>
        <v/>
      </c>
      <c r="F95" t="str">
        <f>IF(ISERROR(VLOOKUP($B95,'technology-adoption-by-househol'!$D$163:$E$185,2,FALSE)),"",VLOOKUP($B95,'technology-adoption-by-househol'!$D$163:$E$185,2,FALSE))</f>
        <v/>
      </c>
      <c r="G95" t="str">
        <f>IF(ISERROR(VLOOKUP($B95,'technology-adoption-by-househol'!$D$186:$E$192,2,FALSE)),"",VLOOKUP($B95,'technology-adoption-by-househol'!$D$186:$E$192,2,FALSE))</f>
        <v/>
      </c>
      <c r="H95" t="str">
        <f>IF(ISERROR(VLOOKUP($B95,'technology-adoption-by-househol'!$D$193:$E$232,2,FALSE)),"",VLOOKUP($B95,'technology-adoption-by-househol'!$D$193:$E$232,2,FALSE))</f>
        <v/>
      </c>
      <c r="I95" t="str">
        <f>IF(ISERROR(VLOOKUP($B95,'technology-adoption-by-househol'!$D$233:$E$238,2,FALSE)),"",VLOOKUP($B95,'technology-adoption-by-househol'!$D$233:$E$238,2,FALSE))</f>
        <v/>
      </c>
      <c r="J95">
        <f>IF(ISERROR(VLOOKUP($B95,'technology-adoption-by-househol'!$D$239:$E$278,2,FALSE)),"",VLOOKUP($B95,'technology-adoption-by-househol'!$D$239:$E$278,2,FALSE))</f>
        <v>2.6</v>
      </c>
      <c r="K95" t="str">
        <f>IF(ISERROR(VLOOKUP($B95,'technology-adoption-by-househol'!$D$279:$E$297,2,FALSE)),"",VLOOKUP($B95,'technology-adoption-by-househol'!$D$279:$E$297,2,FALSE))</f>
        <v/>
      </c>
      <c r="L95" t="str">
        <f>IF(ISERROR(VLOOKUP($B95,'technology-adoption-by-househol'!$D$298:$E$310,2,FALSE)),"",VLOOKUP($B95,'technology-adoption-by-househol'!$D$298:$E$310,2,FALSE))</f>
        <v/>
      </c>
      <c r="M95" t="str">
        <f>IF(ISERROR(VLOOKUP($B95,'technology-adoption-by-househol'!$D$311:$E$317,2,FALSE)),"",VLOOKUP($B95,'technology-adoption-by-househol'!$D$311:$E$317,2,FALSE))</f>
        <v/>
      </c>
      <c r="N95" t="str">
        <f>IF(ISERROR(VLOOKUP($B95,'technology-adoption-by-househol'!$D$318:$E$325,2,FALSE)),"",VLOOKUP($B95,'technology-adoption-by-househol'!$D$318:$E$325,2,FALSE))</f>
        <v/>
      </c>
      <c r="O95">
        <f>IF(ISERROR(VLOOKUP($B95,'technology-adoption-by-househol'!$D$326:$E$423,2,FALSE)),"",VLOOKUP($B95,'technology-adoption-by-househol'!$D$326:$E$423,2,FALSE))</f>
        <v>95</v>
      </c>
      <c r="P95" t="str">
        <f>IF(ISERROR(VLOOKUP($B95,'technology-adoption-by-househol'!$D$424:$E$432,2,FALSE)),"",VLOOKUP($B95,'technology-adoption-by-househol'!$D$424:$E$432,2,FALSE))</f>
        <v/>
      </c>
      <c r="Q95" t="str">
        <f>IF(ISERROR(VLOOKUP($B95,'technology-adoption-by-househol'!$D$433:$E$444,2,FALSE)),"",VLOOKUP($B95,'technology-adoption-by-househol'!$D$433:$E$444,2,FALSE))</f>
        <v/>
      </c>
      <c r="R95" t="str">
        <f>IF(ISERROR(VLOOKUP($B95,'technology-adoption-by-househol'!$D$445:$E$456,2,FALSE)),"",VLOOKUP($B95,'technology-adoption-by-househol'!$D$445:$E$456,2,FALSE))</f>
        <v/>
      </c>
      <c r="S95" t="str">
        <f>IF(ISERROR(VLOOKUP($B95,'technology-adoption-by-househol'!$D$457:$E$511,2,FALSE)),"",VLOOKUP($B95,'technology-adoption-by-househol'!$D$457:$E$511,2,FALSE))</f>
        <v/>
      </c>
      <c r="T95">
        <f>IF(ISERROR(VLOOKUP($B95,'technology-adoption-by-househol'!$D$512:$E$588,2,FALSE)),"",VLOOKUP($B95,'technology-adoption-by-househol'!$D$512:$E$588,2,FALSE))</f>
        <v>83</v>
      </c>
      <c r="U95" t="str">
        <f>IF(ISERROR(VLOOKUP($B95,'technology-adoption-by-househol'!$D$589:$E$612,2,FALSE)),"",VLOOKUP($B95,'technology-adoption-by-househol'!$D$589:$E$612,2,FALSE))</f>
        <v/>
      </c>
      <c r="V95">
        <f>IF(ISERROR(VLOOKUP($B95,'technology-adoption-by-househol'!$D$616:$E$724,2,FALSE)),"",VLOOKUP($B95,'technology-adoption-by-househol'!$D$616:$E$724,2,FALSE))</f>
        <v>63.5</v>
      </c>
      <c r="W95" t="str">
        <f>IF(ISERROR(VLOOKUP($B95,'technology-adoption-by-househol'!$D$725:$E$757,2,FALSE)),"",VLOOKUP($B95,'technology-adoption-by-househol'!$D$725:$E$757,2,FALSE))</f>
        <v/>
      </c>
      <c r="X95" t="str">
        <f>IF(ISERROR(VLOOKUP($B95,'technology-adoption-by-househol'!$D$758:$E$768,2,FALSE)),"",VLOOKUP($B95,'technology-adoption-by-househol'!$D$758:$E$768,2,FALSE))</f>
        <v/>
      </c>
      <c r="Y95" t="str">
        <f>IF(ISERROR(VLOOKUP($B95,'technology-adoption-by-househol'!$D$769:$E$784,2,FALSE)),"",VLOOKUP($B95,'technology-adoption-by-househol'!$D$769:$E$784,2,FALSE))</f>
        <v/>
      </c>
      <c r="Z95" t="str">
        <f>IF(ISERROR(VLOOKUP($B95,'technology-adoption-by-househol'!$D$785:$E$794,2,FALSE)),"",VLOOKUP($B95,'technology-adoption-by-househol'!$D$785:$E$794,2,FALSE))</f>
        <v/>
      </c>
      <c r="AA95">
        <f>IF(ISERROR(VLOOKUP($B95,'technology-adoption-by-househol'!$D$795:$E$828,2,FALSE)),"",VLOOKUP($B95,'technology-adoption-by-househol'!$D$795:$E$828,2,FALSE))</f>
        <v>0</v>
      </c>
      <c r="AB95" t="str">
        <f>IF(ISERROR(VLOOKUP($B95,'technology-adoption-by-househol'!$D$829:$E$864,2,FALSE)),"",VLOOKUP($B95,'technology-adoption-by-househol'!$D$829:$E$864,2,FALSE))</f>
        <v/>
      </c>
      <c r="AC95" t="str">
        <f>IF(ISERROR(VLOOKUP($B95,'technology-adoption-by-househol'!$D$865:$E$877,2,FALSE)),"",VLOOKUP($B95,'technology-adoption-by-househol'!$D$865:$E$877,2,FALSE))</f>
        <v/>
      </c>
      <c r="AD95">
        <f>IF(ISERROR(VLOOKUP($B95,'technology-adoption-by-househol'!$D$878:$E$958,2,FALSE)),"",VLOOKUP($B95,'technology-adoption-by-househol'!$D$878:$E$958,2,FALSE))</f>
        <v>92</v>
      </c>
      <c r="AE95">
        <f>IF(ISERROR(VLOOKUP($B95,'technology-adoption-by-househol'!$D$959:$E$1011,2,FALSE)),"",VLOOKUP($B95,'technology-adoption-by-househol'!$D$959:$E$1011,2,FALSE))</f>
        <v>86.7</v>
      </c>
      <c r="AF95" t="str">
        <f>IF(ISERROR(VLOOKUP($B95,'technology-adoption-by-househol'!$D$1012:$E$1018,2,FALSE)),"",VLOOKUP($B95,'technology-adoption-by-househol'!$D$1012:$E$1018,2,FALSE))</f>
        <v/>
      </c>
      <c r="AG95" t="str">
        <f>IF(ISERROR(VLOOKUP($B95,'technology-adoption-by-househol'!$D$1019:$E$1041,2,FALSE)),"",VLOOKUP($B95,'technology-adoption-by-househol'!$D$1019:$E$1041,2,FALSE))</f>
        <v/>
      </c>
      <c r="AH95" t="str">
        <f>IF(ISERROR(VLOOKUP($B95,'technology-adoption-by-househol'!$D$1042:$E$1047,2,FALSE)),"",VLOOKUP($B95,'technology-adoption-by-househol'!$D$1042:$E$1047,2,FALSE))</f>
        <v/>
      </c>
      <c r="AI95" t="str">
        <f>IF(ISERROR(VLOOKUP($B95,'technology-adoption-by-househol'!$D$1048:$E$1059,2,FALSE)),"",VLOOKUP($B95,'technology-adoption-by-househol'!$D$1048:$E$1059,2,FALSE))</f>
        <v/>
      </c>
      <c r="AJ95">
        <f>IF(ISERROR(VLOOKUP($B95,'technology-adoption-by-househol'!$D$1060:$E$1167,2,FALSE)),"",VLOOKUP($B95,'technology-adoption-by-househol'!$D$1060:$E$1167,2,FALSE))</f>
        <v>77</v>
      </c>
      <c r="AK95" t="str">
        <f>IF(ISERROR(VLOOKUP($B95,'technology-adoption-by-househol'!$D$1168:$E$1174,2,FALSE)),"",VLOOKUP($B95,'technology-adoption-by-househol'!$D$1168:$E$1174,2,FALSE))</f>
        <v/>
      </c>
      <c r="AL95">
        <f>IF(ISERROR(VLOOKUP($B95,'technology-adoption-by-househol'!$D$1181:$E$1236,2,FALSE)),"",VLOOKUP($B95,'technology-adoption-by-househol'!$D$1181:$E$1236,2,FALSE))</f>
        <v>57.7</v>
      </c>
      <c r="AM95" t="str">
        <f>IF(ISERROR(VLOOKUP($B95,'technology-adoption-by-househol'!$D$1243:$E$1255,2,FALSE)),"",VLOOKUP($B95,'technology-adoption-by-househol'!$D$1243:$E$1255,2,FALSE))</f>
        <v/>
      </c>
      <c r="AN95">
        <f>IF(ISERROR(VLOOKUP($B95,'technology-adoption-by-househol'!$D$1256:$E$1334,2,FALSE)),"",VLOOKUP($B95,'technology-adoption-by-househol'!$D$1256:$E$1334,2,FALSE))</f>
        <v>19</v>
      </c>
      <c r="AO95" t="str">
        <f>IF(ISERROR(VLOOKUP($B95,'technology-adoption-by-househol'!$D$1335:$E$1341,2,FALSE)),"",VLOOKUP($B95,'technology-adoption-by-househol'!$D$1335:$E$1341,2,FALSE))</f>
        <v/>
      </c>
    </row>
    <row r="96" spans="2:41" x14ac:dyDescent="0.3">
      <c r="B96" s="2">
        <f t="shared" si="1"/>
        <v>1952</v>
      </c>
      <c r="C96">
        <f>IF(ISERROR(VLOOKUP(B96,'technology-adoption-by-househol'!$D$6:$E$41,2,FALSE)),"",VLOOKUP(B96,'technology-adoption-by-househol'!$D$6:$E$41,2,FALSE))</f>
        <v>44.5</v>
      </c>
      <c r="D96">
        <f>IF(ISERROR(VLOOKUP($B96,'technology-adoption-by-househol'!$D$42:$E$132,2,FALSE)),"",VLOOKUP($B96,'technology-adoption-by-househol'!$D$42:$E$132,2,FALSE))</f>
        <v>60</v>
      </c>
      <c r="E96" t="str">
        <f>IF(ISERROR(VLOOKUP($B96,'technology-adoption-by-househol'!$D$133:$E$162,2,FALSE)),"",VLOOKUP($B96,'technology-adoption-by-househol'!$D$133:$E$162,2,FALSE))</f>
        <v/>
      </c>
      <c r="F96" t="str">
        <f>IF(ISERROR(VLOOKUP($B96,'technology-adoption-by-househol'!$D$163:$E$185,2,FALSE)),"",VLOOKUP($B96,'technology-adoption-by-househol'!$D$163:$E$185,2,FALSE))</f>
        <v/>
      </c>
      <c r="G96" t="str">
        <f>IF(ISERROR(VLOOKUP($B96,'technology-adoption-by-househol'!$D$186:$E$192,2,FALSE)),"",VLOOKUP($B96,'technology-adoption-by-househol'!$D$186:$E$192,2,FALSE))</f>
        <v/>
      </c>
      <c r="H96" t="str">
        <f>IF(ISERROR(VLOOKUP($B96,'technology-adoption-by-househol'!$D$193:$E$232,2,FALSE)),"",VLOOKUP($B96,'technology-adoption-by-househol'!$D$193:$E$232,2,FALSE))</f>
        <v/>
      </c>
      <c r="I96" t="str">
        <f>IF(ISERROR(VLOOKUP($B96,'technology-adoption-by-househol'!$D$233:$E$238,2,FALSE)),"",VLOOKUP($B96,'technology-adoption-by-househol'!$D$233:$E$238,2,FALSE))</f>
        <v/>
      </c>
      <c r="J96">
        <f>IF(ISERROR(VLOOKUP($B96,'technology-adoption-by-househol'!$D$239:$E$278,2,FALSE)),"",VLOOKUP($B96,'technology-adoption-by-househol'!$D$239:$E$278,2,FALSE))</f>
        <v>3</v>
      </c>
      <c r="K96" t="str">
        <f>IF(ISERROR(VLOOKUP($B96,'technology-adoption-by-househol'!$D$279:$E$297,2,FALSE)),"",VLOOKUP($B96,'technology-adoption-by-househol'!$D$279:$E$297,2,FALSE))</f>
        <v/>
      </c>
      <c r="L96" t="str">
        <f>IF(ISERROR(VLOOKUP($B96,'technology-adoption-by-househol'!$D$298:$E$310,2,FALSE)),"",VLOOKUP($B96,'technology-adoption-by-househol'!$D$298:$E$310,2,FALSE))</f>
        <v/>
      </c>
      <c r="M96" t="str">
        <f>IF(ISERROR(VLOOKUP($B96,'technology-adoption-by-househol'!$D$311:$E$317,2,FALSE)),"",VLOOKUP($B96,'technology-adoption-by-househol'!$D$311:$E$317,2,FALSE))</f>
        <v/>
      </c>
      <c r="N96" t="str">
        <f>IF(ISERROR(VLOOKUP($B96,'technology-adoption-by-househol'!$D$318:$E$325,2,FALSE)),"",VLOOKUP($B96,'technology-adoption-by-househol'!$D$318:$E$325,2,FALSE))</f>
        <v/>
      </c>
      <c r="O96">
        <f>IF(ISERROR(VLOOKUP($B96,'technology-adoption-by-househol'!$D$326:$E$423,2,FALSE)),"",VLOOKUP($B96,'technology-adoption-by-househol'!$D$326:$E$423,2,FALSE))</f>
        <v>96</v>
      </c>
      <c r="P96" t="str">
        <f>IF(ISERROR(VLOOKUP($B96,'technology-adoption-by-househol'!$D$424:$E$432,2,FALSE)),"",VLOOKUP($B96,'technology-adoption-by-househol'!$D$424:$E$432,2,FALSE))</f>
        <v/>
      </c>
      <c r="Q96" t="str">
        <f>IF(ISERROR(VLOOKUP($B96,'technology-adoption-by-househol'!$D$433:$E$444,2,FALSE)),"",VLOOKUP($B96,'technology-adoption-by-househol'!$D$433:$E$444,2,FALSE))</f>
        <v/>
      </c>
      <c r="R96" t="str">
        <f>IF(ISERROR(VLOOKUP($B96,'technology-adoption-by-househol'!$D$445:$E$456,2,FALSE)),"",VLOOKUP($B96,'technology-adoption-by-househol'!$D$445:$E$456,2,FALSE))</f>
        <v/>
      </c>
      <c r="S96" t="str">
        <f>IF(ISERROR(VLOOKUP($B96,'technology-adoption-by-househol'!$D$457:$E$511,2,FALSE)),"",VLOOKUP($B96,'technology-adoption-by-househol'!$D$457:$E$511,2,FALSE))</f>
        <v/>
      </c>
      <c r="T96">
        <f>IF(ISERROR(VLOOKUP($B96,'technology-adoption-by-househol'!$D$512:$E$588,2,FALSE)),"",VLOOKUP($B96,'technology-adoption-by-househol'!$D$512:$E$588,2,FALSE))</f>
        <v>86</v>
      </c>
      <c r="U96" t="str">
        <f>IF(ISERROR(VLOOKUP($B96,'technology-adoption-by-househol'!$D$589:$E$612,2,FALSE)),"",VLOOKUP($B96,'technology-adoption-by-househol'!$D$589:$E$612,2,FALSE))</f>
        <v/>
      </c>
      <c r="V96">
        <f>IF(ISERROR(VLOOKUP($B96,'technology-adoption-by-househol'!$D$616:$E$724,2,FALSE)),"",VLOOKUP($B96,'technology-adoption-by-househol'!$D$616:$E$724,2,FALSE))</f>
        <v>65</v>
      </c>
      <c r="W96" t="str">
        <f>IF(ISERROR(VLOOKUP($B96,'technology-adoption-by-househol'!$D$725:$E$757,2,FALSE)),"",VLOOKUP($B96,'technology-adoption-by-househol'!$D$725:$E$757,2,FALSE))</f>
        <v/>
      </c>
      <c r="X96" t="str">
        <f>IF(ISERROR(VLOOKUP($B96,'technology-adoption-by-househol'!$D$758:$E$768,2,FALSE)),"",VLOOKUP($B96,'technology-adoption-by-househol'!$D$758:$E$768,2,FALSE))</f>
        <v/>
      </c>
      <c r="Y96" t="str">
        <f>IF(ISERROR(VLOOKUP($B96,'technology-adoption-by-househol'!$D$769:$E$784,2,FALSE)),"",VLOOKUP($B96,'technology-adoption-by-househol'!$D$769:$E$784,2,FALSE))</f>
        <v/>
      </c>
      <c r="Z96" t="str">
        <f>IF(ISERROR(VLOOKUP($B96,'technology-adoption-by-househol'!$D$785:$E$794,2,FALSE)),"",VLOOKUP($B96,'technology-adoption-by-househol'!$D$785:$E$794,2,FALSE))</f>
        <v/>
      </c>
      <c r="AA96">
        <f>IF(ISERROR(VLOOKUP($B96,'technology-adoption-by-househol'!$D$795:$E$828,2,FALSE)),"",VLOOKUP($B96,'technology-adoption-by-househol'!$D$795:$E$828,2,FALSE))</f>
        <v>2</v>
      </c>
      <c r="AB96" t="str">
        <f>IF(ISERROR(VLOOKUP($B96,'technology-adoption-by-househol'!$D$829:$E$864,2,FALSE)),"",VLOOKUP($B96,'technology-adoption-by-househol'!$D$829:$E$864,2,FALSE))</f>
        <v/>
      </c>
      <c r="AC96" t="str">
        <f>IF(ISERROR(VLOOKUP($B96,'technology-adoption-by-househol'!$D$865:$E$877,2,FALSE)),"",VLOOKUP($B96,'technology-adoption-by-househol'!$D$865:$E$877,2,FALSE))</f>
        <v/>
      </c>
      <c r="AD96">
        <f>IF(ISERROR(VLOOKUP($B96,'technology-adoption-by-househol'!$D$878:$E$958,2,FALSE)),"",VLOOKUP($B96,'technology-adoption-by-househol'!$D$878:$E$958,2,FALSE))</f>
        <v>92</v>
      </c>
      <c r="AE96">
        <f>IF(ISERROR(VLOOKUP($B96,'technology-adoption-by-househol'!$D$959:$E$1011,2,FALSE)),"",VLOOKUP($B96,'technology-adoption-by-househol'!$D$959:$E$1011,2,FALSE))</f>
        <v>89.2</v>
      </c>
      <c r="AF96" t="str">
        <f>IF(ISERROR(VLOOKUP($B96,'technology-adoption-by-househol'!$D$1012:$E$1018,2,FALSE)),"",VLOOKUP($B96,'technology-adoption-by-househol'!$D$1012:$E$1018,2,FALSE))</f>
        <v/>
      </c>
      <c r="AG96" t="str">
        <f>IF(ISERROR(VLOOKUP($B96,'technology-adoption-by-househol'!$D$1019:$E$1041,2,FALSE)),"",VLOOKUP($B96,'technology-adoption-by-househol'!$D$1019:$E$1041,2,FALSE))</f>
        <v/>
      </c>
      <c r="AH96" t="str">
        <f>IF(ISERROR(VLOOKUP($B96,'technology-adoption-by-househol'!$D$1042:$E$1047,2,FALSE)),"",VLOOKUP($B96,'technology-adoption-by-househol'!$D$1042:$E$1047,2,FALSE))</f>
        <v/>
      </c>
      <c r="AI96" t="str">
        <f>IF(ISERROR(VLOOKUP($B96,'technology-adoption-by-househol'!$D$1048:$E$1059,2,FALSE)),"",VLOOKUP($B96,'technology-adoption-by-househol'!$D$1048:$E$1059,2,FALSE))</f>
        <v/>
      </c>
      <c r="AJ96">
        <f>IF(ISERROR(VLOOKUP($B96,'technology-adoption-by-househol'!$D$1060:$E$1167,2,FALSE)),"",VLOOKUP($B96,'technology-adoption-by-househol'!$D$1060:$E$1167,2,FALSE))</f>
        <v>80</v>
      </c>
      <c r="AK96" t="str">
        <f>IF(ISERROR(VLOOKUP($B96,'technology-adoption-by-househol'!$D$1168:$E$1174,2,FALSE)),"",VLOOKUP($B96,'technology-adoption-by-househol'!$D$1168:$E$1174,2,FALSE))</f>
        <v/>
      </c>
      <c r="AL96">
        <f>IF(ISERROR(VLOOKUP($B96,'technology-adoption-by-househol'!$D$1181:$E$1236,2,FALSE)),"",VLOOKUP($B96,'technology-adoption-by-househol'!$D$1181:$E$1236,2,FALSE))</f>
        <v>59.4</v>
      </c>
      <c r="AM96" t="str">
        <f>IF(ISERROR(VLOOKUP($B96,'technology-adoption-by-househol'!$D$1243:$E$1255,2,FALSE)),"",VLOOKUP($B96,'technology-adoption-by-househol'!$D$1243:$E$1255,2,FALSE))</f>
        <v/>
      </c>
      <c r="AN96">
        <f>IF(ISERROR(VLOOKUP($B96,'technology-adoption-by-househol'!$D$1256:$E$1334,2,FALSE)),"",VLOOKUP($B96,'technology-adoption-by-househol'!$D$1256:$E$1334,2,FALSE))</f>
        <v>20</v>
      </c>
      <c r="AO96" t="str">
        <f>IF(ISERROR(VLOOKUP($B96,'technology-adoption-by-househol'!$D$1335:$E$1341,2,FALSE)),"",VLOOKUP($B96,'technology-adoption-by-househol'!$D$1335:$E$1341,2,FALSE))</f>
        <v/>
      </c>
    </row>
    <row r="97" spans="2:41" x14ac:dyDescent="0.3">
      <c r="B97" s="2">
        <f t="shared" si="1"/>
        <v>1953</v>
      </c>
      <c r="C97">
        <f>IF(ISERROR(VLOOKUP(B97,'technology-adoption-by-househol'!$D$6:$E$41,2,FALSE)),"",VLOOKUP(B97,'technology-adoption-by-househol'!$D$6:$E$41,2,FALSE))</f>
        <v>50</v>
      </c>
      <c r="D97">
        <f>IF(ISERROR(VLOOKUP($B97,'technology-adoption-by-househol'!$D$42:$E$132,2,FALSE)),"",VLOOKUP($B97,'technology-adoption-by-househol'!$D$42:$E$132,2,FALSE))</f>
        <v>62</v>
      </c>
      <c r="E97" t="str">
        <f>IF(ISERROR(VLOOKUP($B97,'technology-adoption-by-househol'!$D$133:$E$162,2,FALSE)),"",VLOOKUP($B97,'technology-adoption-by-househol'!$D$133:$E$162,2,FALSE))</f>
        <v/>
      </c>
      <c r="F97" t="str">
        <f>IF(ISERROR(VLOOKUP($B97,'technology-adoption-by-househol'!$D$163:$E$185,2,FALSE)),"",VLOOKUP($B97,'technology-adoption-by-househol'!$D$163:$E$185,2,FALSE))</f>
        <v/>
      </c>
      <c r="G97" t="str">
        <f>IF(ISERROR(VLOOKUP($B97,'technology-adoption-by-househol'!$D$186:$E$192,2,FALSE)),"",VLOOKUP($B97,'technology-adoption-by-househol'!$D$186:$E$192,2,FALSE))</f>
        <v/>
      </c>
      <c r="H97" t="str">
        <f>IF(ISERROR(VLOOKUP($B97,'technology-adoption-by-househol'!$D$193:$E$232,2,FALSE)),"",VLOOKUP($B97,'technology-adoption-by-househol'!$D$193:$E$232,2,FALSE))</f>
        <v/>
      </c>
      <c r="I97" t="str">
        <f>IF(ISERROR(VLOOKUP($B97,'technology-adoption-by-househol'!$D$233:$E$238,2,FALSE)),"",VLOOKUP($B97,'technology-adoption-by-househol'!$D$233:$E$238,2,FALSE))</f>
        <v/>
      </c>
      <c r="J97">
        <f>IF(ISERROR(VLOOKUP($B97,'technology-adoption-by-househol'!$D$239:$E$278,2,FALSE)),"",VLOOKUP($B97,'technology-adoption-by-househol'!$D$239:$E$278,2,FALSE))</f>
        <v>3.2</v>
      </c>
      <c r="K97" t="str">
        <f>IF(ISERROR(VLOOKUP($B97,'technology-adoption-by-househol'!$D$279:$E$297,2,FALSE)),"",VLOOKUP($B97,'technology-adoption-by-househol'!$D$279:$E$297,2,FALSE))</f>
        <v/>
      </c>
      <c r="L97" t="str">
        <f>IF(ISERROR(VLOOKUP($B97,'technology-adoption-by-househol'!$D$298:$E$310,2,FALSE)),"",VLOOKUP($B97,'technology-adoption-by-househol'!$D$298:$E$310,2,FALSE))</f>
        <v/>
      </c>
      <c r="M97" t="str">
        <f>IF(ISERROR(VLOOKUP($B97,'technology-adoption-by-househol'!$D$311:$E$317,2,FALSE)),"",VLOOKUP($B97,'technology-adoption-by-househol'!$D$311:$E$317,2,FALSE))</f>
        <v/>
      </c>
      <c r="N97" t="str">
        <f>IF(ISERROR(VLOOKUP($B97,'technology-adoption-by-househol'!$D$318:$E$325,2,FALSE)),"",VLOOKUP($B97,'technology-adoption-by-househol'!$D$318:$E$325,2,FALSE))</f>
        <v/>
      </c>
      <c r="O97">
        <f>IF(ISERROR(VLOOKUP($B97,'technology-adoption-by-househol'!$D$326:$E$423,2,FALSE)),"",VLOOKUP($B97,'technology-adoption-by-househol'!$D$326:$E$423,2,FALSE))</f>
        <v>97</v>
      </c>
      <c r="P97" t="str">
        <f>IF(ISERROR(VLOOKUP($B97,'technology-adoption-by-househol'!$D$424:$E$432,2,FALSE)),"",VLOOKUP($B97,'technology-adoption-by-househol'!$D$424:$E$432,2,FALSE))</f>
        <v/>
      </c>
      <c r="Q97" t="str">
        <f>IF(ISERROR(VLOOKUP($B97,'technology-adoption-by-househol'!$D$433:$E$444,2,FALSE)),"",VLOOKUP($B97,'technology-adoption-by-househol'!$D$433:$E$444,2,FALSE))</f>
        <v/>
      </c>
      <c r="R97" t="str">
        <f>IF(ISERROR(VLOOKUP($B97,'technology-adoption-by-househol'!$D$445:$E$456,2,FALSE)),"",VLOOKUP($B97,'technology-adoption-by-househol'!$D$445:$E$456,2,FALSE))</f>
        <v/>
      </c>
      <c r="S97" t="str">
        <f>IF(ISERROR(VLOOKUP($B97,'technology-adoption-by-househol'!$D$457:$E$511,2,FALSE)),"",VLOOKUP($B97,'technology-adoption-by-househol'!$D$457:$E$511,2,FALSE))</f>
        <v/>
      </c>
      <c r="T97">
        <f>IF(ISERROR(VLOOKUP($B97,'technology-adoption-by-househol'!$D$512:$E$588,2,FALSE)),"",VLOOKUP($B97,'technology-adoption-by-househol'!$D$512:$E$588,2,FALSE))</f>
        <v>88</v>
      </c>
      <c r="U97" t="str">
        <f>IF(ISERROR(VLOOKUP($B97,'technology-adoption-by-househol'!$D$589:$E$612,2,FALSE)),"",VLOOKUP($B97,'technology-adoption-by-househol'!$D$589:$E$612,2,FALSE))</f>
        <v/>
      </c>
      <c r="V97">
        <f>IF(ISERROR(VLOOKUP($B97,'technology-adoption-by-househol'!$D$616:$E$724,2,FALSE)),"",VLOOKUP($B97,'technology-adoption-by-househol'!$D$616:$E$724,2,FALSE))</f>
        <v>67.5</v>
      </c>
      <c r="W97" t="str">
        <f>IF(ISERROR(VLOOKUP($B97,'technology-adoption-by-househol'!$D$725:$E$757,2,FALSE)),"",VLOOKUP($B97,'technology-adoption-by-househol'!$D$725:$E$757,2,FALSE))</f>
        <v/>
      </c>
      <c r="X97" t="str">
        <f>IF(ISERROR(VLOOKUP($B97,'technology-adoption-by-househol'!$D$758:$E$768,2,FALSE)),"",VLOOKUP($B97,'technology-adoption-by-househol'!$D$758:$E$768,2,FALSE))</f>
        <v/>
      </c>
      <c r="Y97" t="str">
        <f>IF(ISERROR(VLOOKUP($B97,'technology-adoption-by-househol'!$D$769:$E$784,2,FALSE)),"",VLOOKUP($B97,'technology-adoption-by-househol'!$D$769:$E$784,2,FALSE))</f>
        <v/>
      </c>
      <c r="Z97" t="str">
        <f>IF(ISERROR(VLOOKUP($B97,'technology-adoption-by-househol'!$D$785:$E$794,2,FALSE)),"",VLOOKUP($B97,'technology-adoption-by-househol'!$D$785:$E$794,2,FALSE))</f>
        <v/>
      </c>
      <c r="AA97">
        <f>IF(ISERROR(VLOOKUP($B97,'technology-adoption-by-househol'!$D$795:$E$828,2,FALSE)),"",VLOOKUP($B97,'technology-adoption-by-househol'!$D$795:$E$828,2,FALSE))</f>
        <v>6</v>
      </c>
      <c r="AB97" t="str">
        <f>IF(ISERROR(VLOOKUP($B97,'technology-adoption-by-househol'!$D$829:$E$864,2,FALSE)),"",VLOOKUP($B97,'technology-adoption-by-househol'!$D$829:$E$864,2,FALSE))</f>
        <v/>
      </c>
      <c r="AC97" t="str">
        <f>IF(ISERROR(VLOOKUP($B97,'technology-adoption-by-househol'!$D$865:$E$877,2,FALSE)),"",VLOOKUP($B97,'technology-adoption-by-househol'!$D$865:$E$877,2,FALSE))</f>
        <v/>
      </c>
      <c r="AD97">
        <f>IF(ISERROR(VLOOKUP($B97,'technology-adoption-by-househol'!$D$878:$E$958,2,FALSE)),"",VLOOKUP($B97,'technology-adoption-by-househol'!$D$878:$E$958,2,FALSE))</f>
        <v>93</v>
      </c>
      <c r="AE97">
        <f>IF(ISERROR(VLOOKUP($B97,'technology-adoption-by-househol'!$D$959:$E$1011,2,FALSE)),"",VLOOKUP($B97,'technology-adoption-by-househol'!$D$959:$E$1011,2,FALSE))</f>
        <v>90.4</v>
      </c>
      <c r="AF97" t="str">
        <f>IF(ISERROR(VLOOKUP($B97,'technology-adoption-by-househol'!$D$1012:$E$1018,2,FALSE)),"",VLOOKUP($B97,'technology-adoption-by-househol'!$D$1012:$E$1018,2,FALSE))</f>
        <v/>
      </c>
      <c r="AG97" t="str">
        <f>IF(ISERROR(VLOOKUP($B97,'technology-adoption-by-househol'!$D$1019:$E$1041,2,FALSE)),"",VLOOKUP($B97,'technology-adoption-by-househol'!$D$1019:$E$1041,2,FALSE))</f>
        <v/>
      </c>
      <c r="AH97" t="str">
        <f>IF(ISERROR(VLOOKUP($B97,'technology-adoption-by-househol'!$D$1042:$E$1047,2,FALSE)),"",VLOOKUP($B97,'technology-adoption-by-househol'!$D$1042:$E$1047,2,FALSE))</f>
        <v/>
      </c>
      <c r="AI97" t="str">
        <f>IF(ISERROR(VLOOKUP($B97,'technology-adoption-by-househol'!$D$1048:$E$1059,2,FALSE)),"",VLOOKUP($B97,'technology-adoption-by-househol'!$D$1048:$E$1059,2,FALSE))</f>
        <v/>
      </c>
      <c r="AJ97">
        <f>IF(ISERROR(VLOOKUP($B97,'technology-adoption-by-househol'!$D$1060:$E$1167,2,FALSE)),"",VLOOKUP($B97,'technology-adoption-by-househol'!$D$1060:$E$1167,2,FALSE))</f>
        <v>84</v>
      </c>
      <c r="AK97" t="str">
        <f>IF(ISERROR(VLOOKUP($B97,'technology-adoption-by-househol'!$D$1168:$E$1174,2,FALSE)),"",VLOOKUP($B97,'technology-adoption-by-househol'!$D$1168:$E$1174,2,FALSE))</f>
        <v/>
      </c>
      <c r="AL97">
        <f>IF(ISERROR(VLOOKUP($B97,'technology-adoption-by-househol'!$D$1181:$E$1236,2,FALSE)),"",VLOOKUP($B97,'technology-adoption-by-househol'!$D$1181:$E$1236,2,FALSE))</f>
        <v>60.5</v>
      </c>
      <c r="AM97" t="str">
        <f>IF(ISERROR(VLOOKUP($B97,'technology-adoption-by-househol'!$D$1243:$E$1255,2,FALSE)),"",VLOOKUP($B97,'technology-adoption-by-househol'!$D$1243:$E$1255,2,FALSE))</f>
        <v/>
      </c>
      <c r="AN97">
        <f>IF(ISERROR(VLOOKUP($B97,'technology-adoption-by-househol'!$D$1256:$E$1334,2,FALSE)),"",VLOOKUP($B97,'technology-adoption-by-househol'!$D$1256:$E$1334,2,FALSE))</f>
        <v>22</v>
      </c>
      <c r="AO97">
        <f>IF(ISERROR(VLOOKUP($B97,'technology-adoption-by-househol'!$D$1335:$E$1341,2,FALSE)),"",VLOOKUP($B97,'technology-adoption-by-househol'!$D$1335:$E$1341,2,FALSE))</f>
        <v>12</v>
      </c>
    </row>
    <row r="98" spans="2:41" x14ac:dyDescent="0.3">
      <c r="B98" s="2">
        <f t="shared" si="1"/>
        <v>1954</v>
      </c>
      <c r="C98">
        <f>IF(ISERROR(VLOOKUP(B98,'technology-adoption-by-househol'!$D$6:$E$41,2,FALSE)),"",VLOOKUP(B98,'technology-adoption-by-househol'!$D$6:$E$41,2,FALSE))</f>
        <v>55</v>
      </c>
      <c r="D98">
        <f>IF(ISERROR(VLOOKUP($B98,'technology-adoption-by-househol'!$D$42:$E$132,2,FALSE)),"",VLOOKUP($B98,'technology-adoption-by-househol'!$D$42:$E$132,2,FALSE))</f>
        <v>65</v>
      </c>
      <c r="E98" t="str">
        <f>IF(ISERROR(VLOOKUP($B98,'technology-adoption-by-househol'!$D$133:$E$162,2,FALSE)),"",VLOOKUP($B98,'technology-adoption-by-househol'!$D$133:$E$162,2,FALSE))</f>
        <v/>
      </c>
      <c r="F98" t="str">
        <f>IF(ISERROR(VLOOKUP($B98,'technology-adoption-by-househol'!$D$163:$E$185,2,FALSE)),"",VLOOKUP($B98,'technology-adoption-by-househol'!$D$163:$E$185,2,FALSE))</f>
        <v/>
      </c>
      <c r="G98" t="str">
        <f>IF(ISERROR(VLOOKUP($B98,'technology-adoption-by-househol'!$D$186:$E$192,2,FALSE)),"",VLOOKUP($B98,'technology-adoption-by-househol'!$D$186:$E$192,2,FALSE))</f>
        <v/>
      </c>
      <c r="H98" t="str">
        <f>IF(ISERROR(VLOOKUP($B98,'technology-adoption-by-househol'!$D$193:$E$232,2,FALSE)),"",VLOOKUP($B98,'technology-adoption-by-househol'!$D$193:$E$232,2,FALSE))</f>
        <v/>
      </c>
      <c r="I98" t="str">
        <f>IF(ISERROR(VLOOKUP($B98,'technology-adoption-by-househol'!$D$233:$E$238,2,FALSE)),"",VLOOKUP($B98,'technology-adoption-by-househol'!$D$233:$E$238,2,FALSE))</f>
        <v/>
      </c>
      <c r="J98">
        <f>IF(ISERROR(VLOOKUP($B98,'technology-adoption-by-househol'!$D$239:$E$278,2,FALSE)),"",VLOOKUP($B98,'technology-adoption-by-househol'!$D$239:$E$278,2,FALSE))</f>
        <v>3.5</v>
      </c>
      <c r="K98" t="str">
        <f>IF(ISERROR(VLOOKUP($B98,'technology-adoption-by-househol'!$D$279:$E$297,2,FALSE)),"",VLOOKUP($B98,'technology-adoption-by-househol'!$D$279:$E$297,2,FALSE))</f>
        <v/>
      </c>
      <c r="L98" t="str">
        <f>IF(ISERROR(VLOOKUP($B98,'technology-adoption-by-househol'!$D$298:$E$310,2,FALSE)),"",VLOOKUP($B98,'technology-adoption-by-househol'!$D$298:$E$310,2,FALSE))</f>
        <v/>
      </c>
      <c r="M98" t="str">
        <f>IF(ISERROR(VLOOKUP($B98,'technology-adoption-by-househol'!$D$311:$E$317,2,FALSE)),"",VLOOKUP($B98,'technology-adoption-by-househol'!$D$311:$E$317,2,FALSE))</f>
        <v/>
      </c>
      <c r="N98" t="str">
        <f>IF(ISERROR(VLOOKUP($B98,'technology-adoption-by-househol'!$D$318:$E$325,2,FALSE)),"",VLOOKUP($B98,'technology-adoption-by-househol'!$D$318:$E$325,2,FALSE))</f>
        <v/>
      </c>
      <c r="O98">
        <f>IF(ISERROR(VLOOKUP($B98,'technology-adoption-by-househol'!$D$326:$E$423,2,FALSE)),"",VLOOKUP($B98,'technology-adoption-by-househol'!$D$326:$E$423,2,FALSE))</f>
        <v>97.67</v>
      </c>
      <c r="P98" t="str">
        <f>IF(ISERROR(VLOOKUP($B98,'technology-adoption-by-househol'!$D$424:$E$432,2,FALSE)),"",VLOOKUP($B98,'technology-adoption-by-househol'!$D$424:$E$432,2,FALSE))</f>
        <v/>
      </c>
      <c r="Q98" t="str">
        <f>IF(ISERROR(VLOOKUP($B98,'technology-adoption-by-househol'!$D$433:$E$444,2,FALSE)),"",VLOOKUP($B98,'technology-adoption-by-househol'!$D$433:$E$444,2,FALSE))</f>
        <v/>
      </c>
      <c r="R98" t="str">
        <f>IF(ISERROR(VLOOKUP($B98,'technology-adoption-by-househol'!$D$445:$E$456,2,FALSE)),"",VLOOKUP($B98,'technology-adoption-by-househol'!$D$445:$E$456,2,FALSE))</f>
        <v/>
      </c>
      <c r="S98" t="str">
        <f>IF(ISERROR(VLOOKUP($B98,'technology-adoption-by-househol'!$D$457:$E$511,2,FALSE)),"",VLOOKUP($B98,'technology-adoption-by-househol'!$D$457:$E$511,2,FALSE))</f>
        <v/>
      </c>
      <c r="T98">
        <f>IF(ISERROR(VLOOKUP($B98,'technology-adoption-by-househol'!$D$512:$E$588,2,FALSE)),"",VLOOKUP($B98,'technology-adoption-by-househol'!$D$512:$E$588,2,FALSE))</f>
        <v>91</v>
      </c>
      <c r="U98" t="str">
        <f>IF(ISERROR(VLOOKUP($B98,'technology-adoption-by-househol'!$D$589:$E$612,2,FALSE)),"",VLOOKUP($B98,'technology-adoption-by-househol'!$D$589:$E$612,2,FALSE))</f>
        <v/>
      </c>
      <c r="V98">
        <f>IF(ISERROR(VLOOKUP($B98,'technology-adoption-by-househol'!$D$616:$E$724,2,FALSE)),"",VLOOKUP($B98,'technology-adoption-by-househol'!$D$616:$E$724,2,FALSE))</f>
        <v>70</v>
      </c>
      <c r="W98" t="str">
        <f>IF(ISERROR(VLOOKUP($B98,'technology-adoption-by-househol'!$D$725:$E$757,2,FALSE)),"",VLOOKUP($B98,'technology-adoption-by-househol'!$D$725:$E$757,2,FALSE))</f>
        <v/>
      </c>
      <c r="X98" t="str">
        <f>IF(ISERROR(VLOOKUP($B98,'technology-adoption-by-househol'!$D$758:$E$768,2,FALSE)),"",VLOOKUP($B98,'technology-adoption-by-househol'!$D$758:$E$768,2,FALSE))</f>
        <v/>
      </c>
      <c r="Y98" t="str">
        <f>IF(ISERROR(VLOOKUP($B98,'technology-adoption-by-househol'!$D$769:$E$784,2,FALSE)),"",VLOOKUP($B98,'technology-adoption-by-househol'!$D$769:$E$784,2,FALSE))</f>
        <v/>
      </c>
      <c r="Z98" t="str">
        <f>IF(ISERROR(VLOOKUP($B98,'technology-adoption-by-househol'!$D$785:$E$794,2,FALSE)),"",VLOOKUP($B98,'technology-adoption-by-househol'!$D$785:$E$794,2,FALSE))</f>
        <v/>
      </c>
      <c r="AA98">
        <f>IF(ISERROR(VLOOKUP($B98,'technology-adoption-by-househol'!$D$795:$E$828,2,FALSE)),"",VLOOKUP($B98,'technology-adoption-by-househol'!$D$795:$E$828,2,FALSE))</f>
        <v>12</v>
      </c>
      <c r="AB98" t="str">
        <f>IF(ISERROR(VLOOKUP($B98,'technology-adoption-by-househol'!$D$829:$E$864,2,FALSE)),"",VLOOKUP($B98,'technology-adoption-by-househol'!$D$829:$E$864,2,FALSE))</f>
        <v/>
      </c>
      <c r="AC98" t="str">
        <f>IF(ISERROR(VLOOKUP($B98,'technology-adoption-by-househol'!$D$865:$E$877,2,FALSE)),"",VLOOKUP($B98,'technology-adoption-by-househol'!$D$865:$E$877,2,FALSE))</f>
        <v/>
      </c>
      <c r="AD98">
        <f>IF(ISERROR(VLOOKUP($B98,'technology-adoption-by-househol'!$D$878:$E$958,2,FALSE)),"",VLOOKUP($B98,'technology-adoption-by-househol'!$D$878:$E$958,2,FALSE))</f>
        <v>96</v>
      </c>
      <c r="AE98">
        <f>IF(ISERROR(VLOOKUP($B98,'technology-adoption-by-househol'!$D$959:$E$1011,2,FALSE)),"",VLOOKUP($B98,'technology-adoption-by-househol'!$D$959:$E$1011,2,FALSE))</f>
        <v>92.4</v>
      </c>
      <c r="AF98" t="str">
        <f>IF(ISERROR(VLOOKUP($B98,'technology-adoption-by-househol'!$D$1012:$E$1018,2,FALSE)),"",VLOOKUP($B98,'technology-adoption-by-househol'!$D$1012:$E$1018,2,FALSE))</f>
        <v/>
      </c>
      <c r="AG98" t="str">
        <f>IF(ISERROR(VLOOKUP($B98,'technology-adoption-by-househol'!$D$1019:$E$1041,2,FALSE)),"",VLOOKUP($B98,'technology-adoption-by-househol'!$D$1019:$E$1041,2,FALSE))</f>
        <v/>
      </c>
      <c r="AH98" t="str">
        <f>IF(ISERROR(VLOOKUP($B98,'technology-adoption-by-househol'!$D$1042:$E$1047,2,FALSE)),"",VLOOKUP($B98,'technology-adoption-by-househol'!$D$1042:$E$1047,2,FALSE))</f>
        <v/>
      </c>
      <c r="AI98" t="str">
        <f>IF(ISERROR(VLOOKUP($B98,'technology-adoption-by-househol'!$D$1048:$E$1059,2,FALSE)),"",VLOOKUP($B98,'technology-adoption-by-househol'!$D$1048:$E$1059,2,FALSE))</f>
        <v/>
      </c>
      <c r="AJ98">
        <f>IF(ISERROR(VLOOKUP($B98,'technology-adoption-by-househol'!$D$1060:$E$1167,2,FALSE)),"",VLOOKUP($B98,'technology-adoption-by-househol'!$D$1060:$E$1167,2,FALSE))</f>
        <v>85.5</v>
      </c>
      <c r="AK98" t="str">
        <f>IF(ISERROR(VLOOKUP($B98,'technology-adoption-by-househol'!$D$1168:$E$1174,2,FALSE)),"",VLOOKUP($B98,'technology-adoption-by-househol'!$D$1168:$E$1174,2,FALSE))</f>
        <v/>
      </c>
      <c r="AL98">
        <f>IF(ISERROR(VLOOKUP($B98,'technology-adoption-by-househol'!$D$1181:$E$1236,2,FALSE)),"",VLOOKUP($B98,'technology-adoption-by-househol'!$D$1181:$E$1236,2,FALSE))</f>
        <v>62.2</v>
      </c>
      <c r="AM98" t="str">
        <f>IF(ISERROR(VLOOKUP($B98,'technology-adoption-by-househol'!$D$1243:$E$1255,2,FALSE)),"",VLOOKUP($B98,'technology-adoption-by-househol'!$D$1243:$E$1255,2,FALSE))</f>
        <v/>
      </c>
      <c r="AN98">
        <f>IF(ISERROR(VLOOKUP($B98,'technology-adoption-by-househol'!$D$1256:$E$1334,2,FALSE)),"",VLOOKUP($B98,'technology-adoption-by-househol'!$D$1256:$E$1334,2,FALSE))</f>
        <v>26</v>
      </c>
      <c r="AO98" t="str">
        <f>IF(ISERROR(VLOOKUP($B98,'technology-adoption-by-househol'!$D$1335:$E$1341,2,FALSE)),"",VLOOKUP($B98,'technology-adoption-by-househol'!$D$1335:$E$1341,2,FALSE))</f>
        <v/>
      </c>
    </row>
    <row r="99" spans="2:41" x14ac:dyDescent="0.3">
      <c r="B99" s="2">
        <f t="shared" si="1"/>
        <v>1955</v>
      </c>
      <c r="C99">
        <f>IF(ISERROR(VLOOKUP(B99,'technology-adoption-by-househol'!$D$6:$E$41,2,FALSE)),"",VLOOKUP(B99,'technology-adoption-by-househol'!$D$6:$E$41,2,FALSE))</f>
        <v>63.5</v>
      </c>
      <c r="D99">
        <f>IF(ISERROR(VLOOKUP($B99,'technology-adoption-by-househol'!$D$42:$E$132,2,FALSE)),"",VLOOKUP($B99,'technology-adoption-by-househol'!$D$42:$E$132,2,FALSE))</f>
        <v>68</v>
      </c>
      <c r="E99" t="str">
        <f>IF(ISERROR(VLOOKUP($B99,'technology-adoption-by-househol'!$D$133:$E$162,2,FALSE)),"",VLOOKUP($B99,'technology-adoption-by-househol'!$D$133:$E$162,2,FALSE))</f>
        <v/>
      </c>
      <c r="F99" t="str">
        <f>IF(ISERROR(VLOOKUP($B99,'technology-adoption-by-househol'!$D$163:$E$185,2,FALSE)),"",VLOOKUP($B99,'technology-adoption-by-househol'!$D$163:$E$185,2,FALSE))</f>
        <v/>
      </c>
      <c r="G99" t="str">
        <f>IF(ISERROR(VLOOKUP($B99,'technology-adoption-by-househol'!$D$186:$E$192,2,FALSE)),"",VLOOKUP($B99,'technology-adoption-by-househol'!$D$186:$E$192,2,FALSE))</f>
        <v/>
      </c>
      <c r="H99" t="str">
        <f>IF(ISERROR(VLOOKUP($B99,'technology-adoption-by-househol'!$D$193:$E$232,2,FALSE)),"",VLOOKUP($B99,'technology-adoption-by-househol'!$D$193:$E$232,2,FALSE))</f>
        <v/>
      </c>
      <c r="I99" t="str">
        <f>IF(ISERROR(VLOOKUP($B99,'technology-adoption-by-househol'!$D$233:$E$238,2,FALSE)),"",VLOOKUP($B99,'technology-adoption-by-househol'!$D$233:$E$238,2,FALSE))</f>
        <v/>
      </c>
      <c r="J99">
        <f>IF(ISERROR(VLOOKUP($B99,'technology-adoption-by-househol'!$D$239:$E$278,2,FALSE)),"",VLOOKUP($B99,'technology-adoption-by-househol'!$D$239:$E$278,2,FALSE))</f>
        <v>4</v>
      </c>
      <c r="K99" t="str">
        <f>IF(ISERROR(VLOOKUP($B99,'technology-adoption-by-househol'!$D$279:$E$297,2,FALSE)),"",VLOOKUP($B99,'technology-adoption-by-househol'!$D$279:$E$297,2,FALSE))</f>
        <v/>
      </c>
      <c r="L99" t="str">
        <f>IF(ISERROR(VLOOKUP($B99,'technology-adoption-by-househol'!$D$298:$E$310,2,FALSE)),"",VLOOKUP($B99,'technology-adoption-by-househol'!$D$298:$E$310,2,FALSE))</f>
        <v/>
      </c>
      <c r="M99" t="str">
        <f>IF(ISERROR(VLOOKUP($B99,'technology-adoption-by-househol'!$D$311:$E$317,2,FALSE)),"",VLOOKUP($B99,'technology-adoption-by-househol'!$D$311:$E$317,2,FALSE))</f>
        <v/>
      </c>
      <c r="N99" t="str">
        <f>IF(ISERROR(VLOOKUP($B99,'technology-adoption-by-househol'!$D$318:$E$325,2,FALSE)),"",VLOOKUP($B99,'technology-adoption-by-househol'!$D$318:$E$325,2,FALSE))</f>
        <v/>
      </c>
      <c r="O99">
        <f>IF(ISERROR(VLOOKUP($B99,'technology-adoption-by-househol'!$D$326:$E$423,2,FALSE)),"",VLOOKUP($B99,'technology-adoption-by-househol'!$D$326:$E$423,2,FALSE))</f>
        <v>98.33</v>
      </c>
      <c r="P99" t="str">
        <f>IF(ISERROR(VLOOKUP($B99,'technology-adoption-by-househol'!$D$424:$E$432,2,FALSE)),"",VLOOKUP($B99,'technology-adoption-by-househol'!$D$424:$E$432,2,FALSE))</f>
        <v/>
      </c>
      <c r="Q99" t="str">
        <f>IF(ISERROR(VLOOKUP($B99,'technology-adoption-by-househol'!$D$433:$E$444,2,FALSE)),"",VLOOKUP($B99,'technology-adoption-by-househol'!$D$433:$E$444,2,FALSE))</f>
        <v/>
      </c>
      <c r="R99" t="str">
        <f>IF(ISERROR(VLOOKUP($B99,'technology-adoption-by-househol'!$D$445:$E$456,2,FALSE)),"",VLOOKUP($B99,'technology-adoption-by-househol'!$D$445:$E$456,2,FALSE))</f>
        <v/>
      </c>
      <c r="S99" t="str">
        <f>IF(ISERROR(VLOOKUP($B99,'technology-adoption-by-househol'!$D$457:$E$511,2,FALSE)),"",VLOOKUP($B99,'technology-adoption-by-househol'!$D$457:$E$511,2,FALSE))</f>
        <v/>
      </c>
      <c r="T99">
        <f>IF(ISERROR(VLOOKUP($B99,'technology-adoption-by-househol'!$D$512:$E$588,2,FALSE)),"",VLOOKUP($B99,'technology-adoption-by-househol'!$D$512:$E$588,2,FALSE))</f>
        <v>93</v>
      </c>
      <c r="U99" t="str">
        <f>IF(ISERROR(VLOOKUP($B99,'technology-adoption-by-househol'!$D$589:$E$612,2,FALSE)),"",VLOOKUP($B99,'technology-adoption-by-househol'!$D$589:$E$612,2,FALSE))</f>
        <v/>
      </c>
      <c r="V99">
        <f>IF(ISERROR(VLOOKUP($B99,'technology-adoption-by-househol'!$D$616:$E$724,2,FALSE)),"",VLOOKUP($B99,'technology-adoption-by-househol'!$D$616:$E$724,2,FALSE))</f>
        <v>71.67</v>
      </c>
      <c r="W99" t="str">
        <f>IF(ISERROR(VLOOKUP($B99,'technology-adoption-by-househol'!$D$725:$E$757,2,FALSE)),"",VLOOKUP($B99,'technology-adoption-by-househol'!$D$725:$E$757,2,FALSE))</f>
        <v/>
      </c>
      <c r="X99" t="str">
        <f>IF(ISERROR(VLOOKUP($B99,'technology-adoption-by-househol'!$D$758:$E$768,2,FALSE)),"",VLOOKUP($B99,'technology-adoption-by-househol'!$D$758:$E$768,2,FALSE))</f>
        <v/>
      </c>
      <c r="Y99" t="str">
        <f>IF(ISERROR(VLOOKUP($B99,'technology-adoption-by-househol'!$D$769:$E$784,2,FALSE)),"",VLOOKUP($B99,'technology-adoption-by-househol'!$D$769:$E$784,2,FALSE))</f>
        <v/>
      </c>
      <c r="Z99" t="str">
        <f>IF(ISERROR(VLOOKUP($B99,'technology-adoption-by-househol'!$D$785:$E$794,2,FALSE)),"",VLOOKUP($B99,'technology-adoption-by-househol'!$D$785:$E$794,2,FALSE))</f>
        <v/>
      </c>
      <c r="AA99">
        <f>IF(ISERROR(VLOOKUP($B99,'technology-adoption-by-househol'!$D$795:$E$828,2,FALSE)),"",VLOOKUP($B99,'technology-adoption-by-househol'!$D$795:$E$828,2,FALSE))</f>
        <v>19</v>
      </c>
      <c r="AB99" t="str">
        <f>IF(ISERROR(VLOOKUP($B99,'technology-adoption-by-househol'!$D$829:$E$864,2,FALSE)),"",VLOOKUP($B99,'technology-adoption-by-househol'!$D$829:$E$864,2,FALSE))</f>
        <v/>
      </c>
      <c r="AC99" t="str">
        <f>IF(ISERROR(VLOOKUP($B99,'technology-adoption-by-househol'!$D$865:$E$877,2,FALSE)),"",VLOOKUP($B99,'technology-adoption-by-househol'!$D$865:$E$877,2,FALSE))</f>
        <v/>
      </c>
      <c r="AD99">
        <f>IF(ISERROR(VLOOKUP($B99,'technology-adoption-by-househol'!$D$878:$E$958,2,FALSE)),"",VLOOKUP($B99,'technology-adoption-by-househol'!$D$878:$E$958,2,FALSE))</f>
        <v>96</v>
      </c>
      <c r="AE99">
        <f>IF(ISERROR(VLOOKUP($B99,'technology-adoption-by-househol'!$D$959:$E$1011,2,FALSE)),"",VLOOKUP($B99,'technology-adoption-by-househol'!$D$959:$E$1011,2,FALSE))</f>
        <v>94.1</v>
      </c>
      <c r="AF99" t="str">
        <f>IF(ISERROR(VLOOKUP($B99,'technology-adoption-by-househol'!$D$1012:$E$1018,2,FALSE)),"",VLOOKUP($B99,'technology-adoption-by-househol'!$D$1012:$E$1018,2,FALSE))</f>
        <v/>
      </c>
      <c r="AG99" t="str">
        <f>IF(ISERROR(VLOOKUP($B99,'technology-adoption-by-househol'!$D$1019:$E$1041,2,FALSE)),"",VLOOKUP($B99,'technology-adoption-by-househol'!$D$1019:$E$1041,2,FALSE))</f>
        <v/>
      </c>
      <c r="AH99" t="str">
        <f>IF(ISERROR(VLOOKUP($B99,'technology-adoption-by-househol'!$D$1042:$E$1047,2,FALSE)),"",VLOOKUP($B99,'technology-adoption-by-househol'!$D$1042:$E$1047,2,FALSE))</f>
        <v/>
      </c>
      <c r="AI99" t="str">
        <f>IF(ISERROR(VLOOKUP($B99,'technology-adoption-by-househol'!$D$1048:$E$1059,2,FALSE)),"",VLOOKUP($B99,'technology-adoption-by-househol'!$D$1048:$E$1059,2,FALSE))</f>
        <v/>
      </c>
      <c r="AJ99">
        <f>IF(ISERROR(VLOOKUP($B99,'technology-adoption-by-househol'!$D$1060:$E$1167,2,FALSE)),"",VLOOKUP($B99,'technology-adoption-by-househol'!$D$1060:$E$1167,2,FALSE))</f>
        <v>87</v>
      </c>
      <c r="AK99" t="str">
        <f>IF(ISERROR(VLOOKUP($B99,'technology-adoption-by-househol'!$D$1168:$E$1174,2,FALSE)),"",VLOOKUP($B99,'technology-adoption-by-househol'!$D$1168:$E$1174,2,FALSE))</f>
        <v/>
      </c>
      <c r="AL99">
        <f>IF(ISERROR(VLOOKUP($B99,'technology-adoption-by-househol'!$D$1181:$E$1236,2,FALSE)),"",VLOOKUP($B99,'technology-adoption-by-househol'!$D$1181:$E$1236,2,FALSE))</f>
        <v>64.3</v>
      </c>
      <c r="AM99" t="str">
        <f>IF(ISERROR(VLOOKUP($B99,'technology-adoption-by-househol'!$D$1243:$E$1255,2,FALSE)),"",VLOOKUP($B99,'technology-adoption-by-househol'!$D$1243:$E$1255,2,FALSE))</f>
        <v/>
      </c>
      <c r="AN99">
        <f>IF(ISERROR(VLOOKUP($B99,'technology-adoption-by-househol'!$D$1256:$E$1334,2,FALSE)),"",VLOOKUP($B99,'technology-adoption-by-househol'!$D$1256:$E$1334,2,FALSE))</f>
        <v>29</v>
      </c>
      <c r="AO99" t="str">
        <f>IF(ISERROR(VLOOKUP($B99,'technology-adoption-by-househol'!$D$1335:$E$1341,2,FALSE)),"",VLOOKUP($B99,'technology-adoption-by-househol'!$D$1335:$E$1341,2,FALSE))</f>
        <v/>
      </c>
    </row>
    <row r="100" spans="2:41" x14ac:dyDescent="0.3">
      <c r="B100" s="2">
        <f t="shared" si="1"/>
        <v>1956</v>
      </c>
      <c r="C100">
        <f>IF(ISERROR(VLOOKUP(B100,'technology-adoption-by-househol'!$D$6:$E$41,2,FALSE)),"",VLOOKUP(B100,'technology-adoption-by-househol'!$D$6:$E$41,2,FALSE))</f>
        <v>72.3</v>
      </c>
      <c r="D100">
        <f>IF(ISERROR(VLOOKUP($B100,'technology-adoption-by-househol'!$D$42:$E$132,2,FALSE)),"",VLOOKUP($B100,'technology-adoption-by-househol'!$D$42:$E$132,2,FALSE))</f>
        <v>72</v>
      </c>
      <c r="E100" t="str">
        <f>IF(ISERROR(VLOOKUP($B100,'technology-adoption-by-househol'!$D$133:$E$162,2,FALSE)),"",VLOOKUP($B100,'technology-adoption-by-househol'!$D$133:$E$162,2,FALSE))</f>
        <v/>
      </c>
      <c r="F100" t="str">
        <f>IF(ISERROR(VLOOKUP($B100,'technology-adoption-by-househol'!$D$163:$E$185,2,FALSE)),"",VLOOKUP($B100,'technology-adoption-by-househol'!$D$163:$E$185,2,FALSE))</f>
        <v/>
      </c>
      <c r="G100" t="str">
        <f>IF(ISERROR(VLOOKUP($B100,'technology-adoption-by-househol'!$D$186:$E$192,2,FALSE)),"",VLOOKUP($B100,'technology-adoption-by-househol'!$D$186:$E$192,2,FALSE))</f>
        <v/>
      </c>
      <c r="H100" t="str">
        <f>IF(ISERROR(VLOOKUP($B100,'technology-adoption-by-househol'!$D$193:$E$232,2,FALSE)),"",VLOOKUP($B100,'technology-adoption-by-househol'!$D$193:$E$232,2,FALSE))</f>
        <v/>
      </c>
      <c r="I100" t="str">
        <f>IF(ISERROR(VLOOKUP($B100,'technology-adoption-by-househol'!$D$233:$E$238,2,FALSE)),"",VLOOKUP($B100,'technology-adoption-by-househol'!$D$233:$E$238,2,FALSE))</f>
        <v/>
      </c>
      <c r="J100">
        <f>IF(ISERROR(VLOOKUP($B100,'technology-adoption-by-househol'!$D$239:$E$278,2,FALSE)),"",VLOOKUP($B100,'technology-adoption-by-househol'!$D$239:$E$278,2,FALSE))</f>
        <v>4.5999999999999996</v>
      </c>
      <c r="K100" t="str">
        <f>IF(ISERROR(VLOOKUP($B100,'technology-adoption-by-househol'!$D$279:$E$297,2,FALSE)),"",VLOOKUP($B100,'technology-adoption-by-househol'!$D$279:$E$297,2,FALSE))</f>
        <v/>
      </c>
      <c r="L100" t="str">
        <f>IF(ISERROR(VLOOKUP($B100,'technology-adoption-by-househol'!$D$298:$E$310,2,FALSE)),"",VLOOKUP($B100,'technology-adoption-by-househol'!$D$298:$E$310,2,FALSE))</f>
        <v/>
      </c>
      <c r="M100" t="str">
        <f>IF(ISERROR(VLOOKUP($B100,'technology-adoption-by-househol'!$D$311:$E$317,2,FALSE)),"",VLOOKUP($B100,'technology-adoption-by-househol'!$D$311:$E$317,2,FALSE))</f>
        <v/>
      </c>
      <c r="N100" t="str">
        <f>IF(ISERROR(VLOOKUP($B100,'technology-adoption-by-househol'!$D$318:$E$325,2,FALSE)),"",VLOOKUP($B100,'technology-adoption-by-househol'!$D$318:$E$325,2,FALSE))</f>
        <v/>
      </c>
      <c r="O100">
        <f>IF(ISERROR(VLOOKUP($B100,'technology-adoption-by-househol'!$D$326:$E$423,2,FALSE)),"",VLOOKUP($B100,'technology-adoption-by-househol'!$D$326:$E$423,2,FALSE))</f>
        <v>99</v>
      </c>
      <c r="P100" t="str">
        <f>IF(ISERROR(VLOOKUP($B100,'technology-adoption-by-househol'!$D$424:$E$432,2,FALSE)),"",VLOOKUP($B100,'technology-adoption-by-househol'!$D$424:$E$432,2,FALSE))</f>
        <v/>
      </c>
      <c r="Q100" t="str">
        <f>IF(ISERROR(VLOOKUP($B100,'technology-adoption-by-househol'!$D$433:$E$444,2,FALSE)),"",VLOOKUP($B100,'technology-adoption-by-househol'!$D$433:$E$444,2,FALSE))</f>
        <v/>
      </c>
      <c r="R100" t="str">
        <f>IF(ISERROR(VLOOKUP($B100,'technology-adoption-by-househol'!$D$445:$E$456,2,FALSE)),"",VLOOKUP($B100,'technology-adoption-by-househol'!$D$445:$E$456,2,FALSE))</f>
        <v/>
      </c>
      <c r="S100" t="str">
        <f>IF(ISERROR(VLOOKUP($B100,'technology-adoption-by-househol'!$D$457:$E$511,2,FALSE)),"",VLOOKUP($B100,'technology-adoption-by-househol'!$D$457:$E$511,2,FALSE))</f>
        <v/>
      </c>
      <c r="T100">
        <f>IF(ISERROR(VLOOKUP($B100,'technology-adoption-by-househol'!$D$512:$E$588,2,FALSE)),"",VLOOKUP($B100,'technology-adoption-by-househol'!$D$512:$E$588,2,FALSE))</f>
        <v>95</v>
      </c>
      <c r="U100" t="str">
        <f>IF(ISERROR(VLOOKUP($B100,'technology-adoption-by-househol'!$D$589:$E$612,2,FALSE)),"",VLOOKUP($B100,'technology-adoption-by-househol'!$D$589:$E$612,2,FALSE))</f>
        <v/>
      </c>
      <c r="V100">
        <f>IF(ISERROR(VLOOKUP($B100,'technology-adoption-by-househol'!$D$616:$E$724,2,FALSE)),"",VLOOKUP($B100,'technology-adoption-by-househol'!$D$616:$E$724,2,FALSE))</f>
        <v>73.33</v>
      </c>
      <c r="W100" t="str">
        <f>IF(ISERROR(VLOOKUP($B100,'technology-adoption-by-househol'!$D$725:$E$757,2,FALSE)),"",VLOOKUP($B100,'technology-adoption-by-househol'!$D$725:$E$757,2,FALSE))</f>
        <v/>
      </c>
      <c r="X100" t="str">
        <f>IF(ISERROR(VLOOKUP($B100,'technology-adoption-by-househol'!$D$758:$E$768,2,FALSE)),"",VLOOKUP($B100,'technology-adoption-by-househol'!$D$758:$E$768,2,FALSE))</f>
        <v/>
      </c>
      <c r="Y100" t="str">
        <f>IF(ISERROR(VLOOKUP($B100,'technology-adoption-by-househol'!$D$769:$E$784,2,FALSE)),"",VLOOKUP($B100,'technology-adoption-by-househol'!$D$769:$E$784,2,FALSE))</f>
        <v/>
      </c>
      <c r="Z100" t="str">
        <f>IF(ISERROR(VLOOKUP($B100,'technology-adoption-by-househol'!$D$785:$E$794,2,FALSE)),"",VLOOKUP($B100,'technology-adoption-by-househol'!$D$785:$E$794,2,FALSE))</f>
        <v/>
      </c>
      <c r="AA100">
        <f>IF(ISERROR(VLOOKUP($B100,'technology-adoption-by-househol'!$D$795:$E$828,2,FALSE)),"",VLOOKUP($B100,'technology-adoption-by-househol'!$D$795:$E$828,2,FALSE))</f>
        <v>25</v>
      </c>
      <c r="AB100" t="str">
        <f>IF(ISERROR(VLOOKUP($B100,'technology-adoption-by-househol'!$D$829:$E$864,2,FALSE)),"",VLOOKUP($B100,'technology-adoption-by-househol'!$D$829:$E$864,2,FALSE))</f>
        <v/>
      </c>
      <c r="AC100" t="str">
        <f>IF(ISERROR(VLOOKUP($B100,'technology-adoption-by-househol'!$D$865:$E$877,2,FALSE)),"",VLOOKUP($B100,'technology-adoption-by-househol'!$D$865:$E$877,2,FALSE))</f>
        <v/>
      </c>
      <c r="AD100">
        <f>IF(ISERROR(VLOOKUP($B100,'technology-adoption-by-househol'!$D$878:$E$958,2,FALSE)),"",VLOOKUP($B100,'technology-adoption-by-househol'!$D$878:$E$958,2,FALSE))</f>
        <v>96</v>
      </c>
      <c r="AE100">
        <f>IF(ISERROR(VLOOKUP($B100,'technology-adoption-by-househol'!$D$959:$E$1011,2,FALSE)),"",VLOOKUP($B100,'technology-adoption-by-househol'!$D$959:$E$1011,2,FALSE))</f>
        <v>96</v>
      </c>
      <c r="AF100" t="str">
        <f>IF(ISERROR(VLOOKUP($B100,'technology-adoption-by-househol'!$D$1012:$E$1018,2,FALSE)),"",VLOOKUP($B100,'technology-adoption-by-househol'!$D$1012:$E$1018,2,FALSE))</f>
        <v/>
      </c>
      <c r="AG100" t="str">
        <f>IF(ISERROR(VLOOKUP($B100,'technology-adoption-by-househol'!$D$1019:$E$1041,2,FALSE)),"",VLOOKUP($B100,'technology-adoption-by-househol'!$D$1019:$E$1041,2,FALSE))</f>
        <v/>
      </c>
      <c r="AH100" t="str">
        <f>IF(ISERROR(VLOOKUP($B100,'technology-adoption-by-househol'!$D$1042:$E$1047,2,FALSE)),"",VLOOKUP($B100,'technology-adoption-by-househol'!$D$1042:$E$1047,2,FALSE))</f>
        <v/>
      </c>
      <c r="AI100" t="str">
        <f>IF(ISERROR(VLOOKUP($B100,'technology-adoption-by-househol'!$D$1048:$E$1059,2,FALSE)),"",VLOOKUP($B100,'technology-adoption-by-househol'!$D$1048:$E$1059,2,FALSE))</f>
        <v/>
      </c>
      <c r="AJ100">
        <f>IF(ISERROR(VLOOKUP($B100,'technology-adoption-by-househol'!$D$1060:$E$1167,2,FALSE)),"",VLOOKUP($B100,'technology-adoption-by-househol'!$D$1060:$E$1167,2,FALSE))</f>
        <v>88.5</v>
      </c>
      <c r="AK100" t="str">
        <f>IF(ISERROR(VLOOKUP($B100,'technology-adoption-by-househol'!$D$1168:$E$1174,2,FALSE)),"",VLOOKUP($B100,'technology-adoption-by-househol'!$D$1168:$E$1174,2,FALSE))</f>
        <v/>
      </c>
      <c r="AL100">
        <f>IF(ISERROR(VLOOKUP($B100,'technology-adoption-by-househol'!$D$1181:$E$1236,2,FALSE)),"",VLOOKUP($B100,'technology-adoption-by-househol'!$D$1181:$E$1236,2,FALSE))</f>
        <v>66.7</v>
      </c>
      <c r="AM100" t="str">
        <f>IF(ISERROR(VLOOKUP($B100,'technology-adoption-by-househol'!$D$1243:$E$1255,2,FALSE)),"",VLOOKUP($B100,'technology-adoption-by-househol'!$D$1243:$E$1255,2,FALSE))</f>
        <v/>
      </c>
      <c r="AN100">
        <f>IF(ISERROR(VLOOKUP($B100,'technology-adoption-by-househol'!$D$1256:$E$1334,2,FALSE)),"",VLOOKUP($B100,'technology-adoption-by-househol'!$D$1256:$E$1334,2,FALSE))</f>
        <v>32</v>
      </c>
      <c r="AO100" t="str">
        <f>IF(ISERROR(VLOOKUP($B100,'technology-adoption-by-househol'!$D$1335:$E$1341,2,FALSE)),"",VLOOKUP($B100,'technology-adoption-by-househol'!$D$1335:$E$1341,2,FALSE))</f>
        <v/>
      </c>
    </row>
    <row r="101" spans="2:41" x14ac:dyDescent="0.3">
      <c r="B101" s="2">
        <f t="shared" si="1"/>
        <v>1957</v>
      </c>
      <c r="C101">
        <f>IF(ISERROR(VLOOKUP(B101,'technology-adoption-by-househol'!$D$6:$E$41,2,FALSE)),"",VLOOKUP(B101,'technology-adoption-by-househol'!$D$6:$E$41,2,FALSE))</f>
        <v>80</v>
      </c>
      <c r="D101">
        <f>IF(ISERROR(VLOOKUP($B101,'technology-adoption-by-househol'!$D$42:$E$132,2,FALSE)),"",VLOOKUP($B101,'technology-adoption-by-househol'!$D$42:$E$132,2,FALSE))</f>
        <v>74</v>
      </c>
      <c r="E101" t="str">
        <f>IF(ISERROR(VLOOKUP($B101,'technology-adoption-by-househol'!$D$133:$E$162,2,FALSE)),"",VLOOKUP($B101,'technology-adoption-by-househol'!$D$133:$E$162,2,FALSE))</f>
        <v/>
      </c>
      <c r="F101" t="str">
        <f>IF(ISERROR(VLOOKUP($B101,'technology-adoption-by-househol'!$D$163:$E$185,2,FALSE)),"",VLOOKUP($B101,'technology-adoption-by-househol'!$D$163:$E$185,2,FALSE))</f>
        <v/>
      </c>
      <c r="G101" t="str">
        <f>IF(ISERROR(VLOOKUP($B101,'technology-adoption-by-househol'!$D$186:$E$192,2,FALSE)),"",VLOOKUP($B101,'technology-adoption-by-househol'!$D$186:$E$192,2,FALSE))</f>
        <v/>
      </c>
      <c r="H101" t="str">
        <f>IF(ISERROR(VLOOKUP($B101,'technology-adoption-by-househol'!$D$193:$E$232,2,FALSE)),"",VLOOKUP($B101,'technology-adoption-by-househol'!$D$193:$E$232,2,FALSE))</f>
        <v/>
      </c>
      <c r="I101" t="str">
        <f>IF(ISERROR(VLOOKUP($B101,'technology-adoption-by-househol'!$D$233:$E$238,2,FALSE)),"",VLOOKUP($B101,'technology-adoption-by-househol'!$D$233:$E$238,2,FALSE))</f>
        <v/>
      </c>
      <c r="J101">
        <f>IF(ISERROR(VLOOKUP($B101,'technology-adoption-by-househol'!$D$239:$E$278,2,FALSE)),"",VLOOKUP($B101,'technology-adoption-by-househol'!$D$239:$E$278,2,FALSE))</f>
        <v>5.2</v>
      </c>
      <c r="K101" t="str">
        <f>IF(ISERROR(VLOOKUP($B101,'technology-adoption-by-househol'!$D$279:$E$297,2,FALSE)),"",VLOOKUP($B101,'technology-adoption-by-househol'!$D$279:$E$297,2,FALSE))</f>
        <v/>
      </c>
      <c r="L101" t="str">
        <f>IF(ISERROR(VLOOKUP($B101,'technology-adoption-by-househol'!$D$298:$E$310,2,FALSE)),"",VLOOKUP($B101,'technology-adoption-by-househol'!$D$298:$E$310,2,FALSE))</f>
        <v/>
      </c>
      <c r="M101" t="str">
        <f>IF(ISERROR(VLOOKUP($B101,'technology-adoption-by-househol'!$D$311:$E$317,2,FALSE)),"",VLOOKUP($B101,'technology-adoption-by-househol'!$D$311:$E$317,2,FALSE))</f>
        <v/>
      </c>
      <c r="N101" t="str">
        <f>IF(ISERROR(VLOOKUP($B101,'technology-adoption-by-househol'!$D$318:$E$325,2,FALSE)),"",VLOOKUP($B101,'technology-adoption-by-househol'!$D$318:$E$325,2,FALSE))</f>
        <v/>
      </c>
      <c r="O101">
        <f>IF(ISERROR(VLOOKUP($B101,'technology-adoption-by-househol'!$D$326:$E$423,2,FALSE)),"",VLOOKUP($B101,'technology-adoption-by-househol'!$D$326:$E$423,2,FALSE))</f>
        <v>99</v>
      </c>
      <c r="P101" t="str">
        <f>IF(ISERROR(VLOOKUP($B101,'technology-adoption-by-househol'!$D$424:$E$432,2,FALSE)),"",VLOOKUP($B101,'technology-adoption-by-househol'!$D$424:$E$432,2,FALSE))</f>
        <v/>
      </c>
      <c r="Q101" t="str">
        <f>IF(ISERROR(VLOOKUP($B101,'technology-adoption-by-househol'!$D$433:$E$444,2,FALSE)),"",VLOOKUP($B101,'technology-adoption-by-househol'!$D$433:$E$444,2,FALSE))</f>
        <v/>
      </c>
      <c r="R101" t="str">
        <f>IF(ISERROR(VLOOKUP($B101,'technology-adoption-by-househol'!$D$445:$E$456,2,FALSE)),"",VLOOKUP($B101,'technology-adoption-by-househol'!$D$445:$E$456,2,FALSE))</f>
        <v/>
      </c>
      <c r="S101">
        <f>IF(ISERROR(VLOOKUP($B101,'technology-adoption-by-househol'!$D$457:$E$511,2,FALSE)),"",VLOOKUP($B101,'technology-adoption-by-househol'!$D$457:$E$511,2,FALSE))</f>
        <v>10</v>
      </c>
      <c r="T101">
        <f>IF(ISERROR(VLOOKUP($B101,'technology-adoption-by-househol'!$D$512:$E$588,2,FALSE)),"",VLOOKUP($B101,'technology-adoption-by-househol'!$D$512:$E$588,2,FALSE))</f>
        <v>96</v>
      </c>
      <c r="U101" t="str">
        <f>IF(ISERROR(VLOOKUP($B101,'technology-adoption-by-househol'!$D$589:$E$612,2,FALSE)),"",VLOOKUP($B101,'technology-adoption-by-househol'!$D$589:$E$612,2,FALSE))</f>
        <v/>
      </c>
      <c r="V101">
        <f>IF(ISERROR(VLOOKUP($B101,'technology-adoption-by-househol'!$D$616:$E$724,2,FALSE)),"",VLOOKUP($B101,'technology-adoption-by-househol'!$D$616:$E$724,2,FALSE))</f>
        <v>75</v>
      </c>
      <c r="W101" t="str">
        <f>IF(ISERROR(VLOOKUP($B101,'technology-adoption-by-househol'!$D$725:$E$757,2,FALSE)),"",VLOOKUP($B101,'technology-adoption-by-househol'!$D$725:$E$757,2,FALSE))</f>
        <v/>
      </c>
      <c r="X101" t="str">
        <f>IF(ISERROR(VLOOKUP($B101,'technology-adoption-by-househol'!$D$758:$E$768,2,FALSE)),"",VLOOKUP($B101,'technology-adoption-by-househol'!$D$758:$E$768,2,FALSE))</f>
        <v/>
      </c>
      <c r="Y101" t="str">
        <f>IF(ISERROR(VLOOKUP($B101,'technology-adoption-by-househol'!$D$769:$E$784,2,FALSE)),"",VLOOKUP($B101,'technology-adoption-by-househol'!$D$769:$E$784,2,FALSE))</f>
        <v/>
      </c>
      <c r="Z101" t="str">
        <f>IF(ISERROR(VLOOKUP($B101,'technology-adoption-by-househol'!$D$785:$E$794,2,FALSE)),"",VLOOKUP($B101,'technology-adoption-by-househol'!$D$785:$E$794,2,FALSE))</f>
        <v/>
      </c>
      <c r="AA101">
        <f>IF(ISERROR(VLOOKUP($B101,'technology-adoption-by-househol'!$D$795:$E$828,2,FALSE)),"",VLOOKUP($B101,'technology-adoption-by-househol'!$D$795:$E$828,2,FALSE))</f>
        <v>32</v>
      </c>
      <c r="AB101" t="str">
        <f>IF(ISERROR(VLOOKUP($B101,'technology-adoption-by-househol'!$D$829:$E$864,2,FALSE)),"",VLOOKUP($B101,'technology-adoption-by-househol'!$D$829:$E$864,2,FALSE))</f>
        <v/>
      </c>
      <c r="AC101" t="str">
        <f>IF(ISERROR(VLOOKUP($B101,'technology-adoption-by-househol'!$D$865:$E$877,2,FALSE)),"",VLOOKUP($B101,'technology-adoption-by-househol'!$D$865:$E$877,2,FALSE))</f>
        <v/>
      </c>
      <c r="AD101">
        <f>IF(ISERROR(VLOOKUP($B101,'technology-adoption-by-househol'!$D$878:$E$958,2,FALSE)),"",VLOOKUP($B101,'technology-adoption-by-househol'!$D$878:$E$958,2,FALSE))</f>
        <v>96</v>
      </c>
      <c r="AE101">
        <f>IF(ISERROR(VLOOKUP($B101,'technology-adoption-by-househol'!$D$959:$E$1011,2,FALSE)),"",VLOOKUP($B101,'technology-adoption-by-househol'!$D$959:$E$1011,2,FALSE))</f>
        <v>97.3</v>
      </c>
      <c r="AF101" t="str">
        <f>IF(ISERROR(VLOOKUP($B101,'technology-adoption-by-househol'!$D$1012:$E$1018,2,FALSE)),"",VLOOKUP($B101,'technology-adoption-by-househol'!$D$1012:$E$1018,2,FALSE))</f>
        <v/>
      </c>
      <c r="AG101" t="str">
        <f>IF(ISERROR(VLOOKUP($B101,'technology-adoption-by-househol'!$D$1019:$E$1041,2,FALSE)),"",VLOOKUP($B101,'technology-adoption-by-househol'!$D$1019:$E$1041,2,FALSE))</f>
        <v/>
      </c>
      <c r="AH101" t="str">
        <f>IF(ISERROR(VLOOKUP($B101,'technology-adoption-by-househol'!$D$1042:$E$1047,2,FALSE)),"",VLOOKUP($B101,'technology-adoption-by-househol'!$D$1042:$E$1047,2,FALSE))</f>
        <v/>
      </c>
      <c r="AI101" t="str">
        <f>IF(ISERROR(VLOOKUP($B101,'technology-adoption-by-househol'!$D$1048:$E$1059,2,FALSE)),"",VLOOKUP($B101,'technology-adoption-by-househol'!$D$1048:$E$1059,2,FALSE))</f>
        <v/>
      </c>
      <c r="AJ101">
        <f>IF(ISERROR(VLOOKUP($B101,'technology-adoption-by-househol'!$D$1060:$E$1167,2,FALSE)),"",VLOOKUP($B101,'technology-adoption-by-househol'!$D$1060:$E$1167,2,FALSE))</f>
        <v>90</v>
      </c>
      <c r="AK101" t="str">
        <f>IF(ISERROR(VLOOKUP($B101,'technology-adoption-by-househol'!$D$1168:$E$1174,2,FALSE)),"",VLOOKUP($B101,'technology-adoption-by-househol'!$D$1168:$E$1174,2,FALSE))</f>
        <v/>
      </c>
      <c r="AL101">
        <f>IF(ISERROR(VLOOKUP($B101,'technology-adoption-by-househol'!$D$1181:$E$1236,2,FALSE)),"",VLOOKUP($B101,'technology-adoption-by-househol'!$D$1181:$E$1236,2,FALSE))</f>
        <v>68.3</v>
      </c>
      <c r="AM101" t="str">
        <f>IF(ISERROR(VLOOKUP($B101,'technology-adoption-by-househol'!$D$1243:$E$1255,2,FALSE)),"",VLOOKUP($B101,'technology-adoption-by-househol'!$D$1243:$E$1255,2,FALSE))</f>
        <v/>
      </c>
      <c r="AN101">
        <f>IF(ISERROR(VLOOKUP($B101,'technology-adoption-by-househol'!$D$1256:$E$1334,2,FALSE)),"",VLOOKUP($B101,'technology-adoption-by-househol'!$D$1256:$E$1334,2,FALSE))</f>
        <v>35</v>
      </c>
      <c r="AO101" t="str">
        <f>IF(ISERROR(VLOOKUP($B101,'technology-adoption-by-househol'!$D$1335:$E$1341,2,FALSE)),"",VLOOKUP($B101,'technology-adoption-by-househol'!$D$1335:$E$1341,2,FALSE))</f>
        <v/>
      </c>
    </row>
    <row r="102" spans="2:41" x14ac:dyDescent="0.3">
      <c r="B102" s="2">
        <f t="shared" si="1"/>
        <v>1958</v>
      </c>
      <c r="C102">
        <f>IF(ISERROR(VLOOKUP(B102,'technology-adoption-by-househol'!$D$6:$E$41,2,FALSE)),"",VLOOKUP(B102,'technology-adoption-by-househol'!$D$6:$E$41,2,FALSE))</f>
        <v>82</v>
      </c>
      <c r="D102">
        <f>IF(ISERROR(VLOOKUP($B102,'technology-adoption-by-househol'!$D$42:$E$132,2,FALSE)),"",VLOOKUP($B102,'technology-adoption-by-househol'!$D$42:$E$132,2,FALSE))</f>
        <v>71</v>
      </c>
      <c r="E102" t="str">
        <f>IF(ISERROR(VLOOKUP($B102,'technology-adoption-by-househol'!$D$133:$E$162,2,FALSE)),"",VLOOKUP($B102,'technology-adoption-by-househol'!$D$133:$E$162,2,FALSE))</f>
        <v/>
      </c>
      <c r="F102" t="str">
        <f>IF(ISERROR(VLOOKUP($B102,'technology-adoption-by-househol'!$D$163:$E$185,2,FALSE)),"",VLOOKUP($B102,'technology-adoption-by-househol'!$D$163:$E$185,2,FALSE))</f>
        <v/>
      </c>
      <c r="G102" t="str">
        <f>IF(ISERROR(VLOOKUP($B102,'technology-adoption-by-househol'!$D$186:$E$192,2,FALSE)),"",VLOOKUP($B102,'technology-adoption-by-househol'!$D$186:$E$192,2,FALSE))</f>
        <v/>
      </c>
      <c r="H102" t="str">
        <f>IF(ISERROR(VLOOKUP($B102,'technology-adoption-by-househol'!$D$193:$E$232,2,FALSE)),"",VLOOKUP($B102,'technology-adoption-by-househol'!$D$193:$E$232,2,FALSE))</f>
        <v/>
      </c>
      <c r="I102" t="str">
        <f>IF(ISERROR(VLOOKUP($B102,'technology-adoption-by-househol'!$D$233:$E$238,2,FALSE)),"",VLOOKUP($B102,'technology-adoption-by-househol'!$D$233:$E$238,2,FALSE))</f>
        <v/>
      </c>
      <c r="J102">
        <f>IF(ISERROR(VLOOKUP($B102,'technology-adoption-by-househol'!$D$239:$E$278,2,FALSE)),"",VLOOKUP($B102,'technology-adoption-by-househol'!$D$239:$E$278,2,FALSE))</f>
        <v>5.8</v>
      </c>
      <c r="K102" t="str">
        <f>IF(ISERROR(VLOOKUP($B102,'technology-adoption-by-househol'!$D$279:$E$297,2,FALSE)),"",VLOOKUP($B102,'technology-adoption-by-househol'!$D$279:$E$297,2,FALSE))</f>
        <v/>
      </c>
      <c r="L102" t="str">
        <f>IF(ISERROR(VLOOKUP($B102,'technology-adoption-by-househol'!$D$298:$E$310,2,FALSE)),"",VLOOKUP($B102,'technology-adoption-by-househol'!$D$298:$E$310,2,FALSE))</f>
        <v/>
      </c>
      <c r="M102" t="str">
        <f>IF(ISERROR(VLOOKUP($B102,'technology-adoption-by-househol'!$D$311:$E$317,2,FALSE)),"",VLOOKUP($B102,'technology-adoption-by-househol'!$D$311:$E$317,2,FALSE))</f>
        <v/>
      </c>
      <c r="N102" t="str">
        <f>IF(ISERROR(VLOOKUP($B102,'technology-adoption-by-househol'!$D$318:$E$325,2,FALSE)),"",VLOOKUP($B102,'technology-adoption-by-househol'!$D$318:$E$325,2,FALSE))</f>
        <v/>
      </c>
      <c r="O102">
        <f>IF(ISERROR(VLOOKUP($B102,'technology-adoption-by-househol'!$D$326:$E$423,2,FALSE)),"",VLOOKUP($B102,'technology-adoption-by-househol'!$D$326:$E$423,2,FALSE))</f>
        <v>99</v>
      </c>
      <c r="P102" t="str">
        <f>IF(ISERROR(VLOOKUP($B102,'technology-adoption-by-househol'!$D$424:$E$432,2,FALSE)),"",VLOOKUP($B102,'technology-adoption-by-househol'!$D$424:$E$432,2,FALSE))</f>
        <v/>
      </c>
      <c r="Q102" t="str">
        <f>IF(ISERROR(VLOOKUP($B102,'technology-adoption-by-househol'!$D$433:$E$444,2,FALSE)),"",VLOOKUP($B102,'technology-adoption-by-househol'!$D$433:$E$444,2,FALSE))</f>
        <v/>
      </c>
      <c r="R102" t="str">
        <f>IF(ISERROR(VLOOKUP($B102,'technology-adoption-by-househol'!$D$445:$E$456,2,FALSE)),"",VLOOKUP($B102,'technology-adoption-by-househol'!$D$445:$E$456,2,FALSE))</f>
        <v/>
      </c>
      <c r="S102">
        <f>IF(ISERROR(VLOOKUP($B102,'technology-adoption-by-househol'!$D$457:$E$511,2,FALSE)),"",VLOOKUP($B102,'technology-adoption-by-househol'!$D$457:$E$511,2,FALSE))</f>
        <v>12</v>
      </c>
      <c r="T102">
        <f>IF(ISERROR(VLOOKUP($B102,'technology-adoption-by-househol'!$D$512:$E$588,2,FALSE)),"",VLOOKUP($B102,'technology-adoption-by-househol'!$D$512:$E$588,2,FALSE))</f>
        <v>97</v>
      </c>
      <c r="U102" t="str">
        <f>IF(ISERROR(VLOOKUP($B102,'technology-adoption-by-househol'!$D$589:$E$612,2,FALSE)),"",VLOOKUP($B102,'technology-adoption-by-househol'!$D$589:$E$612,2,FALSE))</f>
        <v/>
      </c>
      <c r="V102">
        <f>IF(ISERROR(VLOOKUP($B102,'technology-adoption-by-househol'!$D$616:$E$724,2,FALSE)),"",VLOOKUP($B102,'technology-adoption-by-househol'!$D$616:$E$724,2,FALSE))</f>
        <v>76.5</v>
      </c>
      <c r="W102" t="str">
        <f>IF(ISERROR(VLOOKUP($B102,'technology-adoption-by-househol'!$D$725:$E$757,2,FALSE)),"",VLOOKUP($B102,'technology-adoption-by-househol'!$D$725:$E$757,2,FALSE))</f>
        <v/>
      </c>
      <c r="X102" t="str">
        <f>IF(ISERROR(VLOOKUP($B102,'technology-adoption-by-househol'!$D$758:$E$768,2,FALSE)),"",VLOOKUP($B102,'technology-adoption-by-househol'!$D$758:$E$768,2,FALSE))</f>
        <v/>
      </c>
      <c r="Y102" t="str">
        <f>IF(ISERROR(VLOOKUP($B102,'technology-adoption-by-househol'!$D$769:$E$784,2,FALSE)),"",VLOOKUP($B102,'technology-adoption-by-househol'!$D$769:$E$784,2,FALSE))</f>
        <v/>
      </c>
      <c r="Z102" t="str">
        <f>IF(ISERROR(VLOOKUP($B102,'technology-adoption-by-househol'!$D$785:$E$794,2,FALSE)),"",VLOOKUP($B102,'technology-adoption-by-househol'!$D$785:$E$794,2,FALSE))</f>
        <v/>
      </c>
      <c r="AA102">
        <f>IF(ISERROR(VLOOKUP($B102,'technology-adoption-by-househol'!$D$795:$E$828,2,FALSE)),"",VLOOKUP($B102,'technology-adoption-by-househol'!$D$795:$E$828,2,FALSE))</f>
        <v>39</v>
      </c>
      <c r="AB102" t="str">
        <f>IF(ISERROR(VLOOKUP($B102,'technology-adoption-by-househol'!$D$829:$E$864,2,FALSE)),"",VLOOKUP($B102,'technology-adoption-by-househol'!$D$829:$E$864,2,FALSE))</f>
        <v/>
      </c>
      <c r="AC102" t="str">
        <f>IF(ISERROR(VLOOKUP($B102,'technology-adoption-by-househol'!$D$865:$E$877,2,FALSE)),"",VLOOKUP($B102,'technology-adoption-by-househol'!$D$865:$E$877,2,FALSE))</f>
        <v/>
      </c>
      <c r="AD102">
        <f>IF(ISERROR(VLOOKUP($B102,'technology-adoption-by-househol'!$D$878:$E$958,2,FALSE)),"",VLOOKUP($B102,'technology-adoption-by-househol'!$D$878:$E$958,2,FALSE))</f>
        <v>96</v>
      </c>
      <c r="AE102">
        <f>IF(ISERROR(VLOOKUP($B102,'technology-adoption-by-househol'!$D$959:$E$1011,2,FALSE)),"",VLOOKUP($B102,'technology-adoption-by-househol'!$D$959:$E$1011,2,FALSE))</f>
        <v>97.7</v>
      </c>
      <c r="AF102" t="str">
        <f>IF(ISERROR(VLOOKUP($B102,'technology-adoption-by-househol'!$D$1012:$E$1018,2,FALSE)),"",VLOOKUP($B102,'technology-adoption-by-househol'!$D$1012:$E$1018,2,FALSE))</f>
        <v/>
      </c>
      <c r="AG102" t="str">
        <f>IF(ISERROR(VLOOKUP($B102,'technology-adoption-by-househol'!$D$1019:$E$1041,2,FALSE)),"",VLOOKUP($B102,'technology-adoption-by-househol'!$D$1019:$E$1041,2,FALSE))</f>
        <v/>
      </c>
      <c r="AH102" t="str">
        <f>IF(ISERROR(VLOOKUP($B102,'technology-adoption-by-househol'!$D$1042:$E$1047,2,FALSE)),"",VLOOKUP($B102,'technology-adoption-by-househol'!$D$1042:$E$1047,2,FALSE))</f>
        <v/>
      </c>
      <c r="AI102" t="str">
        <f>IF(ISERROR(VLOOKUP($B102,'technology-adoption-by-househol'!$D$1048:$E$1059,2,FALSE)),"",VLOOKUP($B102,'technology-adoption-by-househol'!$D$1048:$E$1059,2,FALSE))</f>
        <v/>
      </c>
      <c r="AJ102">
        <f>IF(ISERROR(VLOOKUP($B102,'technology-adoption-by-househol'!$D$1060:$E$1167,2,FALSE)),"",VLOOKUP($B102,'technology-adoption-by-househol'!$D$1060:$E$1167,2,FALSE))</f>
        <v>93</v>
      </c>
      <c r="AK102" t="str">
        <f>IF(ISERROR(VLOOKUP($B102,'technology-adoption-by-househol'!$D$1168:$E$1174,2,FALSE)),"",VLOOKUP($B102,'technology-adoption-by-househol'!$D$1168:$E$1174,2,FALSE))</f>
        <v/>
      </c>
      <c r="AL102">
        <f>IF(ISERROR(VLOOKUP($B102,'technology-adoption-by-househol'!$D$1181:$E$1236,2,FALSE)),"",VLOOKUP($B102,'technology-adoption-by-househol'!$D$1181:$E$1236,2,FALSE))</f>
        <v>70.900000000000006</v>
      </c>
      <c r="AM102" t="str">
        <f>IF(ISERROR(VLOOKUP($B102,'technology-adoption-by-househol'!$D$1243:$E$1255,2,FALSE)),"",VLOOKUP($B102,'technology-adoption-by-househol'!$D$1243:$E$1255,2,FALSE))</f>
        <v/>
      </c>
      <c r="AN102">
        <f>IF(ISERROR(VLOOKUP($B102,'technology-adoption-by-househol'!$D$1256:$E$1334,2,FALSE)),"",VLOOKUP($B102,'technology-adoption-by-househol'!$D$1256:$E$1334,2,FALSE))</f>
        <v>37</v>
      </c>
      <c r="AO102" t="str">
        <f>IF(ISERROR(VLOOKUP($B102,'technology-adoption-by-househol'!$D$1335:$E$1341,2,FALSE)),"",VLOOKUP($B102,'technology-adoption-by-househol'!$D$1335:$E$1341,2,FALSE))</f>
        <v/>
      </c>
    </row>
    <row r="103" spans="2:41" x14ac:dyDescent="0.3">
      <c r="B103" s="2">
        <f t="shared" si="1"/>
        <v>1959</v>
      </c>
      <c r="C103">
        <f>IF(ISERROR(VLOOKUP(B103,'technology-adoption-by-househol'!$D$6:$E$41,2,FALSE)),"",VLOOKUP(B103,'technology-adoption-by-househol'!$D$6:$E$41,2,FALSE))</f>
        <v>81</v>
      </c>
      <c r="D103">
        <f>IF(ISERROR(VLOOKUP($B103,'technology-adoption-by-househol'!$D$42:$E$132,2,FALSE)),"",VLOOKUP($B103,'technology-adoption-by-househol'!$D$42:$E$132,2,FALSE))</f>
        <v>73</v>
      </c>
      <c r="E103" t="str">
        <f>IF(ISERROR(VLOOKUP($B103,'technology-adoption-by-househol'!$D$133:$E$162,2,FALSE)),"",VLOOKUP($B103,'technology-adoption-by-househol'!$D$133:$E$162,2,FALSE))</f>
        <v/>
      </c>
      <c r="F103" t="str">
        <f>IF(ISERROR(VLOOKUP($B103,'technology-adoption-by-househol'!$D$163:$E$185,2,FALSE)),"",VLOOKUP($B103,'technology-adoption-by-househol'!$D$163:$E$185,2,FALSE))</f>
        <v/>
      </c>
      <c r="G103" t="str">
        <f>IF(ISERROR(VLOOKUP($B103,'technology-adoption-by-househol'!$D$186:$E$192,2,FALSE)),"",VLOOKUP($B103,'technology-adoption-by-househol'!$D$186:$E$192,2,FALSE))</f>
        <v/>
      </c>
      <c r="H103" t="str">
        <f>IF(ISERROR(VLOOKUP($B103,'technology-adoption-by-househol'!$D$193:$E$232,2,FALSE)),"",VLOOKUP($B103,'technology-adoption-by-househol'!$D$193:$E$232,2,FALSE))</f>
        <v/>
      </c>
      <c r="I103" t="str">
        <f>IF(ISERROR(VLOOKUP($B103,'technology-adoption-by-househol'!$D$233:$E$238,2,FALSE)),"",VLOOKUP($B103,'technology-adoption-by-househol'!$D$233:$E$238,2,FALSE))</f>
        <v/>
      </c>
      <c r="J103">
        <f>IF(ISERROR(VLOOKUP($B103,'technology-adoption-by-househol'!$D$239:$E$278,2,FALSE)),"",VLOOKUP($B103,'technology-adoption-by-househol'!$D$239:$E$278,2,FALSE))</f>
        <v>6.3</v>
      </c>
      <c r="K103" t="str">
        <f>IF(ISERROR(VLOOKUP($B103,'technology-adoption-by-househol'!$D$279:$E$297,2,FALSE)),"",VLOOKUP($B103,'technology-adoption-by-househol'!$D$279:$E$297,2,FALSE))</f>
        <v/>
      </c>
      <c r="L103" t="str">
        <f>IF(ISERROR(VLOOKUP($B103,'technology-adoption-by-househol'!$D$298:$E$310,2,FALSE)),"",VLOOKUP($B103,'technology-adoption-by-househol'!$D$298:$E$310,2,FALSE))</f>
        <v/>
      </c>
      <c r="M103" t="str">
        <f>IF(ISERROR(VLOOKUP($B103,'technology-adoption-by-househol'!$D$311:$E$317,2,FALSE)),"",VLOOKUP($B103,'technology-adoption-by-househol'!$D$311:$E$317,2,FALSE))</f>
        <v/>
      </c>
      <c r="N103" t="str">
        <f>IF(ISERROR(VLOOKUP($B103,'technology-adoption-by-househol'!$D$318:$E$325,2,FALSE)),"",VLOOKUP($B103,'technology-adoption-by-househol'!$D$318:$E$325,2,FALSE))</f>
        <v/>
      </c>
      <c r="O103">
        <f>IF(ISERROR(VLOOKUP($B103,'technology-adoption-by-househol'!$D$326:$E$423,2,FALSE)),"",VLOOKUP($B103,'technology-adoption-by-househol'!$D$326:$E$423,2,FALSE))</f>
        <v>99</v>
      </c>
      <c r="P103" t="str">
        <f>IF(ISERROR(VLOOKUP($B103,'technology-adoption-by-househol'!$D$424:$E$432,2,FALSE)),"",VLOOKUP($B103,'technology-adoption-by-househol'!$D$424:$E$432,2,FALSE))</f>
        <v/>
      </c>
      <c r="Q103" t="str">
        <f>IF(ISERROR(VLOOKUP($B103,'technology-adoption-by-househol'!$D$433:$E$444,2,FALSE)),"",VLOOKUP($B103,'technology-adoption-by-househol'!$D$433:$E$444,2,FALSE))</f>
        <v/>
      </c>
      <c r="R103" t="str">
        <f>IF(ISERROR(VLOOKUP($B103,'technology-adoption-by-househol'!$D$445:$E$456,2,FALSE)),"",VLOOKUP($B103,'technology-adoption-by-househol'!$D$445:$E$456,2,FALSE))</f>
        <v/>
      </c>
      <c r="S103">
        <f>IF(ISERROR(VLOOKUP($B103,'technology-adoption-by-househol'!$D$457:$E$511,2,FALSE)),"",VLOOKUP($B103,'technology-adoption-by-househol'!$D$457:$E$511,2,FALSE))</f>
        <v>12</v>
      </c>
      <c r="T103">
        <f>IF(ISERROR(VLOOKUP($B103,'technology-adoption-by-househol'!$D$512:$E$588,2,FALSE)),"",VLOOKUP($B103,'technology-adoption-by-househol'!$D$512:$E$588,2,FALSE))</f>
        <v>97.4</v>
      </c>
      <c r="U103" t="str">
        <f>IF(ISERROR(VLOOKUP($B103,'technology-adoption-by-househol'!$D$589:$E$612,2,FALSE)),"",VLOOKUP($B103,'technology-adoption-by-househol'!$D$589:$E$612,2,FALSE))</f>
        <v/>
      </c>
      <c r="V103">
        <f>IF(ISERROR(VLOOKUP($B103,'technology-adoption-by-househol'!$D$616:$E$724,2,FALSE)),"",VLOOKUP($B103,'technology-adoption-by-househol'!$D$616:$E$724,2,FALSE))</f>
        <v>78</v>
      </c>
      <c r="W103" t="str">
        <f>IF(ISERROR(VLOOKUP($B103,'technology-adoption-by-househol'!$D$725:$E$757,2,FALSE)),"",VLOOKUP($B103,'technology-adoption-by-househol'!$D$725:$E$757,2,FALSE))</f>
        <v/>
      </c>
      <c r="X103" t="str">
        <f>IF(ISERROR(VLOOKUP($B103,'technology-adoption-by-househol'!$D$758:$E$768,2,FALSE)),"",VLOOKUP($B103,'technology-adoption-by-househol'!$D$758:$E$768,2,FALSE))</f>
        <v/>
      </c>
      <c r="Y103" t="str">
        <f>IF(ISERROR(VLOOKUP($B103,'technology-adoption-by-househol'!$D$769:$E$784,2,FALSE)),"",VLOOKUP($B103,'technology-adoption-by-househol'!$D$769:$E$784,2,FALSE))</f>
        <v/>
      </c>
      <c r="Z103" t="str">
        <f>IF(ISERROR(VLOOKUP($B103,'technology-adoption-by-househol'!$D$785:$E$794,2,FALSE)),"",VLOOKUP($B103,'technology-adoption-by-househol'!$D$785:$E$794,2,FALSE))</f>
        <v/>
      </c>
      <c r="AA103">
        <f>IF(ISERROR(VLOOKUP($B103,'technology-adoption-by-househol'!$D$795:$E$828,2,FALSE)),"",VLOOKUP($B103,'technology-adoption-by-househol'!$D$795:$E$828,2,FALSE))</f>
        <v>43</v>
      </c>
      <c r="AB103" t="str">
        <f>IF(ISERROR(VLOOKUP($B103,'technology-adoption-by-househol'!$D$829:$E$864,2,FALSE)),"",VLOOKUP($B103,'technology-adoption-by-househol'!$D$829:$E$864,2,FALSE))</f>
        <v/>
      </c>
      <c r="AC103" t="str">
        <f>IF(ISERROR(VLOOKUP($B103,'technology-adoption-by-househol'!$D$865:$E$877,2,FALSE)),"",VLOOKUP($B103,'technology-adoption-by-househol'!$D$865:$E$877,2,FALSE))</f>
        <v/>
      </c>
      <c r="AD103">
        <f>IF(ISERROR(VLOOKUP($B103,'technology-adoption-by-househol'!$D$878:$E$958,2,FALSE)),"",VLOOKUP($B103,'technology-adoption-by-househol'!$D$878:$E$958,2,FALSE))</f>
        <v>96</v>
      </c>
      <c r="AE103">
        <f>IF(ISERROR(VLOOKUP($B103,'technology-adoption-by-househol'!$D$959:$E$1011,2,FALSE)),"",VLOOKUP($B103,'technology-adoption-by-househol'!$D$959:$E$1011,2,FALSE))</f>
        <v>98</v>
      </c>
      <c r="AF103" t="str">
        <f>IF(ISERROR(VLOOKUP($B103,'technology-adoption-by-househol'!$D$1012:$E$1018,2,FALSE)),"",VLOOKUP($B103,'technology-adoption-by-househol'!$D$1012:$E$1018,2,FALSE))</f>
        <v/>
      </c>
      <c r="AG103" t="str">
        <f>IF(ISERROR(VLOOKUP($B103,'technology-adoption-by-househol'!$D$1019:$E$1041,2,FALSE)),"",VLOOKUP($B103,'technology-adoption-by-househol'!$D$1019:$E$1041,2,FALSE))</f>
        <v/>
      </c>
      <c r="AH103" t="str">
        <f>IF(ISERROR(VLOOKUP($B103,'technology-adoption-by-househol'!$D$1042:$E$1047,2,FALSE)),"",VLOOKUP($B103,'technology-adoption-by-househol'!$D$1042:$E$1047,2,FALSE))</f>
        <v/>
      </c>
      <c r="AI103" t="str">
        <f>IF(ISERROR(VLOOKUP($B103,'technology-adoption-by-househol'!$D$1048:$E$1059,2,FALSE)),"",VLOOKUP($B103,'technology-adoption-by-househol'!$D$1048:$E$1059,2,FALSE))</f>
        <v/>
      </c>
      <c r="AJ103">
        <f>IF(ISERROR(VLOOKUP($B103,'technology-adoption-by-househol'!$D$1060:$E$1167,2,FALSE)),"",VLOOKUP($B103,'technology-adoption-by-househol'!$D$1060:$E$1167,2,FALSE))</f>
        <v>94</v>
      </c>
      <c r="AK103" t="str">
        <f>IF(ISERROR(VLOOKUP($B103,'technology-adoption-by-househol'!$D$1168:$E$1174,2,FALSE)),"",VLOOKUP($B103,'technology-adoption-by-househol'!$D$1168:$E$1174,2,FALSE))</f>
        <v/>
      </c>
      <c r="AL103">
        <f>IF(ISERROR(VLOOKUP($B103,'technology-adoption-by-househol'!$D$1181:$E$1236,2,FALSE)),"",VLOOKUP($B103,'technology-adoption-by-househol'!$D$1181:$E$1236,2,FALSE))</f>
        <v>72.5</v>
      </c>
      <c r="AM103" t="str">
        <f>IF(ISERROR(VLOOKUP($B103,'technology-adoption-by-househol'!$D$1243:$E$1255,2,FALSE)),"",VLOOKUP($B103,'technology-adoption-by-househol'!$D$1243:$E$1255,2,FALSE))</f>
        <v/>
      </c>
      <c r="AN103">
        <f>IF(ISERROR(VLOOKUP($B103,'technology-adoption-by-househol'!$D$1256:$E$1334,2,FALSE)),"",VLOOKUP($B103,'technology-adoption-by-househol'!$D$1256:$E$1334,2,FALSE))</f>
        <v>38</v>
      </c>
      <c r="AO103" t="str">
        <f>IF(ISERROR(VLOOKUP($B103,'technology-adoption-by-househol'!$D$1335:$E$1341,2,FALSE)),"",VLOOKUP($B103,'technology-adoption-by-househol'!$D$1335:$E$1341,2,FALSE))</f>
        <v/>
      </c>
    </row>
    <row r="104" spans="2:41" x14ac:dyDescent="0.3">
      <c r="B104" s="2">
        <f t="shared" si="1"/>
        <v>1960</v>
      </c>
      <c r="C104">
        <f>IF(ISERROR(VLOOKUP(B104,'technology-adoption-by-househol'!$D$6:$E$41,2,FALSE)),"",VLOOKUP(B104,'technology-adoption-by-househol'!$D$6:$E$41,2,FALSE))</f>
        <v>78</v>
      </c>
      <c r="D104">
        <f>IF(ISERROR(VLOOKUP($B104,'technology-adoption-by-househol'!$D$42:$E$132,2,FALSE)),"",VLOOKUP($B104,'technology-adoption-by-househol'!$D$42:$E$132,2,FALSE))</f>
        <v>75</v>
      </c>
      <c r="E104" t="str">
        <f>IF(ISERROR(VLOOKUP($B104,'technology-adoption-by-househol'!$D$133:$E$162,2,FALSE)),"",VLOOKUP($B104,'technology-adoption-by-househol'!$D$133:$E$162,2,FALSE))</f>
        <v/>
      </c>
      <c r="F104" t="str">
        <f>IF(ISERROR(VLOOKUP($B104,'technology-adoption-by-househol'!$D$163:$E$185,2,FALSE)),"",VLOOKUP($B104,'technology-adoption-by-househol'!$D$163:$E$185,2,FALSE))</f>
        <v/>
      </c>
      <c r="G104">
        <f>IF(ISERROR(VLOOKUP($B104,'technology-adoption-by-househol'!$D$186:$E$192,2,FALSE)),"",VLOOKUP($B104,'technology-adoption-by-househol'!$D$186:$E$192,2,FALSE))</f>
        <v>66</v>
      </c>
      <c r="H104" t="str">
        <f>IF(ISERROR(VLOOKUP($B104,'technology-adoption-by-househol'!$D$193:$E$232,2,FALSE)),"",VLOOKUP($B104,'technology-adoption-by-househol'!$D$193:$E$232,2,FALSE))</f>
        <v/>
      </c>
      <c r="I104" t="str">
        <f>IF(ISERROR(VLOOKUP($B104,'technology-adoption-by-househol'!$D$233:$E$238,2,FALSE)),"",VLOOKUP($B104,'technology-adoption-by-househol'!$D$233:$E$238,2,FALSE))</f>
        <v/>
      </c>
      <c r="J104">
        <f>IF(ISERROR(VLOOKUP($B104,'technology-adoption-by-househol'!$D$239:$E$278,2,FALSE)),"",VLOOKUP($B104,'technology-adoption-by-househol'!$D$239:$E$278,2,FALSE))</f>
        <v>7.1</v>
      </c>
      <c r="K104" t="str">
        <f>IF(ISERROR(VLOOKUP($B104,'technology-adoption-by-househol'!$D$279:$E$297,2,FALSE)),"",VLOOKUP($B104,'technology-adoption-by-househol'!$D$279:$E$297,2,FALSE))</f>
        <v/>
      </c>
      <c r="L104">
        <f>IF(ISERROR(VLOOKUP($B104,'technology-adoption-by-househol'!$D$298:$E$310,2,FALSE)),"",VLOOKUP($B104,'technology-adoption-by-househol'!$D$298:$E$310,2,FALSE))</f>
        <v>11</v>
      </c>
      <c r="M104" t="str">
        <f>IF(ISERROR(VLOOKUP($B104,'technology-adoption-by-househol'!$D$311:$E$317,2,FALSE)),"",VLOOKUP($B104,'technology-adoption-by-househol'!$D$311:$E$317,2,FALSE))</f>
        <v/>
      </c>
      <c r="N104">
        <f>IF(ISERROR(VLOOKUP($B104,'technology-adoption-by-househol'!$D$318:$E$325,2,FALSE)),"",VLOOKUP($B104,'technology-adoption-by-househol'!$D$318:$E$325,2,FALSE))</f>
        <v>30</v>
      </c>
      <c r="O104">
        <f>IF(ISERROR(VLOOKUP($B104,'technology-adoption-by-househol'!$D$326:$E$423,2,FALSE)),"",VLOOKUP($B104,'technology-adoption-by-househol'!$D$326:$E$423,2,FALSE))</f>
        <v>99</v>
      </c>
      <c r="P104" t="str">
        <f>IF(ISERROR(VLOOKUP($B104,'technology-adoption-by-househol'!$D$424:$E$432,2,FALSE)),"",VLOOKUP($B104,'technology-adoption-by-househol'!$D$424:$E$432,2,FALSE))</f>
        <v/>
      </c>
      <c r="Q104">
        <f>IF(ISERROR(VLOOKUP($B104,'technology-adoption-by-househol'!$D$433:$E$444,2,FALSE)),"",VLOOKUP($B104,'technology-adoption-by-househol'!$D$433:$E$444,2,FALSE))</f>
        <v>87</v>
      </c>
      <c r="R104">
        <f>IF(ISERROR(VLOOKUP($B104,'technology-adoption-by-househol'!$D$445:$E$456,2,FALSE)),"",VLOOKUP($B104,'technology-adoption-by-househol'!$D$445:$E$456,2,FALSE))</f>
        <v>22</v>
      </c>
      <c r="S104">
        <f>IF(ISERROR(VLOOKUP($B104,'technology-adoption-by-househol'!$D$457:$E$511,2,FALSE)),"",VLOOKUP($B104,'technology-adoption-by-househol'!$D$457:$E$511,2,FALSE))</f>
        <v>12</v>
      </c>
      <c r="T104">
        <f>IF(ISERROR(VLOOKUP($B104,'technology-adoption-by-househol'!$D$512:$E$588,2,FALSE)),"",VLOOKUP($B104,'technology-adoption-by-househol'!$D$512:$E$588,2,FALSE))</f>
        <v>97.8</v>
      </c>
      <c r="U104" t="str">
        <f>IF(ISERROR(VLOOKUP($B104,'technology-adoption-by-househol'!$D$589:$E$612,2,FALSE)),"",VLOOKUP($B104,'technology-adoption-by-househol'!$D$589:$E$612,2,FALSE))</f>
        <v/>
      </c>
      <c r="V104">
        <f>IF(ISERROR(VLOOKUP($B104,'technology-adoption-by-househol'!$D$616:$E$724,2,FALSE)),"",VLOOKUP($B104,'technology-adoption-by-househol'!$D$616:$E$724,2,FALSE))</f>
        <v>78.5</v>
      </c>
      <c r="W104" t="str">
        <f>IF(ISERROR(VLOOKUP($B104,'technology-adoption-by-househol'!$D$725:$E$757,2,FALSE)),"",VLOOKUP($B104,'technology-adoption-by-househol'!$D$725:$E$757,2,FALSE))</f>
        <v/>
      </c>
      <c r="X104" t="str">
        <f>IF(ISERROR(VLOOKUP($B104,'technology-adoption-by-househol'!$D$758:$E$768,2,FALSE)),"",VLOOKUP($B104,'technology-adoption-by-househol'!$D$758:$E$768,2,FALSE))</f>
        <v/>
      </c>
      <c r="Y104" t="str">
        <f>IF(ISERROR(VLOOKUP($B104,'technology-adoption-by-househol'!$D$769:$E$784,2,FALSE)),"",VLOOKUP($B104,'technology-adoption-by-househol'!$D$769:$E$784,2,FALSE))</f>
        <v/>
      </c>
      <c r="Z104" t="str">
        <f>IF(ISERROR(VLOOKUP($B104,'technology-adoption-by-househol'!$D$785:$E$794,2,FALSE)),"",VLOOKUP($B104,'technology-adoption-by-househol'!$D$785:$E$794,2,FALSE))</f>
        <v/>
      </c>
      <c r="AA104">
        <f>IF(ISERROR(VLOOKUP($B104,'technology-adoption-by-househol'!$D$795:$E$828,2,FALSE)),"",VLOOKUP($B104,'technology-adoption-by-househol'!$D$795:$E$828,2,FALSE))</f>
        <v>43</v>
      </c>
      <c r="AB104" t="str">
        <f>IF(ISERROR(VLOOKUP($B104,'technology-adoption-by-househol'!$D$829:$E$864,2,FALSE)),"",VLOOKUP($B104,'technology-adoption-by-househol'!$D$829:$E$864,2,FALSE))</f>
        <v/>
      </c>
      <c r="AC104" t="str">
        <f>IF(ISERROR(VLOOKUP($B104,'technology-adoption-by-househol'!$D$865:$E$877,2,FALSE)),"",VLOOKUP($B104,'technology-adoption-by-househol'!$D$865:$E$877,2,FALSE))</f>
        <v/>
      </c>
      <c r="AD104">
        <f>IF(ISERROR(VLOOKUP($B104,'technology-adoption-by-househol'!$D$878:$E$958,2,FALSE)),"",VLOOKUP($B104,'technology-adoption-by-househol'!$D$878:$E$958,2,FALSE))</f>
        <v>95</v>
      </c>
      <c r="AE104">
        <f>IF(ISERROR(VLOOKUP($B104,'technology-adoption-by-househol'!$D$959:$E$1011,2,FALSE)),"",VLOOKUP($B104,'technology-adoption-by-househol'!$D$959:$E$1011,2,FALSE))</f>
        <v>98.2</v>
      </c>
      <c r="AF104">
        <f>IF(ISERROR(VLOOKUP($B104,'technology-adoption-by-househol'!$D$1012:$E$1018,2,FALSE)),"",VLOOKUP($B104,'technology-adoption-by-househol'!$D$1012:$E$1018,2,FALSE))</f>
        <v>93</v>
      </c>
      <c r="AG104" t="str">
        <f>IF(ISERROR(VLOOKUP($B104,'technology-adoption-by-househol'!$D$1019:$E$1041,2,FALSE)),"",VLOOKUP($B104,'technology-adoption-by-househol'!$D$1019:$E$1041,2,FALSE))</f>
        <v/>
      </c>
      <c r="AH104" t="str">
        <f>IF(ISERROR(VLOOKUP($B104,'technology-adoption-by-househol'!$D$1042:$E$1047,2,FALSE)),"",VLOOKUP($B104,'technology-adoption-by-househol'!$D$1042:$E$1047,2,FALSE))</f>
        <v/>
      </c>
      <c r="AI104" t="str">
        <f>IF(ISERROR(VLOOKUP($B104,'technology-adoption-by-househol'!$D$1048:$E$1059,2,FALSE)),"",VLOOKUP($B104,'technology-adoption-by-househol'!$D$1048:$E$1059,2,FALSE))</f>
        <v/>
      </c>
      <c r="AJ104">
        <f>IF(ISERROR(VLOOKUP($B104,'technology-adoption-by-househol'!$D$1060:$E$1167,2,FALSE)),"",VLOOKUP($B104,'technology-adoption-by-househol'!$D$1060:$E$1167,2,FALSE))</f>
        <v>95</v>
      </c>
      <c r="AK104" t="str">
        <f>IF(ISERROR(VLOOKUP($B104,'technology-adoption-by-househol'!$D$1168:$E$1174,2,FALSE)),"",VLOOKUP($B104,'technology-adoption-by-househol'!$D$1168:$E$1174,2,FALSE))</f>
        <v/>
      </c>
      <c r="AL104">
        <f>IF(ISERROR(VLOOKUP($B104,'technology-adoption-by-househol'!$D$1181:$E$1236,2,FALSE)),"",VLOOKUP($B104,'technology-adoption-by-househol'!$D$1181:$E$1236,2,FALSE))</f>
        <v>74.3</v>
      </c>
      <c r="AM104">
        <f>IF(ISERROR(VLOOKUP($B104,'technology-adoption-by-househol'!$D$1243:$E$1255,2,FALSE)),"",VLOOKUP($B104,'technology-adoption-by-househol'!$D$1243:$E$1255,2,FALSE))</f>
        <v>73</v>
      </c>
      <c r="AN104">
        <f>IF(ISERROR(VLOOKUP($B104,'technology-adoption-by-househol'!$D$1256:$E$1334,2,FALSE)),"",VLOOKUP($B104,'technology-adoption-by-househol'!$D$1256:$E$1334,2,FALSE))</f>
        <v>41</v>
      </c>
      <c r="AO104">
        <f>IF(ISERROR(VLOOKUP($B104,'technology-adoption-by-househol'!$D$1335:$E$1341,2,FALSE)),"",VLOOKUP($B104,'technology-adoption-by-househol'!$D$1335:$E$1341,2,FALSE))</f>
        <v>20</v>
      </c>
    </row>
    <row r="105" spans="2:41" x14ac:dyDescent="0.3">
      <c r="B105" s="2">
        <f t="shared" si="1"/>
        <v>1961</v>
      </c>
      <c r="C105">
        <f>IF(ISERROR(VLOOKUP(B105,'technology-adoption-by-househol'!$D$6:$E$41,2,FALSE)),"",VLOOKUP(B105,'technology-adoption-by-househol'!$D$6:$E$41,2,FALSE))</f>
        <v>77</v>
      </c>
      <c r="D105">
        <f>IF(ISERROR(VLOOKUP($B105,'technology-adoption-by-househol'!$D$42:$E$132,2,FALSE)),"",VLOOKUP($B105,'technology-adoption-by-househol'!$D$42:$E$132,2,FALSE))</f>
        <v>76</v>
      </c>
      <c r="E105" t="str">
        <f>IF(ISERROR(VLOOKUP($B105,'technology-adoption-by-househol'!$D$133:$E$162,2,FALSE)),"",VLOOKUP($B105,'technology-adoption-by-househol'!$D$133:$E$162,2,FALSE))</f>
        <v/>
      </c>
      <c r="F105" t="str">
        <f>IF(ISERROR(VLOOKUP($B105,'technology-adoption-by-househol'!$D$163:$E$185,2,FALSE)),"",VLOOKUP($B105,'technology-adoption-by-househol'!$D$163:$E$185,2,FALSE))</f>
        <v/>
      </c>
      <c r="G105" t="str">
        <f>IF(ISERROR(VLOOKUP($B105,'technology-adoption-by-househol'!$D$186:$E$192,2,FALSE)),"",VLOOKUP($B105,'technology-adoption-by-househol'!$D$186:$E$192,2,FALSE))</f>
        <v/>
      </c>
      <c r="H105" t="str">
        <f>IF(ISERROR(VLOOKUP($B105,'technology-adoption-by-househol'!$D$193:$E$232,2,FALSE)),"",VLOOKUP($B105,'technology-adoption-by-househol'!$D$193:$E$232,2,FALSE))</f>
        <v/>
      </c>
      <c r="I105" t="str">
        <f>IF(ISERROR(VLOOKUP($B105,'technology-adoption-by-househol'!$D$233:$E$238,2,FALSE)),"",VLOOKUP($B105,'technology-adoption-by-househol'!$D$233:$E$238,2,FALSE))</f>
        <v/>
      </c>
      <c r="J105">
        <f>IF(ISERROR(VLOOKUP($B105,'technology-adoption-by-househol'!$D$239:$E$278,2,FALSE)),"",VLOOKUP($B105,'technology-adoption-by-househol'!$D$239:$E$278,2,FALSE))</f>
        <v>7.9</v>
      </c>
      <c r="K105" t="str">
        <f>IF(ISERROR(VLOOKUP($B105,'technology-adoption-by-househol'!$D$279:$E$297,2,FALSE)),"",VLOOKUP($B105,'technology-adoption-by-househol'!$D$279:$E$297,2,FALSE))</f>
        <v/>
      </c>
      <c r="L105" t="str">
        <f>IF(ISERROR(VLOOKUP($B105,'technology-adoption-by-househol'!$D$298:$E$310,2,FALSE)),"",VLOOKUP($B105,'technology-adoption-by-househol'!$D$298:$E$310,2,FALSE))</f>
        <v/>
      </c>
      <c r="M105" t="str">
        <f>IF(ISERROR(VLOOKUP($B105,'technology-adoption-by-househol'!$D$311:$E$317,2,FALSE)),"",VLOOKUP($B105,'technology-adoption-by-househol'!$D$311:$E$317,2,FALSE))</f>
        <v/>
      </c>
      <c r="N105" t="str">
        <f>IF(ISERROR(VLOOKUP($B105,'technology-adoption-by-househol'!$D$318:$E$325,2,FALSE)),"",VLOOKUP($B105,'technology-adoption-by-househol'!$D$318:$E$325,2,FALSE))</f>
        <v/>
      </c>
      <c r="O105">
        <f>IF(ISERROR(VLOOKUP($B105,'technology-adoption-by-househol'!$D$326:$E$423,2,FALSE)),"",VLOOKUP($B105,'technology-adoption-by-househol'!$D$326:$E$423,2,FALSE))</f>
        <v>99</v>
      </c>
      <c r="P105" t="str">
        <f>IF(ISERROR(VLOOKUP($B105,'technology-adoption-by-househol'!$D$424:$E$432,2,FALSE)),"",VLOOKUP($B105,'technology-adoption-by-househol'!$D$424:$E$432,2,FALSE))</f>
        <v/>
      </c>
      <c r="Q105" t="str">
        <f>IF(ISERROR(VLOOKUP($B105,'technology-adoption-by-househol'!$D$433:$E$444,2,FALSE)),"",VLOOKUP($B105,'technology-adoption-by-househol'!$D$433:$E$444,2,FALSE))</f>
        <v/>
      </c>
      <c r="R105" t="str">
        <f>IF(ISERROR(VLOOKUP($B105,'technology-adoption-by-househol'!$D$445:$E$456,2,FALSE)),"",VLOOKUP($B105,'technology-adoption-by-househol'!$D$445:$E$456,2,FALSE))</f>
        <v/>
      </c>
      <c r="S105">
        <f>IF(ISERROR(VLOOKUP($B105,'technology-adoption-by-househol'!$D$457:$E$511,2,FALSE)),"",VLOOKUP($B105,'technology-adoption-by-househol'!$D$457:$E$511,2,FALSE))</f>
        <v>13</v>
      </c>
      <c r="T105">
        <f>IF(ISERROR(VLOOKUP($B105,'technology-adoption-by-househol'!$D$512:$E$588,2,FALSE)),"",VLOOKUP($B105,'technology-adoption-by-househol'!$D$512:$E$588,2,FALSE))</f>
        <v>98.2</v>
      </c>
      <c r="U105" t="str">
        <f>IF(ISERROR(VLOOKUP($B105,'technology-adoption-by-househol'!$D$589:$E$612,2,FALSE)),"",VLOOKUP($B105,'technology-adoption-by-househol'!$D$589:$E$612,2,FALSE))</f>
        <v/>
      </c>
      <c r="V105">
        <f>IF(ISERROR(VLOOKUP($B105,'technology-adoption-by-househol'!$D$616:$E$724,2,FALSE)),"",VLOOKUP($B105,'technology-adoption-by-househol'!$D$616:$E$724,2,FALSE))</f>
        <v>79</v>
      </c>
      <c r="W105" t="str">
        <f>IF(ISERROR(VLOOKUP($B105,'technology-adoption-by-househol'!$D$725:$E$757,2,FALSE)),"",VLOOKUP($B105,'technology-adoption-by-househol'!$D$725:$E$757,2,FALSE))</f>
        <v/>
      </c>
      <c r="X105" t="str">
        <f>IF(ISERROR(VLOOKUP($B105,'technology-adoption-by-househol'!$D$758:$E$768,2,FALSE)),"",VLOOKUP($B105,'technology-adoption-by-househol'!$D$758:$E$768,2,FALSE))</f>
        <v/>
      </c>
      <c r="Y105" t="str">
        <f>IF(ISERROR(VLOOKUP($B105,'technology-adoption-by-househol'!$D$769:$E$784,2,FALSE)),"",VLOOKUP($B105,'technology-adoption-by-househol'!$D$769:$E$784,2,FALSE))</f>
        <v/>
      </c>
      <c r="Z105" t="str">
        <f>IF(ISERROR(VLOOKUP($B105,'technology-adoption-by-househol'!$D$785:$E$794,2,FALSE)),"",VLOOKUP($B105,'technology-adoption-by-househol'!$D$785:$E$794,2,FALSE))</f>
        <v/>
      </c>
      <c r="AA105">
        <f>IF(ISERROR(VLOOKUP($B105,'technology-adoption-by-househol'!$D$795:$E$828,2,FALSE)),"",VLOOKUP($B105,'technology-adoption-by-househol'!$D$795:$E$828,2,FALSE))</f>
        <v>42</v>
      </c>
      <c r="AB105" t="str">
        <f>IF(ISERROR(VLOOKUP($B105,'technology-adoption-by-househol'!$D$829:$E$864,2,FALSE)),"",VLOOKUP($B105,'technology-adoption-by-househol'!$D$829:$E$864,2,FALSE))</f>
        <v/>
      </c>
      <c r="AC105" t="str">
        <f>IF(ISERROR(VLOOKUP($B105,'technology-adoption-by-househol'!$D$865:$E$877,2,FALSE)),"",VLOOKUP($B105,'technology-adoption-by-househol'!$D$865:$E$877,2,FALSE))</f>
        <v/>
      </c>
      <c r="AD105">
        <f>IF(ISERROR(VLOOKUP($B105,'technology-adoption-by-househol'!$D$878:$E$958,2,FALSE)),"",VLOOKUP($B105,'technology-adoption-by-househol'!$D$878:$E$958,2,FALSE))</f>
        <v>95</v>
      </c>
      <c r="AE105">
        <f>IF(ISERROR(VLOOKUP($B105,'technology-adoption-by-househol'!$D$959:$E$1011,2,FALSE)),"",VLOOKUP($B105,'technology-adoption-by-househol'!$D$959:$E$1011,2,FALSE))</f>
        <v>98.3</v>
      </c>
      <c r="AF105" t="str">
        <f>IF(ISERROR(VLOOKUP($B105,'technology-adoption-by-househol'!$D$1012:$E$1018,2,FALSE)),"",VLOOKUP($B105,'technology-adoption-by-househol'!$D$1012:$E$1018,2,FALSE))</f>
        <v/>
      </c>
      <c r="AG105" t="str">
        <f>IF(ISERROR(VLOOKUP($B105,'technology-adoption-by-househol'!$D$1019:$E$1041,2,FALSE)),"",VLOOKUP($B105,'technology-adoption-by-househol'!$D$1019:$E$1041,2,FALSE))</f>
        <v/>
      </c>
      <c r="AH105" t="str">
        <f>IF(ISERROR(VLOOKUP($B105,'technology-adoption-by-househol'!$D$1042:$E$1047,2,FALSE)),"",VLOOKUP($B105,'technology-adoption-by-househol'!$D$1042:$E$1047,2,FALSE))</f>
        <v/>
      </c>
      <c r="AI105" t="str">
        <f>IF(ISERROR(VLOOKUP($B105,'technology-adoption-by-househol'!$D$1048:$E$1059,2,FALSE)),"",VLOOKUP($B105,'technology-adoption-by-househol'!$D$1048:$E$1059,2,FALSE))</f>
        <v/>
      </c>
      <c r="AJ105">
        <f>IF(ISERROR(VLOOKUP($B105,'technology-adoption-by-househol'!$D$1060:$E$1167,2,FALSE)),"",VLOOKUP($B105,'technology-adoption-by-househol'!$D$1060:$E$1167,2,FALSE))</f>
        <v>95.5</v>
      </c>
      <c r="AK105" t="str">
        <f>IF(ISERROR(VLOOKUP($B105,'technology-adoption-by-househol'!$D$1168:$E$1174,2,FALSE)),"",VLOOKUP($B105,'technology-adoption-by-househol'!$D$1168:$E$1174,2,FALSE))</f>
        <v/>
      </c>
      <c r="AL105">
        <f>IF(ISERROR(VLOOKUP($B105,'technology-adoption-by-househol'!$D$1181:$E$1236,2,FALSE)),"",VLOOKUP($B105,'technology-adoption-by-househol'!$D$1181:$E$1236,2,FALSE))</f>
        <v>76.400000000000006</v>
      </c>
      <c r="AM105" t="str">
        <f>IF(ISERROR(VLOOKUP($B105,'technology-adoption-by-househol'!$D$1243:$E$1255,2,FALSE)),"",VLOOKUP($B105,'technology-adoption-by-househol'!$D$1243:$E$1255,2,FALSE))</f>
        <v/>
      </c>
      <c r="AN105">
        <f>IF(ISERROR(VLOOKUP($B105,'technology-adoption-by-househol'!$D$1256:$E$1334,2,FALSE)),"",VLOOKUP($B105,'technology-adoption-by-househol'!$D$1256:$E$1334,2,FALSE))</f>
        <v>43</v>
      </c>
      <c r="AO105" t="str">
        <f>IF(ISERROR(VLOOKUP($B105,'technology-adoption-by-househol'!$D$1335:$E$1341,2,FALSE)),"",VLOOKUP($B105,'technology-adoption-by-househol'!$D$1335:$E$1341,2,FALSE))</f>
        <v/>
      </c>
    </row>
    <row r="106" spans="2:41" x14ac:dyDescent="0.3">
      <c r="B106" s="2">
        <f t="shared" si="1"/>
        <v>1962</v>
      </c>
      <c r="C106">
        <f>IF(ISERROR(VLOOKUP(B106,'technology-adoption-by-househol'!$D$6:$E$41,2,FALSE)),"",VLOOKUP(B106,'technology-adoption-by-househol'!$D$6:$E$41,2,FALSE))</f>
        <v>78</v>
      </c>
      <c r="D106">
        <f>IF(ISERROR(VLOOKUP($B106,'technology-adoption-by-househol'!$D$42:$E$132,2,FALSE)),"",VLOOKUP($B106,'technology-adoption-by-househol'!$D$42:$E$132,2,FALSE))</f>
        <v>75</v>
      </c>
      <c r="E106" t="str">
        <f>IF(ISERROR(VLOOKUP($B106,'technology-adoption-by-househol'!$D$133:$E$162,2,FALSE)),"",VLOOKUP($B106,'technology-adoption-by-househol'!$D$133:$E$162,2,FALSE))</f>
        <v/>
      </c>
      <c r="F106" t="str">
        <f>IF(ISERROR(VLOOKUP($B106,'technology-adoption-by-househol'!$D$163:$E$185,2,FALSE)),"",VLOOKUP($B106,'technology-adoption-by-househol'!$D$163:$E$185,2,FALSE))</f>
        <v/>
      </c>
      <c r="G106" t="str">
        <f>IF(ISERROR(VLOOKUP($B106,'technology-adoption-by-househol'!$D$186:$E$192,2,FALSE)),"",VLOOKUP($B106,'technology-adoption-by-househol'!$D$186:$E$192,2,FALSE))</f>
        <v/>
      </c>
      <c r="H106" t="str">
        <f>IF(ISERROR(VLOOKUP($B106,'technology-adoption-by-househol'!$D$193:$E$232,2,FALSE)),"",VLOOKUP($B106,'technology-adoption-by-househol'!$D$193:$E$232,2,FALSE))</f>
        <v/>
      </c>
      <c r="I106" t="str">
        <f>IF(ISERROR(VLOOKUP($B106,'technology-adoption-by-househol'!$D$233:$E$238,2,FALSE)),"",VLOOKUP($B106,'technology-adoption-by-househol'!$D$233:$E$238,2,FALSE))</f>
        <v/>
      </c>
      <c r="J106">
        <f>IF(ISERROR(VLOOKUP($B106,'technology-adoption-by-househol'!$D$239:$E$278,2,FALSE)),"",VLOOKUP($B106,'technology-adoption-by-househol'!$D$239:$E$278,2,FALSE))</f>
        <v>8.9</v>
      </c>
      <c r="K106" t="str">
        <f>IF(ISERROR(VLOOKUP($B106,'technology-adoption-by-househol'!$D$279:$E$297,2,FALSE)),"",VLOOKUP($B106,'technology-adoption-by-househol'!$D$279:$E$297,2,FALSE))</f>
        <v/>
      </c>
      <c r="L106" t="str">
        <f>IF(ISERROR(VLOOKUP($B106,'technology-adoption-by-househol'!$D$298:$E$310,2,FALSE)),"",VLOOKUP($B106,'technology-adoption-by-househol'!$D$298:$E$310,2,FALSE))</f>
        <v/>
      </c>
      <c r="M106" t="str">
        <f>IF(ISERROR(VLOOKUP($B106,'technology-adoption-by-househol'!$D$311:$E$317,2,FALSE)),"",VLOOKUP($B106,'technology-adoption-by-househol'!$D$311:$E$317,2,FALSE))</f>
        <v/>
      </c>
      <c r="N106" t="str">
        <f>IF(ISERROR(VLOOKUP($B106,'technology-adoption-by-househol'!$D$318:$E$325,2,FALSE)),"",VLOOKUP($B106,'technology-adoption-by-househol'!$D$318:$E$325,2,FALSE))</f>
        <v/>
      </c>
      <c r="O106">
        <f>IF(ISERROR(VLOOKUP($B106,'technology-adoption-by-househol'!$D$326:$E$423,2,FALSE)),"",VLOOKUP($B106,'technology-adoption-by-househol'!$D$326:$E$423,2,FALSE))</f>
        <v>99</v>
      </c>
      <c r="P106">
        <f>IF(ISERROR(VLOOKUP($B106,'technology-adoption-by-househol'!$D$424:$E$432,2,FALSE)),"",VLOOKUP($B106,'technology-adoption-by-househol'!$D$424:$E$432,2,FALSE))</f>
        <v>0</v>
      </c>
      <c r="Q106" t="str">
        <f>IF(ISERROR(VLOOKUP($B106,'technology-adoption-by-househol'!$D$433:$E$444,2,FALSE)),"",VLOOKUP($B106,'technology-adoption-by-househol'!$D$433:$E$444,2,FALSE))</f>
        <v/>
      </c>
      <c r="R106" t="str">
        <f>IF(ISERROR(VLOOKUP($B106,'technology-adoption-by-househol'!$D$445:$E$456,2,FALSE)),"",VLOOKUP($B106,'technology-adoption-by-househol'!$D$445:$E$456,2,FALSE))</f>
        <v/>
      </c>
      <c r="S106">
        <f>IF(ISERROR(VLOOKUP($B106,'technology-adoption-by-househol'!$D$457:$E$511,2,FALSE)),"",VLOOKUP($B106,'technology-adoption-by-househol'!$D$457:$E$511,2,FALSE))</f>
        <v>14</v>
      </c>
      <c r="T106">
        <f>IF(ISERROR(VLOOKUP($B106,'technology-adoption-by-househol'!$D$512:$E$588,2,FALSE)),"",VLOOKUP($B106,'technology-adoption-by-househol'!$D$512:$E$588,2,FALSE))</f>
        <v>98.6</v>
      </c>
      <c r="U106" t="str">
        <f>IF(ISERROR(VLOOKUP($B106,'technology-adoption-by-househol'!$D$589:$E$612,2,FALSE)),"",VLOOKUP($B106,'technology-adoption-by-househol'!$D$589:$E$612,2,FALSE))</f>
        <v/>
      </c>
      <c r="V106">
        <f>IF(ISERROR(VLOOKUP($B106,'technology-adoption-by-househol'!$D$616:$E$724,2,FALSE)),"",VLOOKUP($B106,'technology-adoption-by-househol'!$D$616:$E$724,2,FALSE))</f>
        <v>80</v>
      </c>
      <c r="W106" t="str">
        <f>IF(ISERROR(VLOOKUP($B106,'technology-adoption-by-househol'!$D$725:$E$757,2,FALSE)),"",VLOOKUP($B106,'technology-adoption-by-househol'!$D$725:$E$757,2,FALSE))</f>
        <v/>
      </c>
      <c r="X106" t="str">
        <f>IF(ISERROR(VLOOKUP($B106,'technology-adoption-by-househol'!$D$758:$E$768,2,FALSE)),"",VLOOKUP($B106,'technology-adoption-by-househol'!$D$758:$E$768,2,FALSE))</f>
        <v/>
      </c>
      <c r="Y106" t="str">
        <f>IF(ISERROR(VLOOKUP($B106,'technology-adoption-by-househol'!$D$769:$E$784,2,FALSE)),"",VLOOKUP($B106,'technology-adoption-by-househol'!$D$769:$E$784,2,FALSE))</f>
        <v/>
      </c>
      <c r="Z106" t="str">
        <f>IF(ISERROR(VLOOKUP($B106,'technology-adoption-by-househol'!$D$785:$E$794,2,FALSE)),"",VLOOKUP($B106,'technology-adoption-by-househol'!$D$785:$E$794,2,FALSE))</f>
        <v/>
      </c>
      <c r="AA106">
        <f>IF(ISERROR(VLOOKUP($B106,'technology-adoption-by-househol'!$D$795:$E$828,2,FALSE)),"",VLOOKUP($B106,'technology-adoption-by-househol'!$D$795:$E$828,2,FALSE))</f>
        <v>43</v>
      </c>
      <c r="AB106" t="str">
        <f>IF(ISERROR(VLOOKUP($B106,'technology-adoption-by-househol'!$D$829:$E$864,2,FALSE)),"",VLOOKUP($B106,'technology-adoption-by-househol'!$D$829:$E$864,2,FALSE))</f>
        <v/>
      </c>
      <c r="AC106" t="str">
        <f>IF(ISERROR(VLOOKUP($B106,'technology-adoption-by-househol'!$D$865:$E$877,2,FALSE)),"",VLOOKUP($B106,'technology-adoption-by-househol'!$D$865:$E$877,2,FALSE))</f>
        <v/>
      </c>
      <c r="AD106">
        <f>IF(ISERROR(VLOOKUP($B106,'technology-adoption-by-househol'!$D$878:$E$958,2,FALSE)),"",VLOOKUP($B106,'technology-adoption-by-househol'!$D$878:$E$958,2,FALSE))</f>
        <v>94</v>
      </c>
      <c r="AE106">
        <f>IF(ISERROR(VLOOKUP($B106,'technology-adoption-by-househol'!$D$959:$E$1011,2,FALSE)),"",VLOOKUP($B106,'technology-adoption-by-househol'!$D$959:$E$1011,2,FALSE))</f>
        <v>99.5</v>
      </c>
      <c r="AF106" t="str">
        <f>IF(ISERROR(VLOOKUP($B106,'technology-adoption-by-househol'!$D$1012:$E$1018,2,FALSE)),"",VLOOKUP($B106,'technology-adoption-by-househol'!$D$1012:$E$1018,2,FALSE))</f>
        <v/>
      </c>
      <c r="AG106" t="str">
        <f>IF(ISERROR(VLOOKUP($B106,'technology-adoption-by-househol'!$D$1019:$E$1041,2,FALSE)),"",VLOOKUP($B106,'technology-adoption-by-househol'!$D$1019:$E$1041,2,FALSE))</f>
        <v/>
      </c>
      <c r="AH106" t="str">
        <f>IF(ISERROR(VLOOKUP($B106,'technology-adoption-by-househol'!$D$1042:$E$1047,2,FALSE)),"",VLOOKUP($B106,'technology-adoption-by-househol'!$D$1042:$E$1047,2,FALSE))</f>
        <v/>
      </c>
      <c r="AI106" t="str">
        <f>IF(ISERROR(VLOOKUP($B106,'technology-adoption-by-househol'!$D$1048:$E$1059,2,FALSE)),"",VLOOKUP($B106,'technology-adoption-by-househol'!$D$1048:$E$1059,2,FALSE))</f>
        <v/>
      </c>
      <c r="AJ106">
        <f>IF(ISERROR(VLOOKUP($B106,'technology-adoption-by-househol'!$D$1060:$E$1167,2,FALSE)),"",VLOOKUP($B106,'technology-adoption-by-househol'!$D$1060:$E$1167,2,FALSE))</f>
        <v>96</v>
      </c>
      <c r="AK106" t="str">
        <f>IF(ISERROR(VLOOKUP($B106,'technology-adoption-by-househol'!$D$1168:$E$1174,2,FALSE)),"",VLOOKUP($B106,'technology-adoption-by-househol'!$D$1168:$E$1174,2,FALSE))</f>
        <v/>
      </c>
      <c r="AL106">
        <f>IF(ISERROR(VLOOKUP($B106,'technology-adoption-by-househol'!$D$1181:$E$1236,2,FALSE)),"",VLOOKUP($B106,'technology-adoption-by-househol'!$D$1181:$E$1236,2,FALSE))</f>
        <v>78.2</v>
      </c>
      <c r="AM106" t="str">
        <f>IF(ISERROR(VLOOKUP($B106,'technology-adoption-by-househol'!$D$1243:$E$1255,2,FALSE)),"",VLOOKUP($B106,'technology-adoption-by-househol'!$D$1243:$E$1255,2,FALSE))</f>
        <v/>
      </c>
      <c r="AN106">
        <f>IF(ISERROR(VLOOKUP($B106,'technology-adoption-by-househol'!$D$1256:$E$1334,2,FALSE)),"",VLOOKUP($B106,'technology-adoption-by-househol'!$D$1256:$E$1334,2,FALSE))</f>
        <v>45</v>
      </c>
      <c r="AO106" t="str">
        <f>IF(ISERROR(VLOOKUP($B106,'technology-adoption-by-househol'!$D$1335:$E$1341,2,FALSE)),"",VLOOKUP($B106,'technology-adoption-by-househol'!$D$1335:$E$1341,2,FALSE))</f>
        <v/>
      </c>
    </row>
    <row r="107" spans="2:41" x14ac:dyDescent="0.3">
      <c r="B107" s="2">
        <f t="shared" si="1"/>
        <v>1963</v>
      </c>
      <c r="C107">
        <f>IF(ISERROR(VLOOKUP(B107,'technology-adoption-by-househol'!$D$6:$E$41,2,FALSE)),"",VLOOKUP(B107,'technology-adoption-by-househol'!$D$6:$E$41,2,FALSE))</f>
        <v>80</v>
      </c>
      <c r="D107">
        <f>IF(ISERROR(VLOOKUP($B107,'technology-adoption-by-househol'!$D$42:$E$132,2,FALSE)),"",VLOOKUP($B107,'technology-adoption-by-househol'!$D$42:$E$132,2,FALSE))</f>
        <v>79</v>
      </c>
      <c r="E107" t="str">
        <f>IF(ISERROR(VLOOKUP($B107,'technology-adoption-by-househol'!$D$133:$E$162,2,FALSE)),"",VLOOKUP($B107,'technology-adoption-by-househol'!$D$133:$E$162,2,FALSE))</f>
        <v/>
      </c>
      <c r="F107" t="str">
        <f>IF(ISERROR(VLOOKUP($B107,'technology-adoption-by-househol'!$D$163:$E$185,2,FALSE)),"",VLOOKUP($B107,'technology-adoption-by-househol'!$D$163:$E$185,2,FALSE))</f>
        <v/>
      </c>
      <c r="G107" t="str">
        <f>IF(ISERROR(VLOOKUP($B107,'technology-adoption-by-househol'!$D$186:$E$192,2,FALSE)),"",VLOOKUP($B107,'technology-adoption-by-househol'!$D$186:$E$192,2,FALSE))</f>
        <v/>
      </c>
      <c r="H107" t="str">
        <f>IF(ISERROR(VLOOKUP($B107,'technology-adoption-by-househol'!$D$193:$E$232,2,FALSE)),"",VLOOKUP($B107,'technology-adoption-by-househol'!$D$193:$E$232,2,FALSE))</f>
        <v/>
      </c>
      <c r="I107" t="str">
        <f>IF(ISERROR(VLOOKUP($B107,'technology-adoption-by-househol'!$D$233:$E$238,2,FALSE)),"",VLOOKUP($B107,'technology-adoption-by-househol'!$D$233:$E$238,2,FALSE))</f>
        <v/>
      </c>
      <c r="J107">
        <f>IF(ISERROR(VLOOKUP($B107,'technology-adoption-by-househol'!$D$239:$E$278,2,FALSE)),"",VLOOKUP($B107,'technology-adoption-by-househol'!$D$239:$E$278,2,FALSE))</f>
        <v>9</v>
      </c>
      <c r="K107" t="str">
        <f>IF(ISERROR(VLOOKUP($B107,'technology-adoption-by-househol'!$D$279:$E$297,2,FALSE)),"",VLOOKUP($B107,'technology-adoption-by-househol'!$D$279:$E$297,2,FALSE))</f>
        <v/>
      </c>
      <c r="L107" t="str">
        <f>IF(ISERROR(VLOOKUP($B107,'technology-adoption-by-househol'!$D$298:$E$310,2,FALSE)),"",VLOOKUP($B107,'technology-adoption-by-househol'!$D$298:$E$310,2,FALSE))</f>
        <v/>
      </c>
      <c r="M107" t="str">
        <f>IF(ISERROR(VLOOKUP($B107,'technology-adoption-by-househol'!$D$311:$E$317,2,FALSE)),"",VLOOKUP($B107,'technology-adoption-by-househol'!$D$311:$E$317,2,FALSE))</f>
        <v/>
      </c>
      <c r="N107" t="str">
        <f>IF(ISERROR(VLOOKUP($B107,'technology-adoption-by-househol'!$D$318:$E$325,2,FALSE)),"",VLOOKUP($B107,'technology-adoption-by-househol'!$D$318:$E$325,2,FALSE))</f>
        <v/>
      </c>
      <c r="O107">
        <f>IF(ISERROR(VLOOKUP($B107,'technology-adoption-by-househol'!$D$326:$E$423,2,FALSE)),"",VLOOKUP($B107,'technology-adoption-by-househol'!$D$326:$E$423,2,FALSE))</f>
        <v>99</v>
      </c>
      <c r="P107" t="str">
        <f>IF(ISERROR(VLOOKUP($B107,'technology-adoption-by-househol'!$D$424:$E$432,2,FALSE)),"",VLOOKUP($B107,'technology-adoption-by-househol'!$D$424:$E$432,2,FALSE))</f>
        <v/>
      </c>
      <c r="Q107" t="str">
        <f>IF(ISERROR(VLOOKUP($B107,'technology-adoption-by-househol'!$D$433:$E$444,2,FALSE)),"",VLOOKUP($B107,'technology-adoption-by-househol'!$D$433:$E$444,2,FALSE))</f>
        <v/>
      </c>
      <c r="R107" t="str">
        <f>IF(ISERROR(VLOOKUP($B107,'technology-adoption-by-househol'!$D$445:$E$456,2,FALSE)),"",VLOOKUP($B107,'technology-adoption-by-househol'!$D$445:$E$456,2,FALSE))</f>
        <v/>
      </c>
      <c r="S107">
        <f>IF(ISERROR(VLOOKUP($B107,'technology-adoption-by-househol'!$D$457:$E$511,2,FALSE)),"",VLOOKUP($B107,'technology-adoption-by-househol'!$D$457:$E$511,2,FALSE))</f>
        <v>14</v>
      </c>
      <c r="T107">
        <f>IF(ISERROR(VLOOKUP($B107,'technology-adoption-by-househol'!$D$512:$E$588,2,FALSE)),"",VLOOKUP($B107,'technology-adoption-by-househol'!$D$512:$E$588,2,FALSE))</f>
        <v>99</v>
      </c>
      <c r="U107" t="str">
        <f>IF(ISERROR(VLOOKUP($B107,'technology-adoption-by-househol'!$D$589:$E$612,2,FALSE)),"",VLOOKUP($B107,'technology-adoption-by-househol'!$D$589:$E$612,2,FALSE))</f>
        <v/>
      </c>
      <c r="V107">
        <f>IF(ISERROR(VLOOKUP($B107,'technology-adoption-by-househol'!$D$616:$E$724,2,FALSE)),"",VLOOKUP($B107,'technology-adoption-by-househol'!$D$616:$E$724,2,FALSE))</f>
        <v>81</v>
      </c>
      <c r="W107" t="str">
        <f>IF(ISERROR(VLOOKUP($B107,'technology-adoption-by-househol'!$D$725:$E$757,2,FALSE)),"",VLOOKUP($B107,'technology-adoption-by-househol'!$D$725:$E$757,2,FALSE))</f>
        <v/>
      </c>
      <c r="X107" t="str">
        <f>IF(ISERROR(VLOOKUP($B107,'technology-adoption-by-househol'!$D$758:$E$768,2,FALSE)),"",VLOOKUP($B107,'technology-adoption-by-househol'!$D$758:$E$768,2,FALSE))</f>
        <v/>
      </c>
      <c r="Y107" t="str">
        <f>IF(ISERROR(VLOOKUP($B107,'technology-adoption-by-househol'!$D$769:$E$784,2,FALSE)),"",VLOOKUP($B107,'technology-adoption-by-househol'!$D$769:$E$784,2,FALSE))</f>
        <v/>
      </c>
      <c r="Z107" t="str">
        <f>IF(ISERROR(VLOOKUP($B107,'technology-adoption-by-househol'!$D$785:$E$794,2,FALSE)),"",VLOOKUP($B107,'technology-adoption-by-househol'!$D$785:$E$794,2,FALSE))</f>
        <v/>
      </c>
      <c r="AA107">
        <f>IF(ISERROR(VLOOKUP($B107,'technology-adoption-by-househol'!$D$795:$E$828,2,FALSE)),"",VLOOKUP($B107,'technology-adoption-by-househol'!$D$795:$E$828,2,FALSE))</f>
        <v>48</v>
      </c>
      <c r="AB107" t="str">
        <f>IF(ISERROR(VLOOKUP($B107,'technology-adoption-by-househol'!$D$829:$E$864,2,FALSE)),"",VLOOKUP($B107,'technology-adoption-by-househol'!$D$829:$E$864,2,FALSE))</f>
        <v/>
      </c>
      <c r="AC107" t="str">
        <f>IF(ISERROR(VLOOKUP($B107,'technology-adoption-by-househol'!$D$865:$E$877,2,FALSE)),"",VLOOKUP($B107,'technology-adoption-by-househol'!$D$865:$E$877,2,FALSE))</f>
        <v/>
      </c>
      <c r="AD107">
        <f>IF(ISERROR(VLOOKUP($B107,'technology-adoption-by-househol'!$D$878:$E$958,2,FALSE)),"",VLOOKUP($B107,'technology-adoption-by-househol'!$D$878:$E$958,2,FALSE))</f>
        <v>95</v>
      </c>
      <c r="AE107">
        <f>IF(ISERROR(VLOOKUP($B107,'technology-adoption-by-househol'!$D$959:$E$1011,2,FALSE)),"",VLOOKUP($B107,'technology-adoption-by-househol'!$D$959:$E$1011,2,FALSE))</f>
        <v>99.1</v>
      </c>
      <c r="AF107" t="str">
        <f>IF(ISERROR(VLOOKUP($B107,'technology-adoption-by-househol'!$D$1012:$E$1018,2,FALSE)),"",VLOOKUP($B107,'technology-adoption-by-househol'!$D$1012:$E$1018,2,FALSE))</f>
        <v/>
      </c>
      <c r="AG107" t="str">
        <f>IF(ISERROR(VLOOKUP($B107,'technology-adoption-by-househol'!$D$1019:$E$1041,2,FALSE)),"",VLOOKUP($B107,'technology-adoption-by-househol'!$D$1019:$E$1041,2,FALSE))</f>
        <v/>
      </c>
      <c r="AH107" t="str">
        <f>IF(ISERROR(VLOOKUP($B107,'technology-adoption-by-househol'!$D$1042:$E$1047,2,FALSE)),"",VLOOKUP($B107,'technology-adoption-by-househol'!$D$1042:$E$1047,2,FALSE))</f>
        <v/>
      </c>
      <c r="AI107" t="str">
        <f>IF(ISERROR(VLOOKUP($B107,'technology-adoption-by-househol'!$D$1048:$E$1059,2,FALSE)),"",VLOOKUP($B107,'technology-adoption-by-househol'!$D$1048:$E$1059,2,FALSE))</f>
        <v/>
      </c>
      <c r="AJ107">
        <f>IF(ISERROR(VLOOKUP($B107,'technology-adoption-by-househol'!$D$1060:$E$1167,2,FALSE)),"",VLOOKUP($B107,'technology-adoption-by-househol'!$D$1060:$E$1167,2,FALSE))</f>
        <v>96</v>
      </c>
      <c r="AK107" t="str">
        <f>IF(ISERROR(VLOOKUP($B107,'technology-adoption-by-househol'!$D$1168:$E$1174,2,FALSE)),"",VLOOKUP($B107,'technology-adoption-by-househol'!$D$1168:$E$1174,2,FALSE))</f>
        <v/>
      </c>
      <c r="AL107">
        <f>IF(ISERROR(VLOOKUP($B107,'technology-adoption-by-househol'!$D$1181:$E$1236,2,FALSE)),"",VLOOKUP($B107,'technology-adoption-by-househol'!$D$1181:$E$1236,2,FALSE))</f>
        <v>79.5</v>
      </c>
      <c r="AM107" t="str">
        <f>IF(ISERROR(VLOOKUP($B107,'technology-adoption-by-househol'!$D$1243:$E$1255,2,FALSE)),"",VLOOKUP($B107,'technology-adoption-by-househol'!$D$1243:$E$1255,2,FALSE))</f>
        <v/>
      </c>
      <c r="AN107">
        <f>IF(ISERROR(VLOOKUP($B107,'technology-adoption-by-househol'!$D$1256:$E$1334,2,FALSE)),"",VLOOKUP($B107,'technology-adoption-by-househol'!$D$1256:$E$1334,2,FALSE))</f>
        <v>47</v>
      </c>
      <c r="AO107" t="str">
        <f>IF(ISERROR(VLOOKUP($B107,'technology-adoption-by-househol'!$D$1335:$E$1341,2,FALSE)),"",VLOOKUP($B107,'technology-adoption-by-househol'!$D$1335:$E$1341,2,FALSE))</f>
        <v/>
      </c>
    </row>
    <row r="108" spans="2:41" x14ac:dyDescent="0.3">
      <c r="B108" s="2">
        <f t="shared" si="1"/>
        <v>1964</v>
      </c>
      <c r="C108">
        <f>IF(ISERROR(VLOOKUP(B108,'technology-adoption-by-househol'!$D$6:$E$41,2,FALSE)),"",VLOOKUP(B108,'technology-adoption-by-househol'!$D$6:$E$41,2,FALSE))</f>
        <v>82</v>
      </c>
      <c r="D108">
        <f>IF(ISERROR(VLOOKUP($B108,'technology-adoption-by-househol'!$D$42:$E$132,2,FALSE)),"",VLOOKUP($B108,'technology-adoption-by-househol'!$D$42:$E$132,2,FALSE))</f>
        <v>79</v>
      </c>
      <c r="E108" t="str">
        <f>IF(ISERROR(VLOOKUP($B108,'technology-adoption-by-househol'!$D$133:$E$162,2,FALSE)),"",VLOOKUP($B108,'technology-adoption-by-househol'!$D$133:$E$162,2,FALSE))</f>
        <v/>
      </c>
      <c r="F108" t="str">
        <f>IF(ISERROR(VLOOKUP($B108,'technology-adoption-by-househol'!$D$163:$E$185,2,FALSE)),"",VLOOKUP($B108,'technology-adoption-by-househol'!$D$163:$E$185,2,FALSE))</f>
        <v/>
      </c>
      <c r="G108" t="str">
        <f>IF(ISERROR(VLOOKUP($B108,'technology-adoption-by-househol'!$D$186:$E$192,2,FALSE)),"",VLOOKUP($B108,'technology-adoption-by-househol'!$D$186:$E$192,2,FALSE))</f>
        <v/>
      </c>
      <c r="H108" t="str">
        <f>IF(ISERROR(VLOOKUP($B108,'technology-adoption-by-househol'!$D$193:$E$232,2,FALSE)),"",VLOOKUP($B108,'technology-adoption-by-househol'!$D$193:$E$232,2,FALSE))</f>
        <v/>
      </c>
      <c r="I108" t="str">
        <f>IF(ISERROR(VLOOKUP($B108,'technology-adoption-by-househol'!$D$233:$E$238,2,FALSE)),"",VLOOKUP($B108,'technology-adoption-by-househol'!$D$233:$E$238,2,FALSE))</f>
        <v/>
      </c>
      <c r="J108">
        <f>IF(ISERROR(VLOOKUP($B108,'technology-adoption-by-househol'!$D$239:$E$278,2,FALSE)),"",VLOOKUP($B108,'technology-adoption-by-househol'!$D$239:$E$278,2,FALSE))</f>
        <v>11.8</v>
      </c>
      <c r="K108" t="str">
        <f>IF(ISERROR(VLOOKUP($B108,'technology-adoption-by-househol'!$D$279:$E$297,2,FALSE)),"",VLOOKUP($B108,'technology-adoption-by-househol'!$D$279:$E$297,2,FALSE))</f>
        <v/>
      </c>
      <c r="L108" t="str">
        <f>IF(ISERROR(VLOOKUP($B108,'technology-adoption-by-househol'!$D$298:$E$310,2,FALSE)),"",VLOOKUP($B108,'technology-adoption-by-househol'!$D$298:$E$310,2,FALSE))</f>
        <v/>
      </c>
      <c r="M108" t="str">
        <f>IF(ISERROR(VLOOKUP($B108,'technology-adoption-by-househol'!$D$311:$E$317,2,FALSE)),"",VLOOKUP($B108,'technology-adoption-by-househol'!$D$311:$E$317,2,FALSE))</f>
        <v/>
      </c>
      <c r="N108" t="str">
        <f>IF(ISERROR(VLOOKUP($B108,'technology-adoption-by-househol'!$D$318:$E$325,2,FALSE)),"",VLOOKUP($B108,'technology-adoption-by-househol'!$D$318:$E$325,2,FALSE))</f>
        <v/>
      </c>
      <c r="O108">
        <f>IF(ISERROR(VLOOKUP($B108,'technology-adoption-by-househol'!$D$326:$E$423,2,FALSE)),"",VLOOKUP($B108,'technology-adoption-by-househol'!$D$326:$E$423,2,FALSE))</f>
        <v>99</v>
      </c>
      <c r="P108" t="str">
        <f>IF(ISERROR(VLOOKUP($B108,'technology-adoption-by-househol'!$D$424:$E$432,2,FALSE)),"",VLOOKUP($B108,'technology-adoption-by-househol'!$D$424:$E$432,2,FALSE))</f>
        <v/>
      </c>
      <c r="Q108" t="str">
        <f>IF(ISERROR(VLOOKUP($B108,'technology-adoption-by-househol'!$D$433:$E$444,2,FALSE)),"",VLOOKUP($B108,'technology-adoption-by-househol'!$D$433:$E$444,2,FALSE))</f>
        <v/>
      </c>
      <c r="R108" t="str">
        <f>IF(ISERROR(VLOOKUP($B108,'technology-adoption-by-househol'!$D$445:$E$456,2,FALSE)),"",VLOOKUP($B108,'technology-adoption-by-househol'!$D$445:$E$456,2,FALSE))</f>
        <v/>
      </c>
      <c r="S108">
        <f>IF(ISERROR(VLOOKUP($B108,'technology-adoption-by-househol'!$D$457:$E$511,2,FALSE)),"",VLOOKUP($B108,'technology-adoption-by-househol'!$D$457:$E$511,2,FALSE))</f>
        <v>16</v>
      </c>
      <c r="T108">
        <f>IF(ISERROR(VLOOKUP($B108,'technology-adoption-by-househol'!$D$512:$E$588,2,FALSE)),"",VLOOKUP($B108,'technology-adoption-by-househol'!$D$512:$E$588,2,FALSE))</f>
        <v>99</v>
      </c>
      <c r="U108" t="str">
        <f>IF(ISERROR(VLOOKUP($B108,'technology-adoption-by-househol'!$D$589:$E$612,2,FALSE)),"",VLOOKUP($B108,'technology-adoption-by-househol'!$D$589:$E$612,2,FALSE))</f>
        <v/>
      </c>
      <c r="V108">
        <f>IF(ISERROR(VLOOKUP($B108,'technology-adoption-by-househol'!$D$616:$E$724,2,FALSE)),"",VLOOKUP($B108,'technology-adoption-by-househol'!$D$616:$E$724,2,FALSE))</f>
        <v>82</v>
      </c>
      <c r="W108" t="str">
        <f>IF(ISERROR(VLOOKUP($B108,'technology-adoption-by-househol'!$D$725:$E$757,2,FALSE)),"",VLOOKUP($B108,'technology-adoption-by-househol'!$D$725:$E$757,2,FALSE))</f>
        <v/>
      </c>
      <c r="X108" t="str">
        <f>IF(ISERROR(VLOOKUP($B108,'technology-adoption-by-househol'!$D$758:$E$768,2,FALSE)),"",VLOOKUP($B108,'technology-adoption-by-househol'!$D$758:$E$768,2,FALSE))</f>
        <v/>
      </c>
      <c r="Y108" t="str">
        <f>IF(ISERROR(VLOOKUP($B108,'technology-adoption-by-househol'!$D$769:$E$784,2,FALSE)),"",VLOOKUP($B108,'technology-adoption-by-househol'!$D$769:$E$784,2,FALSE))</f>
        <v/>
      </c>
      <c r="Z108" t="str">
        <f>IF(ISERROR(VLOOKUP($B108,'technology-adoption-by-househol'!$D$785:$E$794,2,FALSE)),"",VLOOKUP($B108,'technology-adoption-by-househol'!$D$785:$E$794,2,FALSE))</f>
        <v/>
      </c>
      <c r="AA108">
        <f>IF(ISERROR(VLOOKUP($B108,'technology-adoption-by-househol'!$D$795:$E$828,2,FALSE)),"",VLOOKUP($B108,'technology-adoption-by-househol'!$D$795:$E$828,2,FALSE))</f>
        <v>53</v>
      </c>
      <c r="AB108" t="str">
        <f>IF(ISERROR(VLOOKUP($B108,'technology-adoption-by-househol'!$D$829:$E$864,2,FALSE)),"",VLOOKUP($B108,'technology-adoption-by-househol'!$D$829:$E$864,2,FALSE))</f>
        <v/>
      </c>
      <c r="AC108" t="str">
        <f>IF(ISERROR(VLOOKUP($B108,'technology-adoption-by-househol'!$D$865:$E$877,2,FALSE)),"",VLOOKUP($B108,'technology-adoption-by-househol'!$D$865:$E$877,2,FALSE))</f>
        <v/>
      </c>
      <c r="AD108">
        <f>IF(ISERROR(VLOOKUP($B108,'technology-adoption-by-househol'!$D$878:$E$958,2,FALSE)),"",VLOOKUP($B108,'technology-adoption-by-househol'!$D$878:$E$958,2,FALSE))</f>
        <v>96</v>
      </c>
      <c r="AE108">
        <f>IF(ISERROR(VLOOKUP($B108,'technology-adoption-by-househol'!$D$959:$E$1011,2,FALSE)),"",VLOOKUP($B108,'technology-adoption-by-househol'!$D$959:$E$1011,2,FALSE))</f>
        <v>99.3</v>
      </c>
      <c r="AF108" t="str">
        <f>IF(ISERROR(VLOOKUP($B108,'technology-adoption-by-househol'!$D$1012:$E$1018,2,FALSE)),"",VLOOKUP($B108,'technology-adoption-by-househol'!$D$1012:$E$1018,2,FALSE))</f>
        <v/>
      </c>
      <c r="AG108">
        <f>IF(ISERROR(VLOOKUP($B108,'technology-adoption-by-househol'!$D$1019:$E$1041,2,FALSE)),"",VLOOKUP($B108,'technology-adoption-by-househol'!$D$1019:$E$1041,2,FALSE))</f>
        <v>1</v>
      </c>
      <c r="AH108" t="str">
        <f>IF(ISERROR(VLOOKUP($B108,'technology-adoption-by-househol'!$D$1042:$E$1047,2,FALSE)),"",VLOOKUP($B108,'technology-adoption-by-househol'!$D$1042:$E$1047,2,FALSE))</f>
        <v/>
      </c>
      <c r="AI108" t="str">
        <f>IF(ISERROR(VLOOKUP($B108,'technology-adoption-by-househol'!$D$1048:$E$1059,2,FALSE)),"",VLOOKUP($B108,'technology-adoption-by-househol'!$D$1048:$E$1059,2,FALSE))</f>
        <v/>
      </c>
      <c r="AJ108">
        <f>IF(ISERROR(VLOOKUP($B108,'technology-adoption-by-househol'!$D$1060:$E$1167,2,FALSE)),"",VLOOKUP($B108,'technology-adoption-by-househol'!$D$1060:$E$1167,2,FALSE))</f>
        <v>96.5</v>
      </c>
      <c r="AK108" t="str">
        <f>IF(ISERROR(VLOOKUP($B108,'technology-adoption-by-househol'!$D$1168:$E$1174,2,FALSE)),"",VLOOKUP($B108,'technology-adoption-by-househol'!$D$1168:$E$1174,2,FALSE))</f>
        <v/>
      </c>
      <c r="AL108">
        <f>IF(ISERROR(VLOOKUP($B108,'technology-adoption-by-househol'!$D$1181:$E$1236,2,FALSE)),"",VLOOKUP($B108,'technology-adoption-by-househol'!$D$1181:$E$1236,2,FALSE))</f>
        <v>81.2</v>
      </c>
      <c r="AM108" t="str">
        <f>IF(ISERROR(VLOOKUP($B108,'technology-adoption-by-househol'!$D$1243:$E$1255,2,FALSE)),"",VLOOKUP($B108,'technology-adoption-by-househol'!$D$1243:$E$1255,2,FALSE))</f>
        <v/>
      </c>
      <c r="AN108">
        <f>IF(ISERROR(VLOOKUP($B108,'technology-adoption-by-househol'!$D$1256:$E$1334,2,FALSE)),"",VLOOKUP($B108,'technology-adoption-by-househol'!$D$1256:$E$1334,2,FALSE))</f>
        <v>49</v>
      </c>
      <c r="AO108" t="str">
        <f>IF(ISERROR(VLOOKUP($B108,'technology-adoption-by-househol'!$D$1335:$E$1341,2,FALSE)),"",VLOOKUP($B108,'technology-adoption-by-househol'!$D$1335:$E$1341,2,FALSE))</f>
        <v/>
      </c>
    </row>
    <row r="109" spans="2:41" x14ac:dyDescent="0.3">
      <c r="B109" s="2">
        <f t="shared" si="1"/>
        <v>1965</v>
      </c>
      <c r="C109">
        <f>IF(ISERROR(VLOOKUP(B109,'technology-adoption-by-househol'!$D$6:$E$41,2,FALSE)),"",VLOOKUP(B109,'technology-adoption-by-househol'!$D$6:$E$41,2,FALSE))</f>
        <v>84</v>
      </c>
      <c r="D109">
        <f>IF(ISERROR(VLOOKUP($B109,'technology-adoption-by-househol'!$D$42:$E$132,2,FALSE)),"",VLOOKUP($B109,'technology-adoption-by-househol'!$D$42:$E$132,2,FALSE))</f>
        <v>79</v>
      </c>
      <c r="E109" t="str">
        <f>IF(ISERROR(VLOOKUP($B109,'technology-adoption-by-househol'!$D$133:$E$162,2,FALSE)),"",VLOOKUP($B109,'technology-adoption-by-househol'!$D$133:$E$162,2,FALSE))</f>
        <v/>
      </c>
      <c r="F109" t="str">
        <f>IF(ISERROR(VLOOKUP($B109,'technology-adoption-by-househol'!$D$163:$E$185,2,FALSE)),"",VLOOKUP($B109,'technology-adoption-by-househol'!$D$163:$E$185,2,FALSE))</f>
        <v/>
      </c>
      <c r="G109" t="str">
        <f>IF(ISERROR(VLOOKUP($B109,'technology-adoption-by-househol'!$D$186:$E$192,2,FALSE)),"",VLOOKUP($B109,'technology-adoption-by-househol'!$D$186:$E$192,2,FALSE))</f>
        <v/>
      </c>
      <c r="H109" t="str">
        <f>IF(ISERROR(VLOOKUP($B109,'technology-adoption-by-househol'!$D$193:$E$232,2,FALSE)),"",VLOOKUP($B109,'technology-adoption-by-househol'!$D$193:$E$232,2,FALSE))</f>
        <v/>
      </c>
      <c r="I109" t="str">
        <f>IF(ISERROR(VLOOKUP($B109,'technology-adoption-by-househol'!$D$233:$E$238,2,FALSE)),"",VLOOKUP($B109,'technology-adoption-by-househol'!$D$233:$E$238,2,FALSE))</f>
        <v/>
      </c>
      <c r="J109">
        <f>IF(ISERROR(VLOOKUP($B109,'technology-adoption-by-househol'!$D$239:$E$278,2,FALSE)),"",VLOOKUP($B109,'technology-adoption-by-househol'!$D$239:$E$278,2,FALSE))</f>
        <v>13.5</v>
      </c>
      <c r="K109" t="str">
        <f>IF(ISERROR(VLOOKUP($B109,'technology-adoption-by-househol'!$D$279:$E$297,2,FALSE)),"",VLOOKUP($B109,'technology-adoption-by-househol'!$D$279:$E$297,2,FALSE))</f>
        <v/>
      </c>
      <c r="L109" t="str">
        <f>IF(ISERROR(VLOOKUP($B109,'technology-adoption-by-househol'!$D$298:$E$310,2,FALSE)),"",VLOOKUP($B109,'technology-adoption-by-househol'!$D$298:$E$310,2,FALSE))</f>
        <v/>
      </c>
      <c r="M109" t="str">
        <f>IF(ISERROR(VLOOKUP($B109,'technology-adoption-by-househol'!$D$311:$E$317,2,FALSE)),"",VLOOKUP($B109,'technology-adoption-by-househol'!$D$311:$E$317,2,FALSE))</f>
        <v/>
      </c>
      <c r="N109" t="str">
        <f>IF(ISERROR(VLOOKUP($B109,'technology-adoption-by-househol'!$D$318:$E$325,2,FALSE)),"",VLOOKUP($B109,'technology-adoption-by-househol'!$D$318:$E$325,2,FALSE))</f>
        <v/>
      </c>
      <c r="O109">
        <f>IF(ISERROR(VLOOKUP($B109,'technology-adoption-by-househol'!$D$326:$E$423,2,FALSE)),"",VLOOKUP($B109,'technology-adoption-by-househol'!$D$326:$E$423,2,FALSE))</f>
        <v>99</v>
      </c>
      <c r="P109" t="str">
        <f>IF(ISERROR(VLOOKUP($B109,'technology-adoption-by-househol'!$D$424:$E$432,2,FALSE)),"",VLOOKUP($B109,'technology-adoption-by-househol'!$D$424:$E$432,2,FALSE))</f>
        <v/>
      </c>
      <c r="Q109" t="str">
        <f>IF(ISERROR(VLOOKUP($B109,'technology-adoption-by-househol'!$D$433:$E$444,2,FALSE)),"",VLOOKUP($B109,'technology-adoption-by-househol'!$D$433:$E$444,2,FALSE))</f>
        <v/>
      </c>
      <c r="R109">
        <f>IF(ISERROR(VLOOKUP($B109,'technology-adoption-by-househol'!$D$445:$E$456,2,FALSE)),"",VLOOKUP($B109,'technology-adoption-by-househol'!$D$445:$E$456,2,FALSE))</f>
        <v>26</v>
      </c>
      <c r="S109">
        <f>IF(ISERROR(VLOOKUP($B109,'technology-adoption-by-househol'!$D$457:$E$511,2,FALSE)),"",VLOOKUP($B109,'technology-adoption-by-househol'!$D$457:$E$511,2,FALSE))</f>
        <v>17</v>
      </c>
      <c r="T109">
        <f>IF(ISERROR(VLOOKUP($B109,'technology-adoption-by-househol'!$D$512:$E$588,2,FALSE)),"",VLOOKUP($B109,'technology-adoption-by-househol'!$D$512:$E$588,2,FALSE))</f>
        <v>99</v>
      </c>
      <c r="U109" t="str">
        <f>IF(ISERROR(VLOOKUP($B109,'technology-adoption-by-househol'!$D$589:$E$612,2,FALSE)),"",VLOOKUP($B109,'technology-adoption-by-househol'!$D$589:$E$612,2,FALSE))</f>
        <v/>
      </c>
      <c r="V109">
        <f>IF(ISERROR(VLOOKUP($B109,'technology-adoption-by-househol'!$D$616:$E$724,2,FALSE)),"",VLOOKUP($B109,'technology-adoption-by-househol'!$D$616:$E$724,2,FALSE))</f>
        <v>85</v>
      </c>
      <c r="W109" t="str">
        <f>IF(ISERROR(VLOOKUP($B109,'technology-adoption-by-househol'!$D$725:$E$757,2,FALSE)),"",VLOOKUP($B109,'technology-adoption-by-househol'!$D$725:$E$757,2,FALSE))</f>
        <v/>
      </c>
      <c r="X109" t="str">
        <f>IF(ISERROR(VLOOKUP($B109,'technology-adoption-by-househol'!$D$758:$E$768,2,FALSE)),"",VLOOKUP($B109,'technology-adoption-by-househol'!$D$758:$E$768,2,FALSE))</f>
        <v/>
      </c>
      <c r="Y109" t="str">
        <f>IF(ISERROR(VLOOKUP($B109,'technology-adoption-by-househol'!$D$769:$E$784,2,FALSE)),"",VLOOKUP($B109,'technology-adoption-by-househol'!$D$769:$E$784,2,FALSE))</f>
        <v/>
      </c>
      <c r="Z109" t="str">
        <f>IF(ISERROR(VLOOKUP($B109,'technology-adoption-by-househol'!$D$785:$E$794,2,FALSE)),"",VLOOKUP($B109,'technology-adoption-by-househol'!$D$785:$E$794,2,FALSE))</f>
        <v/>
      </c>
      <c r="AA109">
        <f>IF(ISERROR(VLOOKUP($B109,'technology-adoption-by-househol'!$D$795:$E$828,2,FALSE)),"",VLOOKUP($B109,'technology-adoption-by-househol'!$D$795:$E$828,2,FALSE))</f>
        <v>59</v>
      </c>
      <c r="AB109" t="str">
        <f>IF(ISERROR(VLOOKUP($B109,'technology-adoption-by-househol'!$D$829:$E$864,2,FALSE)),"",VLOOKUP($B109,'technology-adoption-by-househol'!$D$829:$E$864,2,FALSE))</f>
        <v/>
      </c>
      <c r="AC109" t="str">
        <f>IF(ISERROR(VLOOKUP($B109,'technology-adoption-by-househol'!$D$865:$E$877,2,FALSE)),"",VLOOKUP($B109,'technology-adoption-by-househol'!$D$865:$E$877,2,FALSE))</f>
        <v/>
      </c>
      <c r="AD109">
        <f>IF(ISERROR(VLOOKUP($B109,'technology-adoption-by-househol'!$D$878:$E$958,2,FALSE)),"",VLOOKUP($B109,'technology-adoption-by-househol'!$D$878:$E$958,2,FALSE))</f>
        <v>96</v>
      </c>
      <c r="AE109">
        <f>IF(ISERROR(VLOOKUP($B109,'technology-adoption-by-househol'!$D$959:$E$1011,2,FALSE)),"",VLOOKUP($B109,'technology-adoption-by-househol'!$D$959:$E$1011,2,FALSE))</f>
        <v>99.5</v>
      </c>
      <c r="AF109" t="str">
        <f>IF(ISERROR(VLOOKUP($B109,'technology-adoption-by-househol'!$D$1012:$E$1018,2,FALSE)),"",VLOOKUP($B109,'technology-adoption-by-househol'!$D$1012:$E$1018,2,FALSE))</f>
        <v/>
      </c>
      <c r="AG109">
        <f>IF(ISERROR(VLOOKUP($B109,'technology-adoption-by-househol'!$D$1019:$E$1041,2,FALSE)),"",VLOOKUP($B109,'technology-adoption-by-househol'!$D$1019:$E$1041,2,FALSE))</f>
        <v>1.5</v>
      </c>
      <c r="AH109" t="str">
        <f>IF(ISERROR(VLOOKUP($B109,'technology-adoption-by-househol'!$D$1042:$E$1047,2,FALSE)),"",VLOOKUP($B109,'technology-adoption-by-househol'!$D$1042:$E$1047,2,FALSE))</f>
        <v/>
      </c>
      <c r="AI109" t="str">
        <f>IF(ISERROR(VLOOKUP($B109,'technology-adoption-by-househol'!$D$1048:$E$1059,2,FALSE)),"",VLOOKUP($B109,'technology-adoption-by-househol'!$D$1048:$E$1059,2,FALSE))</f>
        <v/>
      </c>
      <c r="AJ109">
        <f>IF(ISERROR(VLOOKUP($B109,'technology-adoption-by-househol'!$D$1060:$E$1167,2,FALSE)),"",VLOOKUP($B109,'technology-adoption-by-househol'!$D$1060:$E$1167,2,FALSE))</f>
        <v>97</v>
      </c>
      <c r="AK109" t="str">
        <f>IF(ISERROR(VLOOKUP($B109,'technology-adoption-by-househol'!$D$1168:$E$1174,2,FALSE)),"",VLOOKUP($B109,'technology-adoption-by-househol'!$D$1168:$E$1174,2,FALSE))</f>
        <v/>
      </c>
      <c r="AL109">
        <f>IF(ISERROR(VLOOKUP($B109,'technology-adoption-by-househol'!$D$1181:$E$1236,2,FALSE)),"",VLOOKUP($B109,'technology-adoption-by-househol'!$D$1181:$E$1236,2,FALSE))</f>
        <v>83.5</v>
      </c>
      <c r="AM109" t="str">
        <f>IF(ISERROR(VLOOKUP($B109,'technology-adoption-by-househol'!$D$1243:$E$1255,2,FALSE)),"",VLOOKUP($B109,'technology-adoption-by-househol'!$D$1243:$E$1255,2,FALSE))</f>
        <v/>
      </c>
      <c r="AN109">
        <f>IF(ISERROR(VLOOKUP($B109,'technology-adoption-by-househol'!$D$1256:$E$1334,2,FALSE)),"",VLOOKUP($B109,'technology-adoption-by-househol'!$D$1256:$E$1334,2,FALSE))</f>
        <v>50</v>
      </c>
      <c r="AO109" t="str">
        <f>IF(ISERROR(VLOOKUP($B109,'technology-adoption-by-househol'!$D$1335:$E$1341,2,FALSE)),"",VLOOKUP($B109,'technology-adoption-by-househol'!$D$1335:$E$1341,2,FALSE))</f>
        <v/>
      </c>
    </row>
    <row r="110" spans="2:41" x14ac:dyDescent="0.3">
      <c r="B110" s="2">
        <f t="shared" si="1"/>
        <v>1966</v>
      </c>
      <c r="C110">
        <f>IF(ISERROR(VLOOKUP(B110,'technology-adoption-by-househol'!$D$6:$E$41,2,FALSE)),"",VLOOKUP(B110,'technology-adoption-by-househol'!$D$6:$E$41,2,FALSE))</f>
        <v>86.5</v>
      </c>
      <c r="D110">
        <f>IF(ISERROR(VLOOKUP($B110,'technology-adoption-by-househol'!$D$42:$E$132,2,FALSE)),"",VLOOKUP($B110,'technology-adoption-by-househol'!$D$42:$E$132,2,FALSE))</f>
        <v>79</v>
      </c>
      <c r="E110" t="str">
        <f>IF(ISERROR(VLOOKUP($B110,'technology-adoption-by-househol'!$D$133:$E$162,2,FALSE)),"",VLOOKUP($B110,'technology-adoption-by-househol'!$D$133:$E$162,2,FALSE))</f>
        <v/>
      </c>
      <c r="F110" t="str">
        <f>IF(ISERROR(VLOOKUP($B110,'technology-adoption-by-househol'!$D$163:$E$185,2,FALSE)),"",VLOOKUP($B110,'technology-adoption-by-househol'!$D$163:$E$185,2,FALSE))</f>
        <v/>
      </c>
      <c r="G110" t="str">
        <f>IF(ISERROR(VLOOKUP($B110,'technology-adoption-by-househol'!$D$186:$E$192,2,FALSE)),"",VLOOKUP($B110,'technology-adoption-by-househol'!$D$186:$E$192,2,FALSE))</f>
        <v/>
      </c>
      <c r="H110">
        <f>IF(ISERROR(VLOOKUP($B110,'technology-adoption-by-househol'!$D$193:$E$232,2,FALSE)),"",VLOOKUP($B110,'technology-adoption-by-househol'!$D$193:$E$232,2,FALSE))</f>
        <v>10</v>
      </c>
      <c r="I110" t="str">
        <f>IF(ISERROR(VLOOKUP($B110,'technology-adoption-by-househol'!$D$233:$E$238,2,FALSE)),"",VLOOKUP($B110,'technology-adoption-by-househol'!$D$233:$E$238,2,FALSE))</f>
        <v/>
      </c>
      <c r="J110">
        <f>IF(ISERROR(VLOOKUP($B110,'technology-adoption-by-househol'!$D$239:$E$278,2,FALSE)),"",VLOOKUP($B110,'technology-adoption-by-househol'!$D$239:$E$278,2,FALSE))</f>
        <v>15.7</v>
      </c>
      <c r="K110">
        <f>IF(ISERROR(VLOOKUP($B110,'technology-adoption-by-househol'!$D$279:$E$297,2,FALSE)),"",VLOOKUP($B110,'technology-adoption-by-househol'!$D$279:$E$297,2,FALSE))</f>
        <v>1</v>
      </c>
      <c r="L110" t="str">
        <f>IF(ISERROR(VLOOKUP($B110,'technology-adoption-by-househol'!$D$298:$E$310,2,FALSE)),"",VLOOKUP($B110,'technology-adoption-by-househol'!$D$298:$E$310,2,FALSE))</f>
        <v/>
      </c>
      <c r="M110" t="str">
        <f>IF(ISERROR(VLOOKUP($B110,'technology-adoption-by-househol'!$D$311:$E$317,2,FALSE)),"",VLOOKUP($B110,'technology-adoption-by-househol'!$D$311:$E$317,2,FALSE))</f>
        <v/>
      </c>
      <c r="N110" t="str">
        <f>IF(ISERROR(VLOOKUP($B110,'technology-adoption-by-househol'!$D$318:$E$325,2,FALSE)),"",VLOOKUP($B110,'technology-adoption-by-househol'!$D$318:$E$325,2,FALSE))</f>
        <v/>
      </c>
      <c r="O110">
        <f>IF(ISERROR(VLOOKUP($B110,'technology-adoption-by-househol'!$D$326:$E$423,2,FALSE)),"",VLOOKUP($B110,'technology-adoption-by-househol'!$D$326:$E$423,2,FALSE))</f>
        <v>99</v>
      </c>
      <c r="P110" t="str">
        <f>IF(ISERROR(VLOOKUP($B110,'technology-adoption-by-househol'!$D$424:$E$432,2,FALSE)),"",VLOOKUP($B110,'technology-adoption-by-househol'!$D$424:$E$432,2,FALSE))</f>
        <v/>
      </c>
      <c r="Q110" t="str">
        <f>IF(ISERROR(VLOOKUP($B110,'technology-adoption-by-househol'!$D$433:$E$444,2,FALSE)),"",VLOOKUP($B110,'technology-adoption-by-househol'!$D$433:$E$444,2,FALSE))</f>
        <v/>
      </c>
      <c r="R110" t="str">
        <f>IF(ISERROR(VLOOKUP($B110,'technology-adoption-by-househol'!$D$445:$E$456,2,FALSE)),"",VLOOKUP($B110,'technology-adoption-by-househol'!$D$445:$E$456,2,FALSE))</f>
        <v/>
      </c>
      <c r="S110">
        <f>IF(ISERROR(VLOOKUP($B110,'technology-adoption-by-househol'!$D$457:$E$511,2,FALSE)),"",VLOOKUP($B110,'technology-adoption-by-househol'!$D$457:$E$511,2,FALSE))</f>
        <v>19</v>
      </c>
      <c r="T110">
        <f>IF(ISERROR(VLOOKUP($B110,'technology-adoption-by-househol'!$D$512:$E$588,2,FALSE)),"",VLOOKUP($B110,'technology-adoption-by-househol'!$D$512:$E$588,2,FALSE))</f>
        <v>99</v>
      </c>
      <c r="U110" t="str">
        <f>IF(ISERROR(VLOOKUP($B110,'technology-adoption-by-househol'!$D$589:$E$612,2,FALSE)),"",VLOOKUP($B110,'technology-adoption-by-househol'!$D$589:$E$612,2,FALSE))</f>
        <v/>
      </c>
      <c r="V110">
        <f>IF(ISERROR(VLOOKUP($B110,'technology-adoption-by-househol'!$D$616:$E$724,2,FALSE)),"",VLOOKUP($B110,'technology-adoption-by-househol'!$D$616:$E$724,2,FALSE))</f>
        <v>86</v>
      </c>
      <c r="W110" t="str">
        <f>IF(ISERROR(VLOOKUP($B110,'technology-adoption-by-househol'!$D$725:$E$757,2,FALSE)),"",VLOOKUP($B110,'technology-adoption-by-househol'!$D$725:$E$757,2,FALSE))</f>
        <v/>
      </c>
      <c r="X110" t="str">
        <f>IF(ISERROR(VLOOKUP($B110,'technology-adoption-by-househol'!$D$758:$E$768,2,FALSE)),"",VLOOKUP($B110,'technology-adoption-by-househol'!$D$758:$E$768,2,FALSE))</f>
        <v/>
      </c>
      <c r="Y110" t="str">
        <f>IF(ISERROR(VLOOKUP($B110,'technology-adoption-by-househol'!$D$769:$E$784,2,FALSE)),"",VLOOKUP($B110,'technology-adoption-by-househol'!$D$769:$E$784,2,FALSE))</f>
        <v/>
      </c>
      <c r="Z110" t="str">
        <f>IF(ISERROR(VLOOKUP($B110,'technology-adoption-by-househol'!$D$785:$E$794,2,FALSE)),"",VLOOKUP($B110,'technology-adoption-by-househol'!$D$785:$E$794,2,FALSE))</f>
        <v/>
      </c>
      <c r="AA110">
        <f>IF(ISERROR(VLOOKUP($B110,'technology-adoption-by-househol'!$D$795:$E$828,2,FALSE)),"",VLOOKUP($B110,'technology-adoption-by-househol'!$D$795:$E$828,2,FALSE))</f>
        <v>65</v>
      </c>
      <c r="AB110" t="str">
        <f>IF(ISERROR(VLOOKUP($B110,'technology-adoption-by-househol'!$D$829:$E$864,2,FALSE)),"",VLOOKUP($B110,'technology-adoption-by-househol'!$D$829:$E$864,2,FALSE))</f>
        <v/>
      </c>
      <c r="AC110" t="str">
        <f>IF(ISERROR(VLOOKUP($B110,'technology-adoption-by-househol'!$D$865:$E$877,2,FALSE)),"",VLOOKUP($B110,'technology-adoption-by-househol'!$D$865:$E$877,2,FALSE))</f>
        <v/>
      </c>
      <c r="AD110">
        <f>IF(ISERROR(VLOOKUP($B110,'technology-adoption-by-househol'!$D$878:$E$958,2,FALSE)),"",VLOOKUP($B110,'technology-adoption-by-househol'!$D$878:$E$958,2,FALSE))</f>
        <v>96</v>
      </c>
      <c r="AE110">
        <f>IF(ISERROR(VLOOKUP($B110,'technology-adoption-by-househol'!$D$959:$E$1011,2,FALSE)),"",VLOOKUP($B110,'technology-adoption-by-househol'!$D$959:$E$1011,2,FALSE))</f>
        <v>99.6</v>
      </c>
      <c r="AF110" t="str">
        <f>IF(ISERROR(VLOOKUP($B110,'technology-adoption-by-househol'!$D$1012:$E$1018,2,FALSE)),"",VLOOKUP($B110,'technology-adoption-by-househol'!$D$1012:$E$1018,2,FALSE))</f>
        <v/>
      </c>
      <c r="AG110">
        <f>IF(ISERROR(VLOOKUP($B110,'technology-adoption-by-househol'!$D$1019:$E$1041,2,FALSE)),"",VLOOKUP($B110,'technology-adoption-by-househol'!$D$1019:$E$1041,2,FALSE))</f>
        <v>4</v>
      </c>
      <c r="AH110" t="str">
        <f>IF(ISERROR(VLOOKUP($B110,'technology-adoption-by-househol'!$D$1042:$E$1047,2,FALSE)),"",VLOOKUP($B110,'technology-adoption-by-househol'!$D$1042:$E$1047,2,FALSE))</f>
        <v/>
      </c>
      <c r="AI110" t="str">
        <f>IF(ISERROR(VLOOKUP($B110,'technology-adoption-by-househol'!$D$1048:$E$1059,2,FALSE)),"",VLOOKUP($B110,'technology-adoption-by-househol'!$D$1048:$E$1059,2,FALSE))</f>
        <v/>
      </c>
      <c r="AJ110">
        <f>IF(ISERROR(VLOOKUP($B110,'technology-adoption-by-househol'!$D$1060:$E$1167,2,FALSE)),"",VLOOKUP($B110,'technology-adoption-by-househol'!$D$1060:$E$1167,2,FALSE))</f>
        <v>97.33</v>
      </c>
      <c r="AK110" t="str">
        <f>IF(ISERROR(VLOOKUP($B110,'technology-adoption-by-househol'!$D$1168:$E$1174,2,FALSE)),"",VLOOKUP($B110,'technology-adoption-by-househol'!$D$1168:$E$1174,2,FALSE))</f>
        <v/>
      </c>
      <c r="AL110">
        <f>IF(ISERROR(VLOOKUP($B110,'technology-adoption-by-househol'!$D$1181:$E$1236,2,FALSE)),"",VLOOKUP($B110,'technology-adoption-by-househol'!$D$1181:$E$1236,2,FALSE))</f>
        <v>85.6</v>
      </c>
      <c r="AM110" t="str">
        <f>IF(ISERROR(VLOOKUP($B110,'technology-adoption-by-househol'!$D$1243:$E$1255,2,FALSE)),"",VLOOKUP($B110,'technology-adoption-by-househol'!$D$1243:$E$1255,2,FALSE))</f>
        <v/>
      </c>
      <c r="AN110">
        <f>IF(ISERROR(VLOOKUP($B110,'technology-adoption-by-househol'!$D$1256:$E$1334,2,FALSE)),"",VLOOKUP($B110,'technology-adoption-by-househol'!$D$1256:$E$1334,2,FALSE))</f>
        <v>52</v>
      </c>
      <c r="AO110" t="str">
        <f>IF(ISERROR(VLOOKUP($B110,'technology-adoption-by-househol'!$D$1335:$E$1341,2,FALSE)),"",VLOOKUP($B110,'technology-adoption-by-househol'!$D$1335:$E$1341,2,FALSE))</f>
        <v/>
      </c>
    </row>
    <row r="111" spans="2:41" x14ac:dyDescent="0.3">
      <c r="B111" s="2">
        <f t="shared" si="1"/>
        <v>1967</v>
      </c>
      <c r="C111">
        <f>IF(ISERROR(VLOOKUP(B111,'technology-adoption-by-househol'!$D$6:$E$41,2,FALSE)),"",VLOOKUP(B111,'technology-adoption-by-househol'!$D$6:$E$41,2,FALSE))</f>
        <v>89.5</v>
      </c>
      <c r="D111">
        <f>IF(ISERROR(VLOOKUP($B111,'technology-adoption-by-househol'!$D$42:$E$132,2,FALSE)),"",VLOOKUP($B111,'technology-adoption-by-househol'!$D$42:$E$132,2,FALSE))</f>
        <v>78</v>
      </c>
      <c r="E111" t="str">
        <f>IF(ISERROR(VLOOKUP($B111,'technology-adoption-by-househol'!$D$133:$E$162,2,FALSE)),"",VLOOKUP($B111,'technology-adoption-by-househol'!$D$133:$E$162,2,FALSE))</f>
        <v/>
      </c>
      <c r="F111" t="str">
        <f>IF(ISERROR(VLOOKUP($B111,'technology-adoption-by-househol'!$D$163:$E$185,2,FALSE)),"",VLOOKUP($B111,'technology-adoption-by-househol'!$D$163:$E$185,2,FALSE))</f>
        <v/>
      </c>
      <c r="G111" t="str">
        <f>IF(ISERROR(VLOOKUP($B111,'technology-adoption-by-househol'!$D$186:$E$192,2,FALSE)),"",VLOOKUP($B111,'technology-adoption-by-househol'!$D$186:$E$192,2,FALSE))</f>
        <v/>
      </c>
      <c r="H111">
        <f>IF(ISERROR(VLOOKUP($B111,'technology-adoption-by-househol'!$D$193:$E$232,2,FALSE)),"",VLOOKUP($B111,'technology-adoption-by-househol'!$D$193:$E$232,2,FALSE))</f>
        <v>15</v>
      </c>
      <c r="I111" t="str">
        <f>IF(ISERROR(VLOOKUP($B111,'technology-adoption-by-househol'!$D$233:$E$238,2,FALSE)),"",VLOOKUP($B111,'technology-adoption-by-househol'!$D$233:$E$238,2,FALSE))</f>
        <v/>
      </c>
      <c r="J111">
        <f>IF(ISERROR(VLOOKUP($B111,'technology-adoption-by-househol'!$D$239:$E$278,2,FALSE)),"",VLOOKUP($B111,'technology-adoption-by-househol'!$D$239:$E$278,2,FALSE))</f>
        <v>18.100000000000001</v>
      </c>
      <c r="K111">
        <f>IF(ISERROR(VLOOKUP($B111,'technology-adoption-by-househol'!$D$279:$E$297,2,FALSE)),"",VLOOKUP($B111,'technology-adoption-by-househol'!$D$279:$E$297,2,FALSE))</f>
        <v>3.5</v>
      </c>
      <c r="L111" t="str">
        <f>IF(ISERROR(VLOOKUP($B111,'technology-adoption-by-househol'!$D$298:$E$310,2,FALSE)),"",VLOOKUP($B111,'technology-adoption-by-househol'!$D$298:$E$310,2,FALSE))</f>
        <v/>
      </c>
      <c r="M111" t="str">
        <f>IF(ISERROR(VLOOKUP($B111,'technology-adoption-by-househol'!$D$311:$E$317,2,FALSE)),"",VLOOKUP($B111,'technology-adoption-by-househol'!$D$311:$E$317,2,FALSE))</f>
        <v/>
      </c>
      <c r="N111" t="str">
        <f>IF(ISERROR(VLOOKUP($B111,'technology-adoption-by-househol'!$D$318:$E$325,2,FALSE)),"",VLOOKUP($B111,'technology-adoption-by-househol'!$D$318:$E$325,2,FALSE))</f>
        <v/>
      </c>
      <c r="O111">
        <f>IF(ISERROR(VLOOKUP($B111,'technology-adoption-by-househol'!$D$326:$E$423,2,FALSE)),"",VLOOKUP($B111,'technology-adoption-by-househol'!$D$326:$E$423,2,FALSE))</f>
        <v>99</v>
      </c>
      <c r="P111" t="str">
        <f>IF(ISERROR(VLOOKUP($B111,'technology-adoption-by-househol'!$D$424:$E$432,2,FALSE)),"",VLOOKUP($B111,'technology-adoption-by-househol'!$D$424:$E$432,2,FALSE))</f>
        <v/>
      </c>
      <c r="Q111" t="str">
        <f>IF(ISERROR(VLOOKUP($B111,'technology-adoption-by-househol'!$D$433:$E$444,2,FALSE)),"",VLOOKUP($B111,'technology-adoption-by-househol'!$D$433:$E$444,2,FALSE))</f>
        <v/>
      </c>
      <c r="R111" t="str">
        <f>IF(ISERROR(VLOOKUP($B111,'technology-adoption-by-househol'!$D$445:$E$456,2,FALSE)),"",VLOOKUP($B111,'technology-adoption-by-househol'!$D$445:$E$456,2,FALSE))</f>
        <v/>
      </c>
      <c r="S111">
        <f>IF(ISERROR(VLOOKUP($B111,'technology-adoption-by-househol'!$D$457:$E$511,2,FALSE)),"",VLOOKUP($B111,'technology-adoption-by-househol'!$D$457:$E$511,2,FALSE))</f>
        <v>21</v>
      </c>
      <c r="T111">
        <f>IF(ISERROR(VLOOKUP($B111,'technology-adoption-by-househol'!$D$512:$E$588,2,FALSE)),"",VLOOKUP($B111,'technology-adoption-by-househol'!$D$512:$E$588,2,FALSE))</f>
        <v>99</v>
      </c>
      <c r="U111" t="str">
        <f>IF(ISERROR(VLOOKUP($B111,'technology-adoption-by-househol'!$D$589:$E$612,2,FALSE)),"",VLOOKUP($B111,'technology-adoption-by-househol'!$D$589:$E$612,2,FALSE))</f>
        <v/>
      </c>
      <c r="V111">
        <f>IF(ISERROR(VLOOKUP($B111,'technology-adoption-by-househol'!$D$616:$E$724,2,FALSE)),"",VLOOKUP($B111,'technology-adoption-by-househol'!$D$616:$E$724,2,FALSE))</f>
        <v>87</v>
      </c>
      <c r="W111" t="str">
        <f>IF(ISERROR(VLOOKUP($B111,'technology-adoption-by-househol'!$D$725:$E$757,2,FALSE)),"",VLOOKUP($B111,'technology-adoption-by-househol'!$D$725:$E$757,2,FALSE))</f>
        <v/>
      </c>
      <c r="X111" t="str">
        <f>IF(ISERROR(VLOOKUP($B111,'technology-adoption-by-househol'!$D$758:$E$768,2,FALSE)),"",VLOOKUP($B111,'technology-adoption-by-househol'!$D$758:$E$768,2,FALSE))</f>
        <v/>
      </c>
      <c r="Y111" t="str">
        <f>IF(ISERROR(VLOOKUP($B111,'technology-adoption-by-househol'!$D$769:$E$784,2,FALSE)),"",VLOOKUP($B111,'technology-adoption-by-househol'!$D$769:$E$784,2,FALSE))</f>
        <v/>
      </c>
      <c r="Z111" t="str">
        <f>IF(ISERROR(VLOOKUP($B111,'technology-adoption-by-househol'!$D$785:$E$794,2,FALSE)),"",VLOOKUP($B111,'technology-adoption-by-househol'!$D$785:$E$794,2,FALSE))</f>
        <v/>
      </c>
      <c r="AA111">
        <f>IF(ISERROR(VLOOKUP($B111,'technology-adoption-by-househol'!$D$795:$E$828,2,FALSE)),"",VLOOKUP($B111,'technology-adoption-by-househol'!$D$795:$E$828,2,FALSE))</f>
        <v>73</v>
      </c>
      <c r="AB111" t="str">
        <f>IF(ISERROR(VLOOKUP($B111,'technology-adoption-by-househol'!$D$829:$E$864,2,FALSE)),"",VLOOKUP($B111,'technology-adoption-by-househol'!$D$829:$E$864,2,FALSE))</f>
        <v/>
      </c>
      <c r="AC111" t="str">
        <f>IF(ISERROR(VLOOKUP($B111,'technology-adoption-by-househol'!$D$865:$E$877,2,FALSE)),"",VLOOKUP($B111,'technology-adoption-by-househol'!$D$865:$E$877,2,FALSE))</f>
        <v/>
      </c>
      <c r="AD111">
        <f>IF(ISERROR(VLOOKUP($B111,'technology-adoption-by-househol'!$D$878:$E$958,2,FALSE)),"",VLOOKUP($B111,'technology-adoption-by-househol'!$D$878:$E$958,2,FALSE))</f>
        <v>96</v>
      </c>
      <c r="AE111">
        <f>IF(ISERROR(VLOOKUP($B111,'technology-adoption-by-househol'!$D$959:$E$1011,2,FALSE)),"",VLOOKUP($B111,'technology-adoption-by-househol'!$D$959:$E$1011,2,FALSE))</f>
        <v>99.7</v>
      </c>
      <c r="AF111" t="str">
        <f>IF(ISERROR(VLOOKUP($B111,'technology-adoption-by-househol'!$D$1012:$E$1018,2,FALSE)),"",VLOOKUP($B111,'technology-adoption-by-househol'!$D$1012:$E$1018,2,FALSE))</f>
        <v/>
      </c>
      <c r="AG111">
        <f>IF(ISERROR(VLOOKUP($B111,'technology-adoption-by-househol'!$D$1019:$E$1041,2,FALSE)),"",VLOOKUP($B111,'technology-adoption-by-househol'!$D$1019:$E$1041,2,FALSE))</f>
        <v>7</v>
      </c>
      <c r="AH111" t="str">
        <f>IF(ISERROR(VLOOKUP($B111,'technology-adoption-by-househol'!$D$1042:$E$1047,2,FALSE)),"",VLOOKUP($B111,'technology-adoption-by-househol'!$D$1042:$E$1047,2,FALSE))</f>
        <v/>
      </c>
      <c r="AI111" t="str">
        <f>IF(ISERROR(VLOOKUP($B111,'technology-adoption-by-househol'!$D$1048:$E$1059,2,FALSE)),"",VLOOKUP($B111,'technology-adoption-by-househol'!$D$1048:$E$1059,2,FALSE))</f>
        <v/>
      </c>
      <c r="AJ111">
        <f>IF(ISERROR(VLOOKUP($B111,'technology-adoption-by-househol'!$D$1060:$E$1167,2,FALSE)),"",VLOOKUP($B111,'technology-adoption-by-househol'!$D$1060:$E$1167,2,FALSE))</f>
        <v>97.67</v>
      </c>
      <c r="AK111" t="str">
        <f>IF(ISERROR(VLOOKUP($B111,'technology-adoption-by-househol'!$D$1168:$E$1174,2,FALSE)),"",VLOOKUP($B111,'technology-adoption-by-househol'!$D$1168:$E$1174,2,FALSE))</f>
        <v/>
      </c>
      <c r="AL111">
        <f>IF(ISERROR(VLOOKUP($B111,'technology-adoption-by-househol'!$D$1181:$E$1236,2,FALSE)),"",VLOOKUP($B111,'technology-adoption-by-househol'!$D$1181:$E$1236,2,FALSE))</f>
        <v>87</v>
      </c>
      <c r="AM111" t="str">
        <f>IF(ISERROR(VLOOKUP($B111,'technology-adoption-by-househol'!$D$1243:$E$1255,2,FALSE)),"",VLOOKUP($B111,'technology-adoption-by-househol'!$D$1243:$E$1255,2,FALSE))</f>
        <v/>
      </c>
      <c r="AN111">
        <f>IF(ISERROR(VLOOKUP($B111,'technology-adoption-by-househol'!$D$1256:$E$1334,2,FALSE)),"",VLOOKUP($B111,'technology-adoption-by-househol'!$D$1256:$E$1334,2,FALSE))</f>
        <v>53</v>
      </c>
      <c r="AO111" t="str">
        <f>IF(ISERROR(VLOOKUP($B111,'technology-adoption-by-househol'!$D$1335:$E$1341,2,FALSE)),"",VLOOKUP($B111,'technology-adoption-by-househol'!$D$1335:$E$1341,2,FALSE))</f>
        <v/>
      </c>
    </row>
    <row r="112" spans="2:41" x14ac:dyDescent="0.3">
      <c r="B112" s="2">
        <f t="shared" si="1"/>
        <v>1968</v>
      </c>
      <c r="C112">
        <f>IF(ISERROR(VLOOKUP(B112,'technology-adoption-by-househol'!$D$6:$E$41,2,FALSE)),"",VLOOKUP(B112,'technology-adoption-by-househol'!$D$6:$E$41,2,FALSE))</f>
        <v>93</v>
      </c>
      <c r="D112">
        <f>IF(ISERROR(VLOOKUP($B112,'technology-adoption-by-househol'!$D$42:$E$132,2,FALSE)),"",VLOOKUP($B112,'technology-adoption-by-househol'!$D$42:$E$132,2,FALSE))</f>
        <v>78.5</v>
      </c>
      <c r="E112">
        <f>IF(ISERROR(VLOOKUP($B112,'technology-adoption-by-househol'!$D$133:$E$162,2,FALSE)),"",VLOOKUP($B112,'technology-adoption-by-househol'!$D$133:$E$162,2,FALSE))</f>
        <v>7.6</v>
      </c>
      <c r="F112" t="str">
        <f>IF(ISERROR(VLOOKUP($B112,'technology-adoption-by-househol'!$D$163:$E$185,2,FALSE)),"",VLOOKUP($B112,'technology-adoption-by-househol'!$D$163:$E$185,2,FALSE))</f>
        <v/>
      </c>
      <c r="G112" t="str">
        <f>IF(ISERROR(VLOOKUP($B112,'technology-adoption-by-househol'!$D$186:$E$192,2,FALSE)),"",VLOOKUP($B112,'technology-adoption-by-househol'!$D$186:$E$192,2,FALSE))</f>
        <v/>
      </c>
      <c r="H112">
        <f>IF(ISERROR(VLOOKUP($B112,'technology-adoption-by-househol'!$D$193:$E$232,2,FALSE)),"",VLOOKUP($B112,'technology-adoption-by-househol'!$D$193:$E$232,2,FALSE))</f>
        <v>21</v>
      </c>
      <c r="I112" t="str">
        <f>IF(ISERROR(VLOOKUP($B112,'technology-adoption-by-househol'!$D$233:$E$238,2,FALSE)),"",VLOOKUP($B112,'technology-adoption-by-househol'!$D$233:$E$238,2,FALSE))</f>
        <v/>
      </c>
      <c r="J112">
        <f>IF(ISERROR(VLOOKUP($B112,'technology-adoption-by-househol'!$D$239:$E$278,2,FALSE)),"",VLOOKUP($B112,'technology-adoption-by-househol'!$D$239:$E$278,2,FALSE))</f>
        <v>20.8</v>
      </c>
      <c r="K112">
        <f>IF(ISERROR(VLOOKUP($B112,'technology-adoption-by-househol'!$D$279:$E$297,2,FALSE)),"",VLOOKUP($B112,'technology-adoption-by-househol'!$D$279:$E$297,2,FALSE))</f>
        <v>7.3</v>
      </c>
      <c r="L112" t="str">
        <f>IF(ISERROR(VLOOKUP($B112,'technology-adoption-by-househol'!$D$298:$E$310,2,FALSE)),"",VLOOKUP($B112,'technology-adoption-by-househol'!$D$298:$E$310,2,FALSE))</f>
        <v/>
      </c>
      <c r="M112" t="str">
        <f>IF(ISERROR(VLOOKUP($B112,'technology-adoption-by-househol'!$D$311:$E$317,2,FALSE)),"",VLOOKUP($B112,'technology-adoption-by-househol'!$D$311:$E$317,2,FALSE))</f>
        <v/>
      </c>
      <c r="N112" t="str">
        <f>IF(ISERROR(VLOOKUP($B112,'technology-adoption-by-househol'!$D$318:$E$325,2,FALSE)),"",VLOOKUP($B112,'technology-adoption-by-househol'!$D$318:$E$325,2,FALSE))</f>
        <v/>
      </c>
      <c r="O112">
        <f>IF(ISERROR(VLOOKUP($B112,'technology-adoption-by-househol'!$D$326:$E$423,2,FALSE)),"",VLOOKUP($B112,'technology-adoption-by-househol'!$D$326:$E$423,2,FALSE))</f>
        <v>99</v>
      </c>
      <c r="P112" t="str">
        <f>IF(ISERROR(VLOOKUP($B112,'technology-adoption-by-househol'!$D$424:$E$432,2,FALSE)),"",VLOOKUP($B112,'technology-adoption-by-househol'!$D$424:$E$432,2,FALSE))</f>
        <v/>
      </c>
      <c r="Q112" t="str">
        <f>IF(ISERROR(VLOOKUP($B112,'technology-adoption-by-househol'!$D$433:$E$444,2,FALSE)),"",VLOOKUP($B112,'technology-adoption-by-househol'!$D$433:$E$444,2,FALSE))</f>
        <v/>
      </c>
      <c r="R112" t="str">
        <f>IF(ISERROR(VLOOKUP($B112,'technology-adoption-by-househol'!$D$445:$E$456,2,FALSE)),"",VLOOKUP($B112,'technology-adoption-by-househol'!$D$445:$E$456,2,FALSE))</f>
        <v/>
      </c>
      <c r="S112">
        <f>IF(ISERROR(VLOOKUP($B112,'technology-adoption-by-househol'!$D$457:$E$511,2,FALSE)),"",VLOOKUP($B112,'technology-adoption-by-househol'!$D$457:$E$511,2,FALSE))</f>
        <v>25</v>
      </c>
      <c r="T112">
        <f>IF(ISERROR(VLOOKUP($B112,'technology-adoption-by-househol'!$D$512:$E$588,2,FALSE)),"",VLOOKUP($B112,'technology-adoption-by-househol'!$D$512:$E$588,2,FALSE))</f>
        <v>99</v>
      </c>
      <c r="U112" t="str">
        <f>IF(ISERROR(VLOOKUP($B112,'technology-adoption-by-househol'!$D$589:$E$612,2,FALSE)),"",VLOOKUP($B112,'technology-adoption-by-househol'!$D$589:$E$612,2,FALSE))</f>
        <v/>
      </c>
      <c r="V112">
        <f>IF(ISERROR(VLOOKUP($B112,'technology-adoption-by-househol'!$D$616:$E$724,2,FALSE)),"",VLOOKUP($B112,'technology-adoption-by-househol'!$D$616:$E$724,2,FALSE))</f>
        <v>88.5</v>
      </c>
      <c r="W112" t="str">
        <f>IF(ISERROR(VLOOKUP($B112,'technology-adoption-by-househol'!$D$725:$E$757,2,FALSE)),"",VLOOKUP($B112,'technology-adoption-by-househol'!$D$725:$E$757,2,FALSE))</f>
        <v/>
      </c>
      <c r="X112" t="str">
        <f>IF(ISERROR(VLOOKUP($B112,'technology-adoption-by-househol'!$D$758:$E$768,2,FALSE)),"",VLOOKUP($B112,'technology-adoption-by-househol'!$D$758:$E$768,2,FALSE))</f>
        <v/>
      </c>
      <c r="Y112" t="str">
        <f>IF(ISERROR(VLOOKUP($B112,'technology-adoption-by-househol'!$D$769:$E$784,2,FALSE)),"",VLOOKUP($B112,'technology-adoption-by-househol'!$D$769:$E$784,2,FALSE))</f>
        <v/>
      </c>
      <c r="Z112" t="str">
        <f>IF(ISERROR(VLOOKUP($B112,'technology-adoption-by-househol'!$D$785:$E$794,2,FALSE)),"",VLOOKUP($B112,'technology-adoption-by-househol'!$D$785:$E$794,2,FALSE))</f>
        <v/>
      </c>
      <c r="AA112">
        <f>IF(ISERROR(VLOOKUP($B112,'technology-adoption-by-househol'!$D$795:$E$828,2,FALSE)),"",VLOOKUP($B112,'technology-adoption-by-househol'!$D$795:$E$828,2,FALSE))</f>
        <v>80</v>
      </c>
      <c r="AB112" t="str">
        <f>IF(ISERROR(VLOOKUP($B112,'technology-adoption-by-househol'!$D$829:$E$864,2,FALSE)),"",VLOOKUP($B112,'technology-adoption-by-househol'!$D$829:$E$864,2,FALSE))</f>
        <v/>
      </c>
      <c r="AC112" t="str">
        <f>IF(ISERROR(VLOOKUP($B112,'technology-adoption-by-househol'!$D$865:$E$877,2,FALSE)),"",VLOOKUP($B112,'technology-adoption-by-househol'!$D$865:$E$877,2,FALSE))</f>
        <v/>
      </c>
      <c r="AD112">
        <f>IF(ISERROR(VLOOKUP($B112,'technology-adoption-by-househol'!$D$878:$E$958,2,FALSE)),"",VLOOKUP($B112,'technology-adoption-by-househol'!$D$878:$E$958,2,FALSE))</f>
        <v>96</v>
      </c>
      <c r="AE112">
        <f>IF(ISERROR(VLOOKUP($B112,'technology-adoption-by-househol'!$D$959:$E$1011,2,FALSE)),"",VLOOKUP($B112,'technology-adoption-by-househol'!$D$959:$E$1011,2,FALSE))</f>
        <v>99.8</v>
      </c>
      <c r="AF112" t="str">
        <f>IF(ISERROR(VLOOKUP($B112,'technology-adoption-by-househol'!$D$1012:$E$1018,2,FALSE)),"",VLOOKUP($B112,'technology-adoption-by-househol'!$D$1012:$E$1018,2,FALSE))</f>
        <v/>
      </c>
      <c r="AG112">
        <f>IF(ISERROR(VLOOKUP($B112,'technology-adoption-by-househol'!$D$1019:$E$1041,2,FALSE)),"",VLOOKUP($B112,'technology-adoption-by-househol'!$D$1019:$E$1041,2,FALSE))</f>
        <v>13</v>
      </c>
      <c r="AH112" t="str">
        <f>IF(ISERROR(VLOOKUP($B112,'technology-adoption-by-househol'!$D$1042:$E$1047,2,FALSE)),"",VLOOKUP($B112,'technology-adoption-by-househol'!$D$1042:$E$1047,2,FALSE))</f>
        <v/>
      </c>
      <c r="AI112" t="str">
        <f>IF(ISERROR(VLOOKUP($B112,'technology-adoption-by-househol'!$D$1048:$E$1059,2,FALSE)),"",VLOOKUP($B112,'technology-adoption-by-househol'!$D$1048:$E$1059,2,FALSE))</f>
        <v/>
      </c>
      <c r="AJ112">
        <f>IF(ISERROR(VLOOKUP($B112,'technology-adoption-by-househol'!$D$1060:$E$1167,2,FALSE)),"",VLOOKUP($B112,'technology-adoption-by-househol'!$D$1060:$E$1167,2,FALSE))</f>
        <v>98</v>
      </c>
      <c r="AK112" t="str">
        <f>IF(ISERROR(VLOOKUP($B112,'technology-adoption-by-househol'!$D$1168:$E$1174,2,FALSE)),"",VLOOKUP($B112,'technology-adoption-by-househol'!$D$1168:$E$1174,2,FALSE))</f>
        <v/>
      </c>
      <c r="AL112">
        <f>IF(ISERROR(VLOOKUP($B112,'technology-adoption-by-househol'!$D$1181:$E$1236,2,FALSE)),"",VLOOKUP($B112,'technology-adoption-by-househol'!$D$1181:$E$1236,2,FALSE))</f>
        <v>89.1</v>
      </c>
      <c r="AM112" t="str">
        <f>IF(ISERROR(VLOOKUP($B112,'technology-adoption-by-househol'!$D$1243:$E$1255,2,FALSE)),"",VLOOKUP($B112,'technology-adoption-by-househol'!$D$1243:$E$1255,2,FALSE))</f>
        <v/>
      </c>
      <c r="AN112">
        <f>IF(ISERROR(VLOOKUP($B112,'technology-adoption-by-househol'!$D$1256:$E$1334,2,FALSE)),"",VLOOKUP($B112,'technology-adoption-by-househol'!$D$1256:$E$1334,2,FALSE))</f>
        <v>55</v>
      </c>
      <c r="AO112" t="str">
        <f>IF(ISERROR(VLOOKUP($B112,'technology-adoption-by-househol'!$D$1335:$E$1341,2,FALSE)),"",VLOOKUP($B112,'technology-adoption-by-househol'!$D$1335:$E$1341,2,FALSE))</f>
        <v/>
      </c>
    </row>
    <row r="113" spans="2:41" x14ac:dyDescent="0.3">
      <c r="B113" s="2">
        <f t="shared" si="1"/>
        <v>1969</v>
      </c>
      <c r="C113">
        <f>IF(ISERROR(VLOOKUP(B113,'technology-adoption-by-househol'!$D$6:$E$41,2,FALSE)),"",VLOOKUP(B113,'technology-adoption-by-househol'!$D$6:$E$41,2,FALSE))</f>
        <v>95</v>
      </c>
      <c r="D113">
        <f>IF(ISERROR(VLOOKUP($B113,'technology-adoption-by-househol'!$D$42:$E$132,2,FALSE)),"",VLOOKUP($B113,'technology-adoption-by-househol'!$D$42:$E$132,2,FALSE))</f>
        <v>79</v>
      </c>
      <c r="E113">
        <f>IF(ISERROR(VLOOKUP($B113,'technology-adoption-by-househol'!$D$133:$E$162,2,FALSE)),"",VLOOKUP($B113,'technology-adoption-by-househol'!$D$133:$E$162,2,FALSE))</f>
        <v>8.6999999999999993</v>
      </c>
      <c r="F113" t="str">
        <f>IF(ISERROR(VLOOKUP($B113,'technology-adoption-by-househol'!$D$163:$E$185,2,FALSE)),"",VLOOKUP($B113,'technology-adoption-by-househol'!$D$163:$E$185,2,FALSE))</f>
        <v/>
      </c>
      <c r="G113" t="str">
        <f>IF(ISERROR(VLOOKUP($B113,'technology-adoption-by-househol'!$D$186:$E$192,2,FALSE)),"",VLOOKUP($B113,'technology-adoption-by-househol'!$D$186:$E$192,2,FALSE))</f>
        <v/>
      </c>
      <c r="H113">
        <f>IF(ISERROR(VLOOKUP($B113,'technology-adoption-by-househol'!$D$193:$E$232,2,FALSE)),"",VLOOKUP($B113,'technology-adoption-by-househol'!$D$193:$E$232,2,FALSE))</f>
        <v>25</v>
      </c>
      <c r="I113" t="str">
        <f>IF(ISERROR(VLOOKUP($B113,'technology-adoption-by-househol'!$D$233:$E$238,2,FALSE)),"",VLOOKUP($B113,'technology-adoption-by-househol'!$D$233:$E$238,2,FALSE))</f>
        <v/>
      </c>
      <c r="J113">
        <f>IF(ISERROR(VLOOKUP($B113,'technology-adoption-by-househol'!$D$239:$E$278,2,FALSE)),"",VLOOKUP($B113,'technology-adoption-by-househol'!$D$239:$E$278,2,FALSE))</f>
        <v>23.7</v>
      </c>
      <c r="K113">
        <f>IF(ISERROR(VLOOKUP($B113,'technology-adoption-by-househol'!$D$279:$E$297,2,FALSE)),"",VLOOKUP($B113,'technology-adoption-by-househol'!$D$279:$E$297,2,FALSE))</f>
        <v>15.2</v>
      </c>
      <c r="L113" t="str">
        <f>IF(ISERROR(VLOOKUP($B113,'technology-adoption-by-househol'!$D$298:$E$310,2,FALSE)),"",VLOOKUP($B113,'technology-adoption-by-househol'!$D$298:$E$310,2,FALSE))</f>
        <v/>
      </c>
      <c r="M113" t="str">
        <f>IF(ISERROR(VLOOKUP($B113,'technology-adoption-by-househol'!$D$311:$E$317,2,FALSE)),"",VLOOKUP($B113,'technology-adoption-by-househol'!$D$311:$E$317,2,FALSE))</f>
        <v/>
      </c>
      <c r="N113" t="str">
        <f>IF(ISERROR(VLOOKUP($B113,'technology-adoption-by-househol'!$D$318:$E$325,2,FALSE)),"",VLOOKUP($B113,'technology-adoption-by-househol'!$D$318:$E$325,2,FALSE))</f>
        <v/>
      </c>
      <c r="O113">
        <f>IF(ISERROR(VLOOKUP($B113,'technology-adoption-by-househol'!$D$326:$E$423,2,FALSE)),"",VLOOKUP($B113,'technology-adoption-by-househol'!$D$326:$E$423,2,FALSE))</f>
        <v>99</v>
      </c>
      <c r="P113" t="str">
        <f>IF(ISERROR(VLOOKUP($B113,'technology-adoption-by-househol'!$D$424:$E$432,2,FALSE)),"",VLOOKUP($B113,'technology-adoption-by-househol'!$D$424:$E$432,2,FALSE))</f>
        <v/>
      </c>
      <c r="Q113" t="str">
        <f>IF(ISERROR(VLOOKUP($B113,'technology-adoption-by-househol'!$D$433:$E$444,2,FALSE)),"",VLOOKUP($B113,'technology-adoption-by-househol'!$D$433:$E$444,2,FALSE))</f>
        <v/>
      </c>
      <c r="R113" t="str">
        <f>IF(ISERROR(VLOOKUP($B113,'technology-adoption-by-househol'!$D$445:$E$456,2,FALSE)),"",VLOOKUP($B113,'technology-adoption-by-househol'!$D$445:$E$456,2,FALSE))</f>
        <v/>
      </c>
      <c r="S113">
        <f>IF(ISERROR(VLOOKUP($B113,'technology-adoption-by-househol'!$D$457:$E$511,2,FALSE)),"",VLOOKUP($B113,'technology-adoption-by-househol'!$D$457:$E$511,2,FALSE))</f>
        <v>31</v>
      </c>
      <c r="T113">
        <f>IF(ISERROR(VLOOKUP($B113,'technology-adoption-by-househol'!$D$512:$E$588,2,FALSE)),"",VLOOKUP($B113,'technology-adoption-by-househol'!$D$512:$E$588,2,FALSE))</f>
        <v>99</v>
      </c>
      <c r="U113" t="str">
        <f>IF(ISERROR(VLOOKUP($B113,'technology-adoption-by-househol'!$D$589:$E$612,2,FALSE)),"",VLOOKUP($B113,'technology-adoption-by-househol'!$D$589:$E$612,2,FALSE))</f>
        <v/>
      </c>
      <c r="V113">
        <f>IF(ISERROR(VLOOKUP($B113,'technology-adoption-by-househol'!$D$616:$E$724,2,FALSE)),"",VLOOKUP($B113,'technology-adoption-by-househol'!$D$616:$E$724,2,FALSE))</f>
        <v>90</v>
      </c>
      <c r="W113" t="str">
        <f>IF(ISERROR(VLOOKUP($B113,'technology-adoption-by-househol'!$D$725:$E$757,2,FALSE)),"",VLOOKUP($B113,'technology-adoption-by-househol'!$D$725:$E$757,2,FALSE))</f>
        <v/>
      </c>
      <c r="X113" t="str">
        <f>IF(ISERROR(VLOOKUP($B113,'technology-adoption-by-househol'!$D$758:$E$768,2,FALSE)),"",VLOOKUP($B113,'technology-adoption-by-househol'!$D$758:$E$768,2,FALSE))</f>
        <v/>
      </c>
      <c r="Y113" t="str">
        <f>IF(ISERROR(VLOOKUP($B113,'technology-adoption-by-househol'!$D$769:$E$784,2,FALSE)),"",VLOOKUP($B113,'technology-adoption-by-househol'!$D$769:$E$784,2,FALSE))</f>
        <v/>
      </c>
      <c r="Z113" t="str">
        <f>IF(ISERROR(VLOOKUP($B113,'technology-adoption-by-househol'!$D$785:$E$794,2,FALSE)),"",VLOOKUP($B113,'technology-adoption-by-househol'!$D$785:$E$794,2,FALSE))</f>
        <v/>
      </c>
      <c r="AA113">
        <f>IF(ISERROR(VLOOKUP($B113,'technology-adoption-by-househol'!$D$795:$E$828,2,FALSE)),"",VLOOKUP($B113,'technology-adoption-by-househol'!$D$795:$E$828,2,FALSE))</f>
        <v>87</v>
      </c>
      <c r="AB113" t="str">
        <f>IF(ISERROR(VLOOKUP($B113,'technology-adoption-by-househol'!$D$829:$E$864,2,FALSE)),"",VLOOKUP($B113,'technology-adoption-by-househol'!$D$829:$E$864,2,FALSE))</f>
        <v/>
      </c>
      <c r="AC113" t="str">
        <f>IF(ISERROR(VLOOKUP($B113,'technology-adoption-by-househol'!$D$865:$E$877,2,FALSE)),"",VLOOKUP($B113,'technology-adoption-by-househol'!$D$865:$E$877,2,FALSE))</f>
        <v/>
      </c>
      <c r="AD113">
        <f>IF(ISERROR(VLOOKUP($B113,'technology-adoption-by-househol'!$D$878:$E$958,2,FALSE)),"",VLOOKUP($B113,'technology-adoption-by-househol'!$D$878:$E$958,2,FALSE))</f>
        <v>97</v>
      </c>
      <c r="AE113">
        <f>IF(ISERROR(VLOOKUP($B113,'technology-adoption-by-househol'!$D$959:$E$1011,2,FALSE)),"",VLOOKUP($B113,'technology-adoption-by-househol'!$D$959:$E$1011,2,FALSE))</f>
        <v>99.8</v>
      </c>
      <c r="AF113" t="str">
        <f>IF(ISERROR(VLOOKUP($B113,'technology-adoption-by-househol'!$D$1012:$E$1018,2,FALSE)),"",VLOOKUP($B113,'technology-adoption-by-househol'!$D$1012:$E$1018,2,FALSE))</f>
        <v/>
      </c>
      <c r="AG113">
        <f>IF(ISERROR(VLOOKUP($B113,'technology-adoption-by-househol'!$D$1019:$E$1041,2,FALSE)),"",VLOOKUP($B113,'technology-adoption-by-househol'!$D$1019:$E$1041,2,FALSE))</f>
        <v>18</v>
      </c>
      <c r="AH113" t="str">
        <f>IF(ISERROR(VLOOKUP($B113,'technology-adoption-by-househol'!$D$1042:$E$1047,2,FALSE)),"",VLOOKUP($B113,'technology-adoption-by-househol'!$D$1042:$E$1047,2,FALSE))</f>
        <v/>
      </c>
      <c r="AI113" t="str">
        <f>IF(ISERROR(VLOOKUP($B113,'technology-adoption-by-househol'!$D$1048:$E$1059,2,FALSE)),"",VLOOKUP($B113,'technology-adoption-by-househol'!$D$1048:$E$1059,2,FALSE))</f>
        <v/>
      </c>
      <c r="AJ113">
        <f>IF(ISERROR(VLOOKUP($B113,'technology-adoption-by-househol'!$D$1060:$E$1167,2,FALSE)),"",VLOOKUP($B113,'technology-adoption-by-househol'!$D$1060:$E$1167,2,FALSE))</f>
        <v>98</v>
      </c>
      <c r="AK113" t="str">
        <f>IF(ISERROR(VLOOKUP($B113,'technology-adoption-by-househol'!$D$1168:$E$1174,2,FALSE)),"",VLOOKUP($B113,'technology-adoption-by-househol'!$D$1168:$E$1174,2,FALSE))</f>
        <v/>
      </c>
      <c r="AL113">
        <f>IF(ISERROR(VLOOKUP($B113,'technology-adoption-by-househol'!$D$1181:$E$1236,2,FALSE)),"",VLOOKUP($B113,'technology-adoption-by-househol'!$D$1181:$E$1236,2,FALSE))</f>
        <v>90.7</v>
      </c>
      <c r="AM113" t="str">
        <f>IF(ISERROR(VLOOKUP($B113,'technology-adoption-by-househol'!$D$1243:$E$1255,2,FALSE)),"",VLOOKUP($B113,'technology-adoption-by-househol'!$D$1243:$E$1255,2,FALSE))</f>
        <v/>
      </c>
      <c r="AN113">
        <f>IF(ISERROR(VLOOKUP($B113,'technology-adoption-by-househol'!$D$1256:$E$1334,2,FALSE)),"",VLOOKUP($B113,'technology-adoption-by-househol'!$D$1256:$E$1334,2,FALSE))</f>
        <v>58</v>
      </c>
      <c r="AO113" t="str">
        <f>IF(ISERROR(VLOOKUP($B113,'technology-adoption-by-househol'!$D$1335:$E$1341,2,FALSE)),"",VLOOKUP($B113,'technology-adoption-by-househol'!$D$1335:$E$1341,2,FALSE))</f>
        <v/>
      </c>
    </row>
    <row r="114" spans="2:41" x14ac:dyDescent="0.3">
      <c r="B114" s="2">
        <f t="shared" si="1"/>
        <v>1970</v>
      </c>
      <c r="C114">
        <f>IF(ISERROR(VLOOKUP(B114,'technology-adoption-by-househol'!$D$6:$E$41,2,FALSE)),"",VLOOKUP(B114,'technology-adoption-by-househol'!$D$6:$E$41,2,FALSE))</f>
        <v>97</v>
      </c>
      <c r="D114">
        <f>IF(ISERROR(VLOOKUP($B114,'technology-adoption-by-househol'!$D$42:$E$132,2,FALSE)),"",VLOOKUP($B114,'technology-adoption-by-househol'!$D$42:$E$132,2,FALSE))</f>
        <v>80</v>
      </c>
      <c r="E114">
        <f>IF(ISERROR(VLOOKUP($B114,'technology-adoption-by-househol'!$D$133:$E$162,2,FALSE)),"",VLOOKUP($B114,'technology-adoption-by-househol'!$D$133:$E$162,2,FALSE))</f>
        <v>9.6</v>
      </c>
      <c r="F114" t="str">
        <f>IF(ISERROR(VLOOKUP($B114,'technology-adoption-by-househol'!$D$163:$E$185,2,FALSE)),"",VLOOKUP($B114,'technology-adoption-by-househol'!$D$163:$E$185,2,FALSE))</f>
        <v/>
      </c>
      <c r="G114">
        <f>IF(ISERROR(VLOOKUP($B114,'technology-adoption-by-househol'!$D$186:$E$192,2,FALSE)),"",VLOOKUP($B114,'technology-adoption-by-househol'!$D$186:$E$192,2,FALSE))</f>
        <v>78</v>
      </c>
      <c r="H114">
        <f>IF(ISERROR(VLOOKUP($B114,'technology-adoption-by-househol'!$D$193:$E$232,2,FALSE)),"",VLOOKUP($B114,'technology-adoption-by-househol'!$D$193:$E$232,2,FALSE))</f>
        <v>31</v>
      </c>
      <c r="I114" t="str">
        <f>IF(ISERROR(VLOOKUP($B114,'technology-adoption-by-househol'!$D$233:$E$238,2,FALSE)),"",VLOOKUP($B114,'technology-adoption-by-househol'!$D$233:$E$238,2,FALSE))</f>
        <v/>
      </c>
      <c r="J114">
        <f>IF(ISERROR(VLOOKUP($B114,'technology-adoption-by-househol'!$D$239:$E$278,2,FALSE)),"",VLOOKUP($B114,'technology-adoption-by-househol'!$D$239:$E$278,2,FALSE))</f>
        <v>26.5</v>
      </c>
      <c r="K114">
        <f>IF(ISERROR(VLOOKUP($B114,'technology-adoption-by-househol'!$D$279:$E$297,2,FALSE)),"",VLOOKUP($B114,'technology-adoption-by-househol'!$D$279:$E$297,2,FALSE))</f>
        <v>26.5</v>
      </c>
      <c r="L114">
        <f>IF(ISERROR(VLOOKUP($B114,'technology-adoption-by-househol'!$D$298:$E$310,2,FALSE)),"",VLOOKUP($B114,'technology-adoption-by-househol'!$D$298:$E$310,2,FALSE))</f>
        <v>28</v>
      </c>
      <c r="M114" t="str">
        <f>IF(ISERROR(VLOOKUP($B114,'technology-adoption-by-househol'!$D$311:$E$317,2,FALSE)),"",VLOOKUP($B114,'technology-adoption-by-househol'!$D$311:$E$317,2,FALSE))</f>
        <v/>
      </c>
      <c r="N114">
        <f>IF(ISERROR(VLOOKUP($B114,'technology-adoption-by-househol'!$D$318:$E$325,2,FALSE)),"",VLOOKUP($B114,'technology-adoption-by-househol'!$D$318:$E$325,2,FALSE))</f>
        <v>40</v>
      </c>
      <c r="O114">
        <f>IF(ISERROR(VLOOKUP($B114,'technology-adoption-by-househol'!$D$326:$E$423,2,FALSE)),"",VLOOKUP($B114,'technology-adoption-by-househol'!$D$326:$E$423,2,FALSE))</f>
        <v>99</v>
      </c>
      <c r="P114" t="str">
        <f>IF(ISERROR(VLOOKUP($B114,'technology-adoption-by-househol'!$D$424:$E$432,2,FALSE)),"",VLOOKUP($B114,'technology-adoption-by-househol'!$D$424:$E$432,2,FALSE))</f>
        <v/>
      </c>
      <c r="Q114">
        <f>IF(ISERROR(VLOOKUP($B114,'technology-adoption-by-househol'!$D$433:$E$444,2,FALSE)),"",VLOOKUP($B114,'technology-adoption-by-househol'!$D$433:$E$444,2,FALSE))</f>
        <v>96</v>
      </c>
      <c r="R114">
        <f>IF(ISERROR(VLOOKUP($B114,'technology-adoption-by-househol'!$D$445:$E$456,2,FALSE)),"",VLOOKUP($B114,'technology-adoption-by-househol'!$D$445:$E$456,2,FALSE))</f>
        <v>30</v>
      </c>
      <c r="S114">
        <f>IF(ISERROR(VLOOKUP($B114,'technology-adoption-by-househol'!$D$457:$E$511,2,FALSE)),"",VLOOKUP($B114,'technology-adoption-by-househol'!$D$457:$E$511,2,FALSE))</f>
        <v>37</v>
      </c>
      <c r="T114">
        <f>IF(ISERROR(VLOOKUP($B114,'technology-adoption-by-househol'!$D$512:$E$588,2,FALSE)),"",VLOOKUP($B114,'technology-adoption-by-househol'!$D$512:$E$588,2,FALSE))</f>
        <v>99</v>
      </c>
      <c r="U114" t="str">
        <f>IF(ISERROR(VLOOKUP($B114,'technology-adoption-by-househol'!$D$589:$E$612,2,FALSE)),"",VLOOKUP($B114,'technology-adoption-by-househol'!$D$589:$E$612,2,FALSE))</f>
        <v/>
      </c>
      <c r="V114">
        <f>IF(ISERROR(VLOOKUP($B114,'technology-adoption-by-househol'!$D$616:$E$724,2,FALSE)),"",VLOOKUP($B114,'technology-adoption-by-househol'!$D$616:$E$724,2,FALSE))</f>
        <v>87</v>
      </c>
      <c r="W114" t="str">
        <f>IF(ISERROR(VLOOKUP($B114,'technology-adoption-by-househol'!$D$725:$E$757,2,FALSE)),"",VLOOKUP($B114,'technology-adoption-by-househol'!$D$725:$E$757,2,FALSE))</f>
        <v/>
      </c>
      <c r="X114" t="str">
        <f>IF(ISERROR(VLOOKUP($B114,'technology-adoption-by-househol'!$D$758:$E$768,2,FALSE)),"",VLOOKUP($B114,'technology-adoption-by-househol'!$D$758:$E$768,2,FALSE))</f>
        <v/>
      </c>
      <c r="Y114" t="str">
        <f>IF(ISERROR(VLOOKUP($B114,'technology-adoption-by-househol'!$D$769:$E$784,2,FALSE)),"",VLOOKUP($B114,'technology-adoption-by-househol'!$D$769:$E$784,2,FALSE))</f>
        <v/>
      </c>
      <c r="Z114" t="str">
        <f>IF(ISERROR(VLOOKUP($B114,'technology-adoption-by-househol'!$D$785:$E$794,2,FALSE)),"",VLOOKUP($B114,'technology-adoption-by-househol'!$D$785:$E$794,2,FALSE))</f>
        <v/>
      </c>
      <c r="AA114">
        <f>IF(ISERROR(VLOOKUP($B114,'technology-adoption-by-househol'!$D$795:$E$828,2,FALSE)),"",VLOOKUP($B114,'technology-adoption-by-househol'!$D$795:$E$828,2,FALSE))</f>
        <v>91</v>
      </c>
      <c r="AB114">
        <f>IF(ISERROR(VLOOKUP($B114,'technology-adoption-by-househol'!$D$829:$E$864,2,FALSE)),"",VLOOKUP($B114,'technology-adoption-by-househol'!$D$829:$E$864,2,FALSE))</f>
        <v>0</v>
      </c>
      <c r="AC114" t="str">
        <f>IF(ISERROR(VLOOKUP($B114,'technology-adoption-by-househol'!$D$865:$E$877,2,FALSE)),"",VLOOKUP($B114,'technology-adoption-by-househol'!$D$865:$E$877,2,FALSE))</f>
        <v/>
      </c>
      <c r="AD114">
        <f>IF(ISERROR(VLOOKUP($B114,'technology-adoption-by-househol'!$D$878:$E$958,2,FALSE)),"",VLOOKUP($B114,'technology-adoption-by-househol'!$D$878:$E$958,2,FALSE))</f>
        <v>98</v>
      </c>
      <c r="AE114">
        <f>IF(ISERROR(VLOOKUP($B114,'technology-adoption-by-househol'!$D$959:$E$1011,2,FALSE)),"",VLOOKUP($B114,'technology-adoption-by-househol'!$D$959:$E$1011,2,FALSE))</f>
        <v>99.8</v>
      </c>
      <c r="AF114">
        <f>IF(ISERROR(VLOOKUP($B114,'technology-adoption-by-househol'!$D$1012:$E$1018,2,FALSE)),"",VLOOKUP($B114,'technology-adoption-by-househol'!$D$1012:$E$1018,2,FALSE))</f>
        <v>98</v>
      </c>
      <c r="AG114">
        <f>IF(ISERROR(VLOOKUP($B114,'technology-adoption-by-househol'!$D$1019:$E$1041,2,FALSE)),"",VLOOKUP($B114,'technology-adoption-by-househol'!$D$1019:$E$1041,2,FALSE))</f>
        <v>24</v>
      </c>
      <c r="AH114" t="str">
        <f>IF(ISERROR(VLOOKUP($B114,'technology-adoption-by-househol'!$D$1042:$E$1047,2,FALSE)),"",VLOOKUP($B114,'technology-adoption-by-househol'!$D$1042:$E$1047,2,FALSE))</f>
        <v/>
      </c>
      <c r="AI114" t="str">
        <f>IF(ISERROR(VLOOKUP($B114,'technology-adoption-by-househol'!$D$1048:$E$1059,2,FALSE)),"",VLOOKUP($B114,'technology-adoption-by-househol'!$D$1048:$E$1059,2,FALSE))</f>
        <v/>
      </c>
      <c r="AJ114">
        <f>IF(ISERROR(VLOOKUP($B114,'technology-adoption-by-househol'!$D$1060:$E$1167,2,FALSE)),"",VLOOKUP($B114,'technology-adoption-by-househol'!$D$1060:$E$1167,2,FALSE))</f>
        <v>98.33</v>
      </c>
      <c r="AK114" t="str">
        <f>IF(ISERROR(VLOOKUP($B114,'technology-adoption-by-househol'!$D$1168:$E$1174,2,FALSE)),"",VLOOKUP($B114,'technology-adoption-by-househol'!$D$1168:$E$1174,2,FALSE))</f>
        <v/>
      </c>
      <c r="AL114">
        <f>IF(ISERROR(VLOOKUP($B114,'technology-adoption-by-househol'!$D$1181:$E$1236,2,FALSE)),"",VLOOKUP($B114,'technology-adoption-by-househol'!$D$1181:$E$1236,2,FALSE))</f>
        <v>92</v>
      </c>
      <c r="AM114">
        <f>IF(ISERROR(VLOOKUP($B114,'technology-adoption-by-househol'!$D$1243:$E$1255,2,FALSE)),"",VLOOKUP($B114,'technology-adoption-by-househol'!$D$1243:$E$1255,2,FALSE))</f>
        <v>70</v>
      </c>
      <c r="AN114">
        <f>IF(ISERROR(VLOOKUP($B114,'technology-adoption-by-househol'!$D$1256:$E$1334,2,FALSE)),"",VLOOKUP($B114,'technology-adoption-by-househol'!$D$1256:$E$1334,2,FALSE))</f>
        <v>59</v>
      </c>
      <c r="AO114">
        <f>IF(ISERROR(VLOOKUP($B114,'technology-adoption-by-househol'!$D$1335:$E$1341,2,FALSE)),"",VLOOKUP($B114,'technology-adoption-by-househol'!$D$1335:$E$1341,2,FALSE))</f>
        <v>23</v>
      </c>
    </row>
    <row r="115" spans="2:41" x14ac:dyDescent="0.3">
      <c r="B115" s="2">
        <f t="shared" si="1"/>
        <v>1971</v>
      </c>
      <c r="C115">
        <f>IF(ISERROR(VLOOKUP(B115,'technology-adoption-by-househol'!$D$6:$E$41,2,FALSE)),"",VLOOKUP(B115,'technology-adoption-by-househol'!$D$6:$E$41,2,FALSE))</f>
        <v>97.5</v>
      </c>
      <c r="D115">
        <f>IF(ISERROR(VLOOKUP($B115,'technology-adoption-by-househol'!$D$42:$E$132,2,FALSE)),"",VLOOKUP($B115,'technology-adoption-by-househol'!$D$42:$E$132,2,FALSE))</f>
        <v>80</v>
      </c>
      <c r="E115">
        <f>IF(ISERROR(VLOOKUP($B115,'technology-adoption-by-househol'!$D$133:$E$162,2,FALSE)),"",VLOOKUP($B115,'technology-adoption-by-househol'!$D$133:$E$162,2,FALSE))</f>
        <v>11.1</v>
      </c>
      <c r="F115" t="str">
        <f>IF(ISERROR(VLOOKUP($B115,'technology-adoption-by-househol'!$D$163:$E$185,2,FALSE)),"",VLOOKUP($B115,'technology-adoption-by-househol'!$D$163:$E$185,2,FALSE))</f>
        <v/>
      </c>
      <c r="G115" t="str">
        <f>IF(ISERROR(VLOOKUP($B115,'technology-adoption-by-househol'!$D$186:$E$192,2,FALSE)),"",VLOOKUP($B115,'technology-adoption-by-househol'!$D$186:$E$192,2,FALSE))</f>
        <v/>
      </c>
      <c r="H115">
        <f>IF(ISERROR(VLOOKUP($B115,'technology-adoption-by-househol'!$D$193:$E$232,2,FALSE)),"",VLOOKUP($B115,'technology-adoption-by-househol'!$D$193:$E$232,2,FALSE))</f>
        <v>39</v>
      </c>
      <c r="I115" t="str">
        <f>IF(ISERROR(VLOOKUP($B115,'technology-adoption-by-househol'!$D$233:$E$238,2,FALSE)),"",VLOOKUP($B115,'technology-adoption-by-househol'!$D$233:$E$238,2,FALSE))</f>
        <v/>
      </c>
      <c r="J115">
        <f>IF(ISERROR(VLOOKUP($B115,'technology-adoption-by-househol'!$D$239:$E$278,2,FALSE)),"",VLOOKUP($B115,'technology-adoption-by-househol'!$D$239:$E$278,2,FALSE))</f>
        <v>29.6</v>
      </c>
      <c r="K115">
        <f>IF(ISERROR(VLOOKUP($B115,'technology-adoption-by-househol'!$D$279:$E$297,2,FALSE)),"",VLOOKUP($B115,'technology-adoption-by-househol'!$D$279:$E$297,2,FALSE))</f>
        <v>43.5</v>
      </c>
      <c r="L115" t="str">
        <f>IF(ISERROR(VLOOKUP($B115,'technology-adoption-by-househol'!$D$298:$E$310,2,FALSE)),"",VLOOKUP($B115,'technology-adoption-by-househol'!$D$298:$E$310,2,FALSE))</f>
        <v/>
      </c>
      <c r="M115" t="str">
        <f>IF(ISERROR(VLOOKUP($B115,'technology-adoption-by-househol'!$D$311:$E$317,2,FALSE)),"",VLOOKUP($B115,'technology-adoption-by-househol'!$D$311:$E$317,2,FALSE))</f>
        <v/>
      </c>
      <c r="N115" t="str">
        <f>IF(ISERROR(VLOOKUP($B115,'technology-adoption-by-househol'!$D$318:$E$325,2,FALSE)),"",VLOOKUP($B115,'technology-adoption-by-househol'!$D$318:$E$325,2,FALSE))</f>
        <v/>
      </c>
      <c r="O115">
        <f>IF(ISERROR(VLOOKUP($B115,'technology-adoption-by-househol'!$D$326:$E$423,2,FALSE)),"",VLOOKUP($B115,'technology-adoption-by-househol'!$D$326:$E$423,2,FALSE))</f>
        <v>99</v>
      </c>
      <c r="P115" t="str">
        <f>IF(ISERROR(VLOOKUP($B115,'technology-adoption-by-househol'!$D$424:$E$432,2,FALSE)),"",VLOOKUP($B115,'technology-adoption-by-househol'!$D$424:$E$432,2,FALSE))</f>
        <v/>
      </c>
      <c r="Q115" t="str">
        <f>IF(ISERROR(VLOOKUP($B115,'technology-adoption-by-househol'!$D$433:$E$444,2,FALSE)),"",VLOOKUP($B115,'technology-adoption-by-househol'!$D$433:$E$444,2,FALSE))</f>
        <v/>
      </c>
      <c r="R115" t="str">
        <f>IF(ISERROR(VLOOKUP($B115,'technology-adoption-by-househol'!$D$445:$E$456,2,FALSE)),"",VLOOKUP($B115,'technology-adoption-by-househol'!$D$445:$E$456,2,FALSE))</f>
        <v/>
      </c>
      <c r="S115">
        <f>IF(ISERROR(VLOOKUP($B115,'technology-adoption-by-househol'!$D$457:$E$511,2,FALSE)),"",VLOOKUP($B115,'technology-adoption-by-househol'!$D$457:$E$511,2,FALSE))</f>
        <v>44</v>
      </c>
      <c r="T115">
        <f>IF(ISERROR(VLOOKUP($B115,'technology-adoption-by-househol'!$D$512:$E$588,2,FALSE)),"",VLOOKUP($B115,'technology-adoption-by-househol'!$D$512:$E$588,2,FALSE))</f>
        <v>99</v>
      </c>
      <c r="U115" t="str">
        <f>IF(ISERROR(VLOOKUP($B115,'technology-adoption-by-househol'!$D$589:$E$612,2,FALSE)),"",VLOOKUP($B115,'technology-adoption-by-househol'!$D$589:$E$612,2,FALSE))</f>
        <v/>
      </c>
      <c r="V115">
        <f>IF(ISERROR(VLOOKUP($B115,'technology-adoption-by-househol'!$D$616:$E$724,2,FALSE)),"",VLOOKUP($B115,'technology-adoption-by-househol'!$D$616:$E$724,2,FALSE))</f>
        <v>87.5</v>
      </c>
      <c r="W115" t="str">
        <f>IF(ISERROR(VLOOKUP($B115,'technology-adoption-by-househol'!$D$725:$E$757,2,FALSE)),"",VLOOKUP($B115,'technology-adoption-by-househol'!$D$725:$E$757,2,FALSE))</f>
        <v/>
      </c>
      <c r="X115" t="str">
        <f>IF(ISERROR(VLOOKUP($B115,'technology-adoption-by-househol'!$D$758:$E$768,2,FALSE)),"",VLOOKUP($B115,'technology-adoption-by-househol'!$D$758:$E$768,2,FALSE))</f>
        <v/>
      </c>
      <c r="Y115" t="str">
        <f>IF(ISERROR(VLOOKUP($B115,'technology-adoption-by-househol'!$D$769:$E$784,2,FALSE)),"",VLOOKUP($B115,'technology-adoption-by-househol'!$D$769:$E$784,2,FALSE))</f>
        <v/>
      </c>
      <c r="Z115" t="str">
        <f>IF(ISERROR(VLOOKUP($B115,'technology-adoption-by-househol'!$D$785:$E$794,2,FALSE)),"",VLOOKUP($B115,'technology-adoption-by-househol'!$D$785:$E$794,2,FALSE))</f>
        <v/>
      </c>
      <c r="AA115">
        <f>IF(ISERROR(VLOOKUP($B115,'technology-adoption-by-househol'!$D$795:$E$828,2,FALSE)),"",VLOOKUP($B115,'technology-adoption-by-househol'!$D$795:$E$828,2,FALSE))</f>
        <v>91.5</v>
      </c>
      <c r="AB115">
        <f>IF(ISERROR(VLOOKUP($B115,'technology-adoption-by-househol'!$D$829:$E$864,2,FALSE)),"",VLOOKUP($B115,'technology-adoption-by-househol'!$D$829:$E$864,2,FALSE))</f>
        <v>0.56999999999999995</v>
      </c>
      <c r="AC115" t="str">
        <f>IF(ISERROR(VLOOKUP($B115,'technology-adoption-by-househol'!$D$865:$E$877,2,FALSE)),"",VLOOKUP($B115,'technology-adoption-by-househol'!$D$865:$E$877,2,FALSE))</f>
        <v/>
      </c>
      <c r="AD115">
        <f>IF(ISERROR(VLOOKUP($B115,'technology-adoption-by-househol'!$D$878:$E$958,2,FALSE)),"",VLOOKUP($B115,'technology-adoption-by-househol'!$D$878:$E$958,2,FALSE))</f>
        <v>99</v>
      </c>
      <c r="AE115">
        <f>IF(ISERROR(VLOOKUP($B115,'technology-adoption-by-househol'!$D$959:$E$1011,2,FALSE)),"",VLOOKUP($B115,'technology-adoption-by-househol'!$D$959:$E$1011,2,FALSE))</f>
        <v>99.8</v>
      </c>
      <c r="AF115" t="str">
        <f>IF(ISERROR(VLOOKUP($B115,'technology-adoption-by-househol'!$D$1012:$E$1018,2,FALSE)),"",VLOOKUP($B115,'technology-adoption-by-househol'!$D$1012:$E$1018,2,FALSE))</f>
        <v/>
      </c>
      <c r="AG115">
        <f>IF(ISERROR(VLOOKUP($B115,'technology-adoption-by-househol'!$D$1019:$E$1041,2,FALSE)),"",VLOOKUP($B115,'technology-adoption-by-househol'!$D$1019:$E$1041,2,FALSE))</f>
        <v>26</v>
      </c>
      <c r="AH115" t="str">
        <f>IF(ISERROR(VLOOKUP($B115,'technology-adoption-by-househol'!$D$1042:$E$1047,2,FALSE)),"",VLOOKUP($B115,'technology-adoption-by-househol'!$D$1042:$E$1047,2,FALSE))</f>
        <v/>
      </c>
      <c r="AI115" t="str">
        <f>IF(ISERROR(VLOOKUP($B115,'technology-adoption-by-househol'!$D$1048:$E$1059,2,FALSE)),"",VLOOKUP($B115,'technology-adoption-by-househol'!$D$1048:$E$1059,2,FALSE))</f>
        <v/>
      </c>
      <c r="AJ115">
        <f>IF(ISERROR(VLOOKUP($B115,'technology-adoption-by-househol'!$D$1060:$E$1167,2,FALSE)),"",VLOOKUP($B115,'technology-adoption-by-househol'!$D$1060:$E$1167,2,FALSE))</f>
        <v>98.67</v>
      </c>
      <c r="AK115" t="str">
        <f>IF(ISERROR(VLOOKUP($B115,'technology-adoption-by-househol'!$D$1168:$E$1174,2,FALSE)),"",VLOOKUP($B115,'technology-adoption-by-househol'!$D$1168:$E$1174,2,FALSE))</f>
        <v/>
      </c>
      <c r="AL115">
        <f>IF(ISERROR(VLOOKUP($B115,'technology-adoption-by-househol'!$D$1181:$E$1236,2,FALSE)),"",VLOOKUP($B115,'technology-adoption-by-househol'!$D$1181:$E$1236,2,FALSE))</f>
        <v>94.4</v>
      </c>
      <c r="AM115" t="str">
        <f>IF(ISERROR(VLOOKUP($B115,'technology-adoption-by-househol'!$D$1243:$E$1255,2,FALSE)),"",VLOOKUP($B115,'technology-adoption-by-househol'!$D$1243:$E$1255,2,FALSE))</f>
        <v/>
      </c>
      <c r="AN115">
        <f>IF(ISERROR(VLOOKUP($B115,'technology-adoption-by-househol'!$D$1256:$E$1334,2,FALSE)),"",VLOOKUP($B115,'technology-adoption-by-househol'!$D$1256:$E$1334,2,FALSE))</f>
        <v>61</v>
      </c>
      <c r="AO115" t="str">
        <f>IF(ISERROR(VLOOKUP($B115,'technology-adoption-by-househol'!$D$1335:$E$1341,2,FALSE)),"",VLOOKUP($B115,'technology-adoption-by-househol'!$D$1335:$E$1341,2,FALSE))</f>
        <v/>
      </c>
    </row>
    <row r="116" spans="2:41" x14ac:dyDescent="0.3">
      <c r="B116" s="2">
        <f t="shared" si="1"/>
        <v>1972</v>
      </c>
      <c r="C116">
        <f>IF(ISERROR(VLOOKUP(B116,'technology-adoption-by-househol'!$D$6:$E$41,2,FALSE)),"",VLOOKUP(B116,'technology-adoption-by-househol'!$D$6:$E$41,2,FALSE))</f>
        <v>98</v>
      </c>
      <c r="D116">
        <f>IF(ISERROR(VLOOKUP($B116,'technology-adoption-by-househol'!$D$42:$E$132,2,FALSE)),"",VLOOKUP($B116,'technology-adoption-by-househol'!$D$42:$E$132,2,FALSE))</f>
        <v>81</v>
      </c>
      <c r="E116">
        <f>IF(ISERROR(VLOOKUP($B116,'technology-adoption-by-househol'!$D$133:$E$162,2,FALSE)),"",VLOOKUP($B116,'technology-adoption-by-househol'!$D$133:$E$162,2,FALSE))</f>
        <v>13</v>
      </c>
      <c r="F116" t="str">
        <f>IF(ISERROR(VLOOKUP($B116,'technology-adoption-by-househol'!$D$163:$E$185,2,FALSE)),"",VLOOKUP($B116,'technology-adoption-by-househol'!$D$163:$E$185,2,FALSE))</f>
        <v/>
      </c>
      <c r="G116" t="str">
        <f>IF(ISERROR(VLOOKUP($B116,'technology-adoption-by-househol'!$D$186:$E$192,2,FALSE)),"",VLOOKUP($B116,'technology-adoption-by-househol'!$D$186:$E$192,2,FALSE))</f>
        <v/>
      </c>
      <c r="H116">
        <f>IF(ISERROR(VLOOKUP($B116,'technology-adoption-by-househol'!$D$193:$E$232,2,FALSE)),"",VLOOKUP($B116,'technology-adoption-by-househol'!$D$193:$E$232,2,FALSE))</f>
        <v>43</v>
      </c>
      <c r="I116" t="str">
        <f>IF(ISERROR(VLOOKUP($B116,'technology-adoption-by-househol'!$D$233:$E$238,2,FALSE)),"",VLOOKUP($B116,'technology-adoption-by-househol'!$D$233:$E$238,2,FALSE))</f>
        <v/>
      </c>
      <c r="J116">
        <f>IF(ISERROR(VLOOKUP($B116,'technology-adoption-by-househol'!$D$239:$E$278,2,FALSE)),"",VLOOKUP($B116,'technology-adoption-by-househol'!$D$239:$E$278,2,FALSE))</f>
        <v>32</v>
      </c>
      <c r="K116">
        <f>IF(ISERROR(VLOOKUP($B116,'technology-adoption-by-househol'!$D$279:$E$297,2,FALSE)),"",VLOOKUP($B116,'technology-adoption-by-househol'!$D$279:$E$297,2,FALSE))</f>
        <v>58.5</v>
      </c>
      <c r="L116" t="str">
        <f>IF(ISERROR(VLOOKUP($B116,'technology-adoption-by-househol'!$D$298:$E$310,2,FALSE)),"",VLOOKUP($B116,'technology-adoption-by-househol'!$D$298:$E$310,2,FALSE))</f>
        <v/>
      </c>
      <c r="M116" t="str">
        <f>IF(ISERROR(VLOOKUP($B116,'technology-adoption-by-househol'!$D$311:$E$317,2,FALSE)),"",VLOOKUP($B116,'technology-adoption-by-househol'!$D$311:$E$317,2,FALSE))</f>
        <v/>
      </c>
      <c r="N116" t="str">
        <f>IF(ISERROR(VLOOKUP($B116,'technology-adoption-by-househol'!$D$318:$E$325,2,FALSE)),"",VLOOKUP($B116,'technology-adoption-by-househol'!$D$318:$E$325,2,FALSE))</f>
        <v/>
      </c>
      <c r="O116">
        <f>IF(ISERROR(VLOOKUP($B116,'technology-adoption-by-househol'!$D$326:$E$423,2,FALSE)),"",VLOOKUP($B116,'technology-adoption-by-househol'!$D$326:$E$423,2,FALSE))</f>
        <v>99</v>
      </c>
      <c r="P116" t="str">
        <f>IF(ISERROR(VLOOKUP($B116,'technology-adoption-by-househol'!$D$424:$E$432,2,FALSE)),"",VLOOKUP($B116,'technology-adoption-by-househol'!$D$424:$E$432,2,FALSE))</f>
        <v/>
      </c>
      <c r="Q116" t="str">
        <f>IF(ISERROR(VLOOKUP($B116,'technology-adoption-by-househol'!$D$433:$E$444,2,FALSE)),"",VLOOKUP($B116,'technology-adoption-by-househol'!$D$433:$E$444,2,FALSE))</f>
        <v/>
      </c>
      <c r="R116" t="str">
        <f>IF(ISERROR(VLOOKUP($B116,'technology-adoption-by-househol'!$D$445:$E$456,2,FALSE)),"",VLOOKUP($B116,'technology-adoption-by-househol'!$D$445:$E$456,2,FALSE))</f>
        <v/>
      </c>
      <c r="S116">
        <f>IF(ISERROR(VLOOKUP($B116,'technology-adoption-by-househol'!$D$457:$E$511,2,FALSE)),"",VLOOKUP($B116,'technology-adoption-by-househol'!$D$457:$E$511,2,FALSE))</f>
        <v>47</v>
      </c>
      <c r="T116">
        <f>IF(ISERROR(VLOOKUP($B116,'technology-adoption-by-househol'!$D$512:$E$588,2,FALSE)),"",VLOOKUP($B116,'technology-adoption-by-househol'!$D$512:$E$588,2,FALSE))</f>
        <v>99</v>
      </c>
      <c r="U116" t="str">
        <f>IF(ISERROR(VLOOKUP($B116,'technology-adoption-by-househol'!$D$589:$E$612,2,FALSE)),"",VLOOKUP($B116,'technology-adoption-by-househol'!$D$589:$E$612,2,FALSE))</f>
        <v/>
      </c>
      <c r="V116">
        <f>IF(ISERROR(VLOOKUP($B116,'technology-adoption-by-househol'!$D$616:$E$724,2,FALSE)),"",VLOOKUP($B116,'technology-adoption-by-househol'!$D$616:$E$724,2,FALSE))</f>
        <v>88</v>
      </c>
      <c r="W116" t="str">
        <f>IF(ISERROR(VLOOKUP($B116,'technology-adoption-by-househol'!$D$725:$E$757,2,FALSE)),"",VLOOKUP($B116,'technology-adoption-by-househol'!$D$725:$E$757,2,FALSE))</f>
        <v/>
      </c>
      <c r="X116" t="str">
        <f>IF(ISERROR(VLOOKUP($B116,'technology-adoption-by-househol'!$D$758:$E$768,2,FALSE)),"",VLOOKUP($B116,'technology-adoption-by-househol'!$D$758:$E$768,2,FALSE))</f>
        <v/>
      </c>
      <c r="Y116" t="str">
        <f>IF(ISERROR(VLOOKUP($B116,'technology-adoption-by-househol'!$D$769:$E$784,2,FALSE)),"",VLOOKUP($B116,'technology-adoption-by-househol'!$D$769:$E$784,2,FALSE))</f>
        <v/>
      </c>
      <c r="Z116" t="str">
        <f>IF(ISERROR(VLOOKUP($B116,'technology-adoption-by-househol'!$D$785:$E$794,2,FALSE)),"",VLOOKUP($B116,'technology-adoption-by-househol'!$D$785:$E$794,2,FALSE))</f>
        <v/>
      </c>
      <c r="AA116">
        <f>IF(ISERROR(VLOOKUP($B116,'technology-adoption-by-househol'!$D$795:$E$828,2,FALSE)),"",VLOOKUP($B116,'technology-adoption-by-househol'!$D$795:$E$828,2,FALSE))</f>
        <v>92</v>
      </c>
      <c r="AB116">
        <f>IF(ISERROR(VLOOKUP($B116,'technology-adoption-by-househol'!$D$829:$E$864,2,FALSE)),"",VLOOKUP($B116,'technology-adoption-by-househol'!$D$829:$E$864,2,FALSE))</f>
        <v>0.56999999999999995</v>
      </c>
      <c r="AC116">
        <f>IF(ISERROR(VLOOKUP($B116,'technology-adoption-by-househol'!$D$865:$E$877,2,FALSE)),"",VLOOKUP($B116,'technology-adoption-by-househol'!$D$865:$E$877,2,FALSE))</f>
        <v>0.5</v>
      </c>
      <c r="AD116">
        <f>IF(ISERROR(VLOOKUP($B116,'technology-adoption-by-househol'!$D$878:$E$958,2,FALSE)),"",VLOOKUP($B116,'technology-adoption-by-househol'!$D$878:$E$958,2,FALSE))</f>
        <v>99</v>
      </c>
      <c r="AE116">
        <f>IF(ISERROR(VLOOKUP($B116,'technology-adoption-by-househol'!$D$959:$E$1011,2,FALSE)),"",VLOOKUP($B116,'technology-adoption-by-househol'!$D$959:$E$1011,2,FALSE))</f>
        <v>99.9</v>
      </c>
      <c r="AF116" t="str">
        <f>IF(ISERROR(VLOOKUP($B116,'technology-adoption-by-househol'!$D$1012:$E$1018,2,FALSE)),"",VLOOKUP($B116,'technology-adoption-by-househol'!$D$1012:$E$1018,2,FALSE))</f>
        <v/>
      </c>
      <c r="AG116">
        <f>IF(ISERROR(VLOOKUP($B116,'technology-adoption-by-househol'!$D$1019:$E$1041,2,FALSE)),"",VLOOKUP($B116,'technology-adoption-by-househol'!$D$1019:$E$1041,2,FALSE))</f>
        <v>28</v>
      </c>
      <c r="AH116" t="str">
        <f>IF(ISERROR(VLOOKUP($B116,'technology-adoption-by-househol'!$D$1042:$E$1047,2,FALSE)),"",VLOOKUP($B116,'technology-adoption-by-househol'!$D$1042:$E$1047,2,FALSE))</f>
        <v/>
      </c>
      <c r="AI116" t="str">
        <f>IF(ISERROR(VLOOKUP($B116,'technology-adoption-by-househol'!$D$1048:$E$1059,2,FALSE)),"",VLOOKUP($B116,'technology-adoption-by-househol'!$D$1048:$E$1059,2,FALSE))</f>
        <v/>
      </c>
      <c r="AJ116">
        <f>IF(ISERROR(VLOOKUP($B116,'technology-adoption-by-househol'!$D$1060:$E$1167,2,FALSE)),"",VLOOKUP($B116,'technology-adoption-by-househol'!$D$1060:$E$1167,2,FALSE))</f>
        <v>99</v>
      </c>
      <c r="AK116" t="str">
        <f>IF(ISERROR(VLOOKUP($B116,'technology-adoption-by-househol'!$D$1168:$E$1174,2,FALSE)),"",VLOOKUP($B116,'technology-adoption-by-househol'!$D$1168:$E$1174,2,FALSE))</f>
        <v/>
      </c>
      <c r="AL116">
        <f>IF(ISERROR(VLOOKUP($B116,'technology-adoption-by-househol'!$D$1181:$E$1236,2,FALSE)),"",VLOOKUP($B116,'technology-adoption-by-househol'!$D$1181:$E$1236,2,FALSE))</f>
        <v>96.9</v>
      </c>
      <c r="AM116" t="str">
        <f>IF(ISERROR(VLOOKUP($B116,'technology-adoption-by-househol'!$D$1243:$E$1255,2,FALSE)),"",VLOOKUP($B116,'technology-adoption-by-househol'!$D$1243:$E$1255,2,FALSE))</f>
        <v/>
      </c>
      <c r="AN116">
        <f>IF(ISERROR(VLOOKUP($B116,'technology-adoption-by-househol'!$D$1256:$E$1334,2,FALSE)),"",VLOOKUP($B116,'technology-adoption-by-househol'!$D$1256:$E$1334,2,FALSE))</f>
        <v>64</v>
      </c>
      <c r="AO116" t="str">
        <f>IF(ISERROR(VLOOKUP($B116,'technology-adoption-by-househol'!$D$1335:$E$1341,2,FALSE)),"",VLOOKUP($B116,'technology-adoption-by-househol'!$D$1335:$E$1341,2,FALSE))</f>
        <v/>
      </c>
    </row>
    <row r="117" spans="2:41" x14ac:dyDescent="0.3">
      <c r="B117" s="2">
        <f t="shared" si="1"/>
        <v>1973</v>
      </c>
      <c r="C117">
        <f>IF(ISERROR(VLOOKUP(B117,'technology-adoption-by-househol'!$D$6:$E$41,2,FALSE)),"",VLOOKUP(B117,'technology-adoption-by-househol'!$D$6:$E$41,2,FALSE))</f>
        <v>98.5</v>
      </c>
      <c r="D117">
        <f>IF(ISERROR(VLOOKUP($B117,'technology-adoption-by-househol'!$D$42:$E$132,2,FALSE)),"",VLOOKUP($B117,'technology-adoption-by-househol'!$D$42:$E$132,2,FALSE))</f>
        <v>82</v>
      </c>
      <c r="E117">
        <f>IF(ISERROR(VLOOKUP($B117,'technology-adoption-by-househol'!$D$133:$E$162,2,FALSE)),"",VLOOKUP($B117,'technology-adoption-by-househol'!$D$133:$E$162,2,FALSE))</f>
        <v>15.5</v>
      </c>
      <c r="F117" t="str">
        <f>IF(ISERROR(VLOOKUP($B117,'technology-adoption-by-househol'!$D$163:$E$185,2,FALSE)),"",VLOOKUP($B117,'technology-adoption-by-househol'!$D$163:$E$185,2,FALSE))</f>
        <v/>
      </c>
      <c r="G117" t="str">
        <f>IF(ISERROR(VLOOKUP($B117,'technology-adoption-by-househol'!$D$186:$E$192,2,FALSE)),"",VLOOKUP($B117,'technology-adoption-by-househol'!$D$186:$E$192,2,FALSE))</f>
        <v/>
      </c>
      <c r="H117">
        <f>IF(ISERROR(VLOOKUP($B117,'technology-adoption-by-househol'!$D$193:$E$232,2,FALSE)),"",VLOOKUP($B117,'technology-adoption-by-househol'!$D$193:$E$232,2,FALSE))</f>
        <v>48</v>
      </c>
      <c r="I117" t="str">
        <f>IF(ISERROR(VLOOKUP($B117,'technology-adoption-by-househol'!$D$233:$E$238,2,FALSE)),"",VLOOKUP($B117,'technology-adoption-by-househol'!$D$233:$E$238,2,FALSE))</f>
        <v/>
      </c>
      <c r="J117">
        <f>IF(ISERROR(VLOOKUP($B117,'technology-adoption-by-househol'!$D$239:$E$278,2,FALSE)),"",VLOOKUP($B117,'technology-adoption-by-househol'!$D$239:$E$278,2,FALSE))</f>
        <v>34.299999999999997</v>
      </c>
      <c r="K117">
        <f>IF(ISERROR(VLOOKUP($B117,'technology-adoption-by-househol'!$D$279:$E$297,2,FALSE)),"",VLOOKUP($B117,'technology-adoption-by-househol'!$D$279:$E$297,2,FALSE))</f>
        <v>74</v>
      </c>
      <c r="L117">
        <f>IF(ISERROR(VLOOKUP($B117,'technology-adoption-by-househol'!$D$298:$E$310,2,FALSE)),"",VLOOKUP($B117,'technology-adoption-by-househol'!$D$298:$E$310,2,FALSE))</f>
        <v>40</v>
      </c>
      <c r="M117" t="str">
        <f>IF(ISERROR(VLOOKUP($B117,'technology-adoption-by-househol'!$D$311:$E$317,2,FALSE)),"",VLOOKUP($B117,'technology-adoption-by-househol'!$D$311:$E$317,2,FALSE))</f>
        <v/>
      </c>
      <c r="N117" t="str">
        <f>IF(ISERROR(VLOOKUP($B117,'technology-adoption-by-househol'!$D$318:$E$325,2,FALSE)),"",VLOOKUP($B117,'technology-adoption-by-househol'!$D$318:$E$325,2,FALSE))</f>
        <v/>
      </c>
      <c r="O117">
        <f>IF(ISERROR(VLOOKUP($B117,'technology-adoption-by-househol'!$D$326:$E$423,2,FALSE)),"",VLOOKUP($B117,'technology-adoption-by-househol'!$D$326:$E$423,2,FALSE))</f>
        <v>99</v>
      </c>
      <c r="P117" t="str">
        <f>IF(ISERROR(VLOOKUP($B117,'technology-adoption-by-househol'!$D$424:$E$432,2,FALSE)),"",VLOOKUP($B117,'technology-adoption-by-househol'!$D$424:$E$432,2,FALSE))</f>
        <v/>
      </c>
      <c r="Q117" t="str">
        <f>IF(ISERROR(VLOOKUP($B117,'technology-adoption-by-househol'!$D$433:$E$444,2,FALSE)),"",VLOOKUP($B117,'technology-adoption-by-househol'!$D$433:$E$444,2,FALSE))</f>
        <v/>
      </c>
      <c r="R117" t="str">
        <f>IF(ISERROR(VLOOKUP($B117,'technology-adoption-by-househol'!$D$445:$E$456,2,FALSE)),"",VLOOKUP($B117,'technology-adoption-by-househol'!$D$445:$E$456,2,FALSE))</f>
        <v/>
      </c>
      <c r="S117">
        <f>IF(ISERROR(VLOOKUP($B117,'technology-adoption-by-househol'!$D$457:$E$511,2,FALSE)),"",VLOOKUP($B117,'technology-adoption-by-househol'!$D$457:$E$511,2,FALSE))</f>
        <v>49</v>
      </c>
      <c r="T117">
        <f>IF(ISERROR(VLOOKUP($B117,'technology-adoption-by-househol'!$D$512:$E$588,2,FALSE)),"",VLOOKUP($B117,'technology-adoption-by-househol'!$D$512:$E$588,2,FALSE))</f>
        <v>99</v>
      </c>
      <c r="U117" t="str">
        <f>IF(ISERROR(VLOOKUP($B117,'technology-adoption-by-househol'!$D$589:$E$612,2,FALSE)),"",VLOOKUP($B117,'technology-adoption-by-househol'!$D$589:$E$612,2,FALSE))</f>
        <v/>
      </c>
      <c r="V117">
        <f>IF(ISERROR(VLOOKUP($B117,'technology-adoption-by-househol'!$D$616:$E$724,2,FALSE)),"",VLOOKUP($B117,'technology-adoption-by-househol'!$D$616:$E$724,2,FALSE))</f>
        <v>88.67</v>
      </c>
      <c r="W117" t="str">
        <f>IF(ISERROR(VLOOKUP($B117,'technology-adoption-by-househol'!$D$725:$E$757,2,FALSE)),"",VLOOKUP($B117,'technology-adoption-by-househol'!$D$725:$E$757,2,FALSE))</f>
        <v/>
      </c>
      <c r="X117" t="str">
        <f>IF(ISERROR(VLOOKUP($B117,'technology-adoption-by-househol'!$D$758:$E$768,2,FALSE)),"",VLOOKUP($B117,'technology-adoption-by-househol'!$D$758:$E$768,2,FALSE))</f>
        <v/>
      </c>
      <c r="Y117" t="str">
        <f>IF(ISERROR(VLOOKUP($B117,'technology-adoption-by-househol'!$D$769:$E$784,2,FALSE)),"",VLOOKUP($B117,'technology-adoption-by-househol'!$D$769:$E$784,2,FALSE))</f>
        <v/>
      </c>
      <c r="Z117" t="str">
        <f>IF(ISERROR(VLOOKUP($B117,'technology-adoption-by-househol'!$D$785:$E$794,2,FALSE)),"",VLOOKUP($B117,'technology-adoption-by-househol'!$D$785:$E$794,2,FALSE))</f>
        <v/>
      </c>
      <c r="AA117">
        <f>IF(ISERROR(VLOOKUP($B117,'technology-adoption-by-househol'!$D$795:$E$828,2,FALSE)),"",VLOOKUP($B117,'technology-adoption-by-househol'!$D$795:$E$828,2,FALSE))</f>
        <v>93</v>
      </c>
      <c r="AB117">
        <f>IF(ISERROR(VLOOKUP($B117,'technology-adoption-by-househol'!$D$829:$E$864,2,FALSE)),"",VLOOKUP($B117,'technology-adoption-by-househol'!$D$829:$E$864,2,FALSE))</f>
        <v>0.56999999999999995</v>
      </c>
      <c r="AC117">
        <f>IF(ISERROR(VLOOKUP($B117,'technology-adoption-by-househol'!$D$865:$E$877,2,FALSE)),"",VLOOKUP($B117,'technology-adoption-by-househol'!$D$865:$E$877,2,FALSE))</f>
        <v>4.5</v>
      </c>
      <c r="AD117">
        <f>IF(ISERROR(VLOOKUP($B117,'technology-adoption-by-househol'!$D$878:$E$958,2,FALSE)),"",VLOOKUP($B117,'technology-adoption-by-househol'!$D$878:$E$958,2,FALSE))</f>
        <v>99</v>
      </c>
      <c r="AE117">
        <f>IF(ISERROR(VLOOKUP($B117,'technology-adoption-by-househol'!$D$959:$E$1011,2,FALSE)),"",VLOOKUP($B117,'technology-adoption-by-househol'!$D$959:$E$1011,2,FALSE))</f>
        <v>99.9</v>
      </c>
      <c r="AF117" t="str">
        <f>IF(ISERROR(VLOOKUP($B117,'technology-adoption-by-househol'!$D$1012:$E$1018,2,FALSE)),"",VLOOKUP($B117,'technology-adoption-by-househol'!$D$1012:$E$1018,2,FALSE))</f>
        <v/>
      </c>
      <c r="AG117">
        <f>IF(ISERROR(VLOOKUP($B117,'technology-adoption-by-househol'!$D$1019:$E$1041,2,FALSE)),"",VLOOKUP($B117,'technology-adoption-by-househol'!$D$1019:$E$1041,2,FALSE))</f>
        <v>30</v>
      </c>
      <c r="AH117" t="str">
        <f>IF(ISERROR(VLOOKUP($B117,'technology-adoption-by-househol'!$D$1042:$E$1047,2,FALSE)),"",VLOOKUP($B117,'technology-adoption-by-househol'!$D$1042:$E$1047,2,FALSE))</f>
        <v/>
      </c>
      <c r="AI117" t="str">
        <f>IF(ISERROR(VLOOKUP($B117,'technology-adoption-by-househol'!$D$1048:$E$1059,2,FALSE)),"",VLOOKUP($B117,'technology-adoption-by-househol'!$D$1048:$E$1059,2,FALSE))</f>
        <v/>
      </c>
      <c r="AJ117">
        <f>IF(ISERROR(VLOOKUP($B117,'technology-adoption-by-househol'!$D$1060:$E$1167,2,FALSE)),"",VLOOKUP($B117,'technology-adoption-by-househol'!$D$1060:$E$1167,2,FALSE))</f>
        <v>99</v>
      </c>
      <c r="AK117" t="str">
        <f>IF(ISERROR(VLOOKUP($B117,'technology-adoption-by-househol'!$D$1168:$E$1174,2,FALSE)),"",VLOOKUP($B117,'technology-adoption-by-househol'!$D$1168:$E$1174,2,FALSE))</f>
        <v/>
      </c>
      <c r="AL117">
        <f>IF(ISERROR(VLOOKUP($B117,'technology-adoption-by-househol'!$D$1181:$E$1236,2,FALSE)),"",VLOOKUP($B117,'technology-adoption-by-househol'!$D$1181:$E$1236,2,FALSE))</f>
        <v>97.5</v>
      </c>
      <c r="AM117" t="str">
        <f>IF(ISERROR(VLOOKUP($B117,'technology-adoption-by-househol'!$D$1243:$E$1255,2,FALSE)),"",VLOOKUP($B117,'technology-adoption-by-househol'!$D$1243:$E$1255,2,FALSE))</f>
        <v/>
      </c>
      <c r="AN117">
        <f>IF(ISERROR(VLOOKUP($B117,'technology-adoption-by-househol'!$D$1256:$E$1334,2,FALSE)),"",VLOOKUP($B117,'technology-adoption-by-househol'!$D$1256:$E$1334,2,FALSE))</f>
        <v>66</v>
      </c>
      <c r="AO117" t="str">
        <f>IF(ISERROR(VLOOKUP($B117,'technology-adoption-by-househol'!$D$1335:$E$1341,2,FALSE)),"",VLOOKUP($B117,'technology-adoption-by-househol'!$D$1335:$E$1341,2,FALSE))</f>
        <v/>
      </c>
    </row>
    <row r="118" spans="2:41" x14ac:dyDescent="0.3">
      <c r="B118" s="2">
        <f t="shared" si="1"/>
        <v>1974</v>
      </c>
      <c r="C118">
        <f>IF(ISERROR(VLOOKUP(B118,'technology-adoption-by-househol'!$D$6:$E$41,2,FALSE)),"",VLOOKUP(B118,'technology-adoption-by-househol'!$D$6:$E$41,2,FALSE))</f>
        <v>98</v>
      </c>
      <c r="D118">
        <f>IF(ISERROR(VLOOKUP($B118,'technology-adoption-by-househol'!$D$42:$E$132,2,FALSE)),"",VLOOKUP($B118,'technology-adoption-by-househol'!$D$42:$E$132,2,FALSE))</f>
        <v>83</v>
      </c>
      <c r="E118">
        <f>IF(ISERROR(VLOOKUP($B118,'technology-adoption-by-househol'!$D$133:$E$162,2,FALSE)),"",VLOOKUP($B118,'technology-adoption-by-househol'!$D$133:$E$162,2,FALSE))</f>
        <v>15.5</v>
      </c>
      <c r="F118" t="str">
        <f>IF(ISERROR(VLOOKUP($B118,'technology-adoption-by-househol'!$D$163:$E$185,2,FALSE)),"",VLOOKUP($B118,'technology-adoption-by-househol'!$D$163:$E$185,2,FALSE))</f>
        <v/>
      </c>
      <c r="G118" t="str">
        <f>IF(ISERROR(VLOOKUP($B118,'technology-adoption-by-househol'!$D$186:$E$192,2,FALSE)),"",VLOOKUP($B118,'technology-adoption-by-househol'!$D$186:$E$192,2,FALSE))</f>
        <v/>
      </c>
      <c r="H118">
        <f>IF(ISERROR(VLOOKUP($B118,'technology-adoption-by-househol'!$D$193:$E$232,2,FALSE)),"",VLOOKUP($B118,'technology-adoption-by-househol'!$D$193:$E$232,2,FALSE))</f>
        <v>57</v>
      </c>
      <c r="I118" t="str">
        <f>IF(ISERROR(VLOOKUP($B118,'technology-adoption-by-househol'!$D$233:$E$238,2,FALSE)),"",VLOOKUP($B118,'technology-adoption-by-househol'!$D$233:$E$238,2,FALSE))</f>
        <v/>
      </c>
      <c r="J118">
        <f>IF(ISERROR(VLOOKUP($B118,'technology-adoption-by-househol'!$D$239:$E$278,2,FALSE)),"",VLOOKUP($B118,'technology-adoption-by-househol'!$D$239:$E$278,2,FALSE))</f>
        <v>36.6</v>
      </c>
      <c r="K118">
        <f>IF(ISERROR(VLOOKUP($B118,'technology-adoption-by-househol'!$D$279:$E$297,2,FALSE)),"",VLOOKUP($B118,'technology-adoption-by-househol'!$D$279:$E$297,2,FALSE))</f>
        <v>81</v>
      </c>
      <c r="L118" t="str">
        <f>IF(ISERROR(VLOOKUP($B118,'technology-adoption-by-househol'!$D$298:$E$310,2,FALSE)),"",VLOOKUP($B118,'technology-adoption-by-househol'!$D$298:$E$310,2,FALSE))</f>
        <v/>
      </c>
      <c r="M118" t="str">
        <f>IF(ISERROR(VLOOKUP($B118,'technology-adoption-by-househol'!$D$311:$E$317,2,FALSE)),"",VLOOKUP($B118,'technology-adoption-by-househol'!$D$311:$E$317,2,FALSE))</f>
        <v/>
      </c>
      <c r="N118" t="str">
        <f>IF(ISERROR(VLOOKUP($B118,'technology-adoption-by-househol'!$D$318:$E$325,2,FALSE)),"",VLOOKUP($B118,'technology-adoption-by-househol'!$D$318:$E$325,2,FALSE))</f>
        <v/>
      </c>
      <c r="O118">
        <f>IF(ISERROR(VLOOKUP($B118,'technology-adoption-by-househol'!$D$326:$E$423,2,FALSE)),"",VLOOKUP($B118,'technology-adoption-by-househol'!$D$326:$E$423,2,FALSE))</f>
        <v>99</v>
      </c>
      <c r="P118" t="str">
        <f>IF(ISERROR(VLOOKUP($B118,'technology-adoption-by-househol'!$D$424:$E$432,2,FALSE)),"",VLOOKUP($B118,'technology-adoption-by-househol'!$D$424:$E$432,2,FALSE))</f>
        <v/>
      </c>
      <c r="Q118" t="str">
        <f>IF(ISERROR(VLOOKUP($B118,'technology-adoption-by-househol'!$D$433:$E$444,2,FALSE)),"",VLOOKUP($B118,'technology-adoption-by-househol'!$D$433:$E$444,2,FALSE))</f>
        <v/>
      </c>
      <c r="R118" t="str">
        <f>IF(ISERROR(VLOOKUP($B118,'technology-adoption-by-househol'!$D$445:$E$456,2,FALSE)),"",VLOOKUP($B118,'technology-adoption-by-househol'!$D$445:$E$456,2,FALSE))</f>
        <v/>
      </c>
      <c r="S118">
        <f>IF(ISERROR(VLOOKUP($B118,'technology-adoption-by-househol'!$D$457:$E$511,2,FALSE)),"",VLOOKUP($B118,'technology-adoption-by-househol'!$D$457:$E$511,2,FALSE))</f>
        <v>50</v>
      </c>
      <c r="T118">
        <f>IF(ISERROR(VLOOKUP($B118,'technology-adoption-by-househol'!$D$512:$E$588,2,FALSE)),"",VLOOKUP($B118,'technology-adoption-by-househol'!$D$512:$E$588,2,FALSE))</f>
        <v>99</v>
      </c>
      <c r="U118" t="str">
        <f>IF(ISERROR(VLOOKUP($B118,'technology-adoption-by-househol'!$D$589:$E$612,2,FALSE)),"",VLOOKUP($B118,'technology-adoption-by-househol'!$D$589:$E$612,2,FALSE))</f>
        <v/>
      </c>
      <c r="V118">
        <f>IF(ISERROR(VLOOKUP($B118,'technology-adoption-by-househol'!$D$616:$E$724,2,FALSE)),"",VLOOKUP($B118,'technology-adoption-by-househol'!$D$616:$E$724,2,FALSE))</f>
        <v>89.33</v>
      </c>
      <c r="W118" t="str">
        <f>IF(ISERROR(VLOOKUP($B118,'technology-adoption-by-househol'!$D$725:$E$757,2,FALSE)),"",VLOOKUP($B118,'technology-adoption-by-househol'!$D$725:$E$757,2,FALSE))</f>
        <v/>
      </c>
      <c r="X118" t="str">
        <f>IF(ISERROR(VLOOKUP($B118,'technology-adoption-by-househol'!$D$758:$E$768,2,FALSE)),"",VLOOKUP($B118,'technology-adoption-by-househol'!$D$758:$E$768,2,FALSE))</f>
        <v/>
      </c>
      <c r="Y118" t="str">
        <f>IF(ISERROR(VLOOKUP($B118,'technology-adoption-by-househol'!$D$769:$E$784,2,FALSE)),"",VLOOKUP($B118,'technology-adoption-by-househol'!$D$769:$E$784,2,FALSE))</f>
        <v/>
      </c>
      <c r="Z118" t="str">
        <f>IF(ISERROR(VLOOKUP($B118,'technology-adoption-by-househol'!$D$785:$E$794,2,FALSE)),"",VLOOKUP($B118,'technology-adoption-by-househol'!$D$785:$E$794,2,FALSE))</f>
        <v/>
      </c>
      <c r="AA118">
        <f>IF(ISERROR(VLOOKUP($B118,'technology-adoption-by-househol'!$D$795:$E$828,2,FALSE)),"",VLOOKUP($B118,'technology-adoption-by-househol'!$D$795:$E$828,2,FALSE))</f>
        <v>93.5</v>
      </c>
      <c r="AB118">
        <f>IF(ISERROR(VLOOKUP($B118,'technology-adoption-by-househol'!$D$829:$E$864,2,FALSE)),"",VLOOKUP($B118,'technology-adoption-by-househol'!$D$829:$E$864,2,FALSE))</f>
        <v>0.56999999999999995</v>
      </c>
      <c r="AC118">
        <f>IF(ISERROR(VLOOKUP($B118,'technology-adoption-by-househol'!$D$865:$E$877,2,FALSE)),"",VLOOKUP($B118,'technology-adoption-by-househol'!$D$865:$E$877,2,FALSE))</f>
        <v>16</v>
      </c>
      <c r="AD118">
        <f>IF(ISERROR(VLOOKUP($B118,'technology-adoption-by-househol'!$D$878:$E$958,2,FALSE)),"",VLOOKUP($B118,'technology-adoption-by-househol'!$D$878:$E$958,2,FALSE))</f>
        <v>99</v>
      </c>
      <c r="AE118">
        <f>IF(ISERROR(VLOOKUP($B118,'technology-adoption-by-househol'!$D$959:$E$1011,2,FALSE)),"",VLOOKUP($B118,'technology-adoption-by-househol'!$D$959:$E$1011,2,FALSE))</f>
        <v>99.9</v>
      </c>
      <c r="AF118" t="str">
        <f>IF(ISERROR(VLOOKUP($B118,'technology-adoption-by-househol'!$D$1012:$E$1018,2,FALSE)),"",VLOOKUP($B118,'technology-adoption-by-househol'!$D$1012:$E$1018,2,FALSE))</f>
        <v/>
      </c>
      <c r="AG118">
        <f>IF(ISERROR(VLOOKUP($B118,'technology-adoption-by-househol'!$D$1019:$E$1041,2,FALSE)),"",VLOOKUP($B118,'technology-adoption-by-househol'!$D$1019:$E$1041,2,FALSE))</f>
        <v>32</v>
      </c>
      <c r="AH118" t="str">
        <f>IF(ISERROR(VLOOKUP($B118,'technology-adoption-by-househol'!$D$1042:$E$1047,2,FALSE)),"",VLOOKUP($B118,'technology-adoption-by-househol'!$D$1042:$E$1047,2,FALSE))</f>
        <v/>
      </c>
      <c r="AI118" t="str">
        <f>IF(ISERROR(VLOOKUP($B118,'technology-adoption-by-househol'!$D$1048:$E$1059,2,FALSE)),"",VLOOKUP($B118,'technology-adoption-by-househol'!$D$1048:$E$1059,2,FALSE))</f>
        <v/>
      </c>
      <c r="AJ118">
        <f>IF(ISERROR(VLOOKUP($B118,'technology-adoption-by-househol'!$D$1060:$E$1167,2,FALSE)),"",VLOOKUP($B118,'technology-adoption-by-househol'!$D$1060:$E$1167,2,FALSE))</f>
        <v>99</v>
      </c>
      <c r="AK118" t="str">
        <f>IF(ISERROR(VLOOKUP($B118,'technology-adoption-by-househol'!$D$1168:$E$1174,2,FALSE)),"",VLOOKUP($B118,'technology-adoption-by-househol'!$D$1168:$E$1174,2,FALSE))</f>
        <v/>
      </c>
      <c r="AL118">
        <f>IF(ISERROR(VLOOKUP($B118,'technology-adoption-by-househol'!$D$1181:$E$1236,2,FALSE)),"",VLOOKUP($B118,'technology-adoption-by-househol'!$D$1181:$E$1236,2,FALSE))</f>
        <v>98.4</v>
      </c>
      <c r="AM118" t="str">
        <f>IF(ISERROR(VLOOKUP($B118,'technology-adoption-by-househol'!$D$1243:$E$1255,2,FALSE)),"",VLOOKUP($B118,'technology-adoption-by-househol'!$D$1243:$E$1255,2,FALSE))</f>
        <v/>
      </c>
      <c r="AN118">
        <f>IF(ISERROR(VLOOKUP($B118,'technology-adoption-by-househol'!$D$1256:$E$1334,2,FALSE)),"",VLOOKUP($B118,'technology-adoption-by-househol'!$D$1256:$E$1334,2,FALSE))</f>
        <v>68</v>
      </c>
      <c r="AO118" t="str">
        <f>IF(ISERROR(VLOOKUP($B118,'technology-adoption-by-househol'!$D$1335:$E$1341,2,FALSE)),"",VLOOKUP($B118,'technology-adoption-by-househol'!$D$1335:$E$1341,2,FALSE))</f>
        <v/>
      </c>
    </row>
    <row r="119" spans="2:41" x14ac:dyDescent="0.3">
      <c r="B119" s="2">
        <f t="shared" si="1"/>
        <v>1975</v>
      </c>
      <c r="C119">
        <f>IF(ISERROR(VLOOKUP(B119,'technology-adoption-by-househol'!$D$6:$E$41,2,FALSE)),"",VLOOKUP(B119,'technology-adoption-by-househol'!$D$6:$E$41,2,FALSE))</f>
        <v>98.5</v>
      </c>
      <c r="D119">
        <f>IF(ISERROR(VLOOKUP($B119,'technology-adoption-by-househol'!$D$42:$E$132,2,FALSE)),"",VLOOKUP($B119,'technology-adoption-by-househol'!$D$42:$E$132,2,FALSE))</f>
        <v>83</v>
      </c>
      <c r="E119">
        <f>IF(ISERROR(VLOOKUP($B119,'technology-adoption-by-househol'!$D$133:$E$162,2,FALSE)),"",VLOOKUP($B119,'technology-adoption-by-househol'!$D$133:$E$162,2,FALSE))</f>
        <v>16.7</v>
      </c>
      <c r="F119" t="str">
        <f>IF(ISERROR(VLOOKUP($B119,'technology-adoption-by-househol'!$D$163:$E$185,2,FALSE)),"",VLOOKUP($B119,'technology-adoption-by-househol'!$D$163:$E$185,2,FALSE))</f>
        <v/>
      </c>
      <c r="G119" t="str">
        <f>IF(ISERROR(VLOOKUP($B119,'technology-adoption-by-househol'!$D$186:$E$192,2,FALSE)),"",VLOOKUP($B119,'technology-adoption-by-househol'!$D$186:$E$192,2,FALSE))</f>
        <v/>
      </c>
      <c r="H119">
        <f>IF(ISERROR(VLOOKUP($B119,'technology-adoption-by-househol'!$D$193:$E$232,2,FALSE)),"",VLOOKUP($B119,'technology-adoption-by-househol'!$D$193:$E$232,2,FALSE))</f>
        <v>64</v>
      </c>
      <c r="I119" t="str">
        <f>IF(ISERROR(VLOOKUP($B119,'technology-adoption-by-househol'!$D$233:$E$238,2,FALSE)),"",VLOOKUP($B119,'technology-adoption-by-househol'!$D$233:$E$238,2,FALSE))</f>
        <v/>
      </c>
      <c r="J119">
        <f>IF(ISERROR(VLOOKUP($B119,'technology-adoption-by-househol'!$D$239:$E$278,2,FALSE)),"",VLOOKUP($B119,'technology-adoption-by-househol'!$D$239:$E$278,2,FALSE))</f>
        <v>38.299999999999997</v>
      </c>
      <c r="K119">
        <f>IF(ISERROR(VLOOKUP($B119,'technology-adoption-by-househol'!$D$279:$E$297,2,FALSE)),"",VLOOKUP($B119,'technology-adoption-by-househol'!$D$279:$E$297,2,FALSE))</f>
        <v>87.5</v>
      </c>
      <c r="L119" t="str">
        <f>IF(ISERROR(VLOOKUP($B119,'technology-adoption-by-househol'!$D$298:$E$310,2,FALSE)),"",VLOOKUP($B119,'technology-adoption-by-househol'!$D$298:$E$310,2,FALSE))</f>
        <v/>
      </c>
      <c r="M119" t="str">
        <f>IF(ISERROR(VLOOKUP($B119,'technology-adoption-by-househol'!$D$311:$E$317,2,FALSE)),"",VLOOKUP($B119,'technology-adoption-by-househol'!$D$311:$E$317,2,FALSE))</f>
        <v/>
      </c>
      <c r="N119">
        <f>IF(ISERROR(VLOOKUP($B119,'technology-adoption-by-househol'!$D$318:$E$325,2,FALSE)),"",VLOOKUP($B119,'technology-adoption-by-househol'!$D$318:$E$325,2,FALSE))</f>
        <v>45</v>
      </c>
      <c r="O119">
        <f>IF(ISERROR(VLOOKUP($B119,'technology-adoption-by-househol'!$D$326:$E$423,2,FALSE)),"",VLOOKUP($B119,'technology-adoption-by-househol'!$D$326:$E$423,2,FALSE))</f>
        <v>99</v>
      </c>
      <c r="P119" t="str">
        <f>IF(ISERROR(VLOOKUP($B119,'technology-adoption-by-househol'!$D$424:$E$432,2,FALSE)),"",VLOOKUP($B119,'technology-adoption-by-househol'!$D$424:$E$432,2,FALSE))</f>
        <v/>
      </c>
      <c r="Q119" t="str">
        <f>IF(ISERROR(VLOOKUP($B119,'technology-adoption-by-househol'!$D$433:$E$444,2,FALSE)),"",VLOOKUP($B119,'technology-adoption-by-househol'!$D$433:$E$444,2,FALSE))</f>
        <v/>
      </c>
      <c r="R119" t="str">
        <f>IF(ISERROR(VLOOKUP($B119,'technology-adoption-by-househol'!$D$445:$E$456,2,FALSE)),"",VLOOKUP($B119,'technology-adoption-by-househol'!$D$445:$E$456,2,FALSE))</f>
        <v/>
      </c>
      <c r="S119">
        <f>IF(ISERROR(VLOOKUP($B119,'technology-adoption-by-househol'!$D$457:$E$511,2,FALSE)),"",VLOOKUP($B119,'technology-adoption-by-househol'!$D$457:$E$511,2,FALSE))</f>
        <v>51</v>
      </c>
      <c r="T119">
        <f>IF(ISERROR(VLOOKUP($B119,'technology-adoption-by-househol'!$D$512:$E$588,2,FALSE)),"",VLOOKUP($B119,'technology-adoption-by-househol'!$D$512:$E$588,2,FALSE))</f>
        <v>99</v>
      </c>
      <c r="U119" t="str">
        <f>IF(ISERROR(VLOOKUP($B119,'technology-adoption-by-househol'!$D$589:$E$612,2,FALSE)),"",VLOOKUP($B119,'technology-adoption-by-househol'!$D$589:$E$612,2,FALSE))</f>
        <v/>
      </c>
      <c r="V119">
        <f>IF(ISERROR(VLOOKUP($B119,'technology-adoption-by-househol'!$D$616:$E$724,2,FALSE)),"",VLOOKUP($B119,'technology-adoption-by-househol'!$D$616:$E$724,2,FALSE))</f>
        <v>90</v>
      </c>
      <c r="W119" t="str">
        <f>IF(ISERROR(VLOOKUP($B119,'technology-adoption-by-househol'!$D$725:$E$757,2,FALSE)),"",VLOOKUP($B119,'technology-adoption-by-househol'!$D$725:$E$757,2,FALSE))</f>
        <v/>
      </c>
      <c r="X119">
        <f>IF(ISERROR(VLOOKUP($B119,'technology-adoption-by-househol'!$D$758:$E$768,2,FALSE)),"",VLOOKUP($B119,'technology-adoption-by-househol'!$D$758:$E$768,2,FALSE))</f>
        <v>3</v>
      </c>
      <c r="Y119" t="str">
        <f>IF(ISERROR(VLOOKUP($B119,'technology-adoption-by-househol'!$D$769:$E$784,2,FALSE)),"",VLOOKUP($B119,'technology-adoption-by-househol'!$D$769:$E$784,2,FALSE))</f>
        <v/>
      </c>
      <c r="Z119" t="str">
        <f>IF(ISERROR(VLOOKUP($B119,'technology-adoption-by-househol'!$D$785:$E$794,2,FALSE)),"",VLOOKUP($B119,'technology-adoption-by-househol'!$D$785:$E$794,2,FALSE))</f>
        <v/>
      </c>
      <c r="AA119">
        <f>IF(ISERROR(VLOOKUP($B119,'technology-adoption-by-househol'!$D$795:$E$828,2,FALSE)),"",VLOOKUP($B119,'technology-adoption-by-househol'!$D$795:$E$828,2,FALSE))</f>
        <v>95</v>
      </c>
      <c r="AB119">
        <f>IF(ISERROR(VLOOKUP($B119,'technology-adoption-by-househol'!$D$829:$E$864,2,FALSE)),"",VLOOKUP($B119,'technology-adoption-by-househol'!$D$829:$E$864,2,FALSE))</f>
        <v>0.56999999999999995</v>
      </c>
      <c r="AC119">
        <f>IF(ISERROR(VLOOKUP($B119,'technology-adoption-by-househol'!$D$865:$E$877,2,FALSE)),"",VLOOKUP($B119,'technology-adoption-by-househol'!$D$865:$E$877,2,FALSE))</f>
        <v>42.5</v>
      </c>
      <c r="AD119">
        <f>IF(ISERROR(VLOOKUP($B119,'technology-adoption-by-househol'!$D$878:$E$958,2,FALSE)),"",VLOOKUP($B119,'technology-adoption-by-househol'!$D$878:$E$958,2,FALSE))</f>
        <v>99</v>
      </c>
      <c r="AE119">
        <f>IF(ISERROR(VLOOKUP($B119,'technology-adoption-by-househol'!$D$959:$E$1011,2,FALSE)),"",VLOOKUP($B119,'technology-adoption-by-househol'!$D$959:$E$1011,2,FALSE))</f>
        <v>99.9</v>
      </c>
      <c r="AF119" t="str">
        <f>IF(ISERROR(VLOOKUP($B119,'technology-adoption-by-househol'!$D$1012:$E$1018,2,FALSE)),"",VLOOKUP($B119,'technology-adoption-by-househol'!$D$1012:$E$1018,2,FALSE))</f>
        <v/>
      </c>
      <c r="AG119">
        <f>IF(ISERROR(VLOOKUP($B119,'technology-adoption-by-househol'!$D$1019:$E$1041,2,FALSE)),"",VLOOKUP($B119,'technology-adoption-by-househol'!$D$1019:$E$1041,2,FALSE))</f>
        <v>38</v>
      </c>
      <c r="AH119" t="str">
        <f>IF(ISERROR(VLOOKUP($B119,'technology-adoption-by-househol'!$D$1042:$E$1047,2,FALSE)),"",VLOOKUP($B119,'technology-adoption-by-househol'!$D$1042:$E$1047,2,FALSE))</f>
        <v/>
      </c>
      <c r="AI119" t="str">
        <f>IF(ISERROR(VLOOKUP($B119,'technology-adoption-by-househol'!$D$1048:$E$1059,2,FALSE)),"",VLOOKUP($B119,'technology-adoption-by-househol'!$D$1048:$E$1059,2,FALSE))</f>
        <v/>
      </c>
      <c r="AJ119">
        <f>IF(ISERROR(VLOOKUP($B119,'technology-adoption-by-househol'!$D$1060:$E$1167,2,FALSE)),"",VLOOKUP($B119,'technology-adoption-by-househol'!$D$1060:$E$1167,2,FALSE))</f>
        <v>99</v>
      </c>
      <c r="AK119" t="str">
        <f>IF(ISERROR(VLOOKUP($B119,'technology-adoption-by-househol'!$D$1168:$E$1174,2,FALSE)),"",VLOOKUP($B119,'technology-adoption-by-househol'!$D$1168:$E$1174,2,FALSE))</f>
        <v/>
      </c>
      <c r="AL119">
        <f>IF(ISERROR(VLOOKUP($B119,'technology-adoption-by-househol'!$D$1181:$E$1236,2,FALSE)),"",VLOOKUP($B119,'technology-adoption-by-househol'!$D$1181:$E$1236,2,FALSE))</f>
        <v>99.2</v>
      </c>
      <c r="AM119" t="str">
        <f>IF(ISERROR(VLOOKUP($B119,'technology-adoption-by-househol'!$D$1243:$E$1255,2,FALSE)),"",VLOOKUP($B119,'technology-adoption-by-househol'!$D$1243:$E$1255,2,FALSE))</f>
        <v/>
      </c>
      <c r="AN119">
        <f>IF(ISERROR(VLOOKUP($B119,'technology-adoption-by-househol'!$D$1256:$E$1334,2,FALSE)),"",VLOOKUP($B119,'technology-adoption-by-househol'!$D$1256:$E$1334,2,FALSE))</f>
        <v>70</v>
      </c>
      <c r="AO119" t="str">
        <f>IF(ISERROR(VLOOKUP($B119,'technology-adoption-by-househol'!$D$1335:$E$1341,2,FALSE)),"",VLOOKUP($B119,'technology-adoption-by-househol'!$D$1335:$E$1341,2,FALSE))</f>
        <v/>
      </c>
    </row>
    <row r="120" spans="2:41" x14ac:dyDescent="0.3">
      <c r="B120" s="2">
        <f t="shared" si="1"/>
        <v>1976</v>
      </c>
      <c r="C120">
        <f>IF(ISERROR(VLOOKUP(B120,'technology-adoption-by-househol'!$D$6:$E$41,2,FALSE)),"",VLOOKUP(B120,'technology-adoption-by-househol'!$D$6:$E$41,2,FALSE))</f>
        <v>98</v>
      </c>
      <c r="D120">
        <f>IF(ISERROR(VLOOKUP($B120,'technology-adoption-by-househol'!$D$42:$E$132,2,FALSE)),"",VLOOKUP($B120,'technology-adoption-by-househol'!$D$42:$E$132,2,FALSE))</f>
        <v>84</v>
      </c>
      <c r="E120">
        <f>IF(ISERROR(VLOOKUP($B120,'technology-adoption-by-househol'!$D$133:$E$162,2,FALSE)),"",VLOOKUP($B120,'technology-adoption-by-househol'!$D$133:$E$162,2,FALSE))</f>
        <v>17.7</v>
      </c>
      <c r="F120" t="str">
        <f>IF(ISERROR(VLOOKUP($B120,'technology-adoption-by-househol'!$D$163:$E$185,2,FALSE)),"",VLOOKUP($B120,'technology-adoption-by-househol'!$D$163:$E$185,2,FALSE))</f>
        <v/>
      </c>
      <c r="G120" t="str">
        <f>IF(ISERROR(VLOOKUP($B120,'technology-adoption-by-househol'!$D$186:$E$192,2,FALSE)),"",VLOOKUP($B120,'technology-adoption-by-househol'!$D$186:$E$192,2,FALSE))</f>
        <v/>
      </c>
      <c r="H120">
        <f>IF(ISERROR(VLOOKUP($B120,'technology-adoption-by-househol'!$D$193:$E$232,2,FALSE)),"",VLOOKUP($B120,'technology-adoption-by-househol'!$D$193:$E$232,2,FALSE))</f>
        <v>69</v>
      </c>
      <c r="I120" t="str">
        <f>IF(ISERROR(VLOOKUP($B120,'technology-adoption-by-househol'!$D$233:$E$238,2,FALSE)),"",VLOOKUP($B120,'technology-adoption-by-househol'!$D$233:$E$238,2,FALSE))</f>
        <v/>
      </c>
      <c r="J120">
        <f>IF(ISERROR(VLOOKUP($B120,'technology-adoption-by-househol'!$D$239:$E$278,2,FALSE)),"",VLOOKUP($B120,'technology-adoption-by-househol'!$D$239:$E$278,2,FALSE))</f>
        <v>39.6</v>
      </c>
      <c r="K120">
        <f>IF(ISERROR(VLOOKUP($B120,'technology-adoption-by-househol'!$D$279:$E$297,2,FALSE)),"",VLOOKUP($B120,'technology-adoption-by-househol'!$D$279:$E$297,2,FALSE))</f>
        <v>92</v>
      </c>
      <c r="L120" t="str">
        <f>IF(ISERROR(VLOOKUP($B120,'technology-adoption-by-househol'!$D$298:$E$310,2,FALSE)),"",VLOOKUP($B120,'technology-adoption-by-househol'!$D$298:$E$310,2,FALSE))</f>
        <v/>
      </c>
      <c r="M120" t="str">
        <f>IF(ISERROR(VLOOKUP($B120,'technology-adoption-by-househol'!$D$311:$E$317,2,FALSE)),"",VLOOKUP($B120,'technology-adoption-by-househol'!$D$311:$E$317,2,FALSE))</f>
        <v/>
      </c>
      <c r="N120" t="str">
        <f>IF(ISERROR(VLOOKUP($B120,'technology-adoption-by-househol'!$D$318:$E$325,2,FALSE)),"",VLOOKUP($B120,'technology-adoption-by-househol'!$D$318:$E$325,2,FALSE))</f>
        <v/>
      </c>
      <c r="O120">
        <f>IF(ISERROR(VLOOKUP($B120,'technology-adoption-by-househol'!$D$326:$E$423,2,FALSE)),"",VLOOKUP($B120,'technology-adoption-by-househol'!$D$326:$E$423,2,FALSE))</f>
        <v>99</v>
      </c>
      <c r="P120" t="str">
        <f>IF(ISERROR(VLOOKUP($B120,'technology-adoption-by-househol'!$D$424:$E$432,2,FALSE)),"",VLOOKUP($B120,'technology-adoption-by-househol'!$D$424:$E$432,2,FALSE))</f>
        <v/>
      </c>
      <c r="Q120" t="str">
        <f>IF(ISERROR(VLOOKUP($B120,'technology-adoption-by-househol'!$D$433:$E$444,2,FALSE)),"",VLOOKUP($B120,'technology-adoption-by-househol'!$D$433:$E$444,2,FALSE))</f>
        <v/>
      </c>
      <c r="R120" t="str">
        <f>IF(ISERROR(VLOOKUP($B120,'technology-adoption-by-househol'!$D$445:$E$456,2,FALSE)),"",VLOOKUP($B120,'technology-adoption-by-househol'!$D$445:$E$456,2,FALSE))</f>
        <v/>
      </c>
      <c r="S120">
        <f>IF(ISERROR(VLOOKUP($B120,'technology-adoption-by-househol'!$D$457:$E$511,2,FALSE)),"",VLOOKUP($B120,'technology-adoption-by-househol'!$D$457:$E$511,2,FALSE))</f>
        <v>52</v>
      </c>
      <c r="T120">
        <f>IF(ISERROR(VLOOKUP($B120,'technology-adoption-by-househol'!$D$512:$E$588,2,FALSE)),"",VLOOKUP($B120,'technology-adoption-by-househol'!$D$512:$E$588,2,FALSE))</f>
        <v>99</v>
      </c>
      <c r="U120" t="str">
        <f>IF(ISERROR(VLOOKUP($B120,'technology-adoption-by-househol'!$D$589:$E$612,2,FALSE)),"",VLOOKUP($B120,'technology-adoption-by-househol'!$D$589:$E$612,2,FALSE))</f>
        <v/>
      </c>
      <c r="V120">
        <f>IF(ISERROR(VLOOKUP($B120,'technology-adoption-by-househol'!$D$616:$E$724,2,FALSE)),"",VLOOKUP($B120,'technology-adoption-by-househol'!$D$616:$E$724,2,FALSE))</f>
        <v>90.5</v>
      </c>
      <c r="W120" t="str">
        <f>IF(ISERROR(VLOOKUP($B120,'technology-adoption-by-househol'!$D$725:$E$757,2,FALSE)),"",VLOOKUP($B120,'technology-adoption-by-househol'!$D$725:$E$757,2,FALSE))</f>
        <v/>
      </c>
      <c r="X120" t="str">
        <f>IF(ISERROR(VLOOKUP($B120,'technology-adoption-by-househol'!$D$758:$E$768,2,FALSE)),"",VLOOKUP($B120,'technology-adoption-by-househol'!$D$758:$E$768,2,FALSE))</f>
        <v/>
      </c>
      <c r="Y120" t="str">
        <f>IF(ISERROR(VLOOKUP($B120,'technology-adoption-by-househol'!$D$769:$E$784,2,FALSE)),"",VLOOKUP($B120,'technology-adoption-by-househol'!$D$769:$E$784,2,FALSE))</f>
        <v/>
      </c>
      <c r="Z120" t="str">
        <f>IF(ISERROR(VLOOKUP($B120,'technology-adoption-by-househol'!$D$785:$E$794,2,FALSE)),"",VLOOKUP($B120,'technology-adoption-by-househol'!$D$785:$E$794,2,FALSE))</f>
        <v/>
      </c>
      <c r="AA120">
        <f>IF(ISERROR(VLOOKUP($B120,'technology-adoption-by-househol'!$D$795:$E$828,2,FALSE)),"",VLOOKUP($B120,'technology-adoption-by-househol'!$D$795:$E$828,2,FALSE))</f>
        <v>96</v>
      </c>
      <c r="AB120">
        <f>IF(ISERROR(VLOOKUP($B120,'technology-adoption-by-househol'!$D$829:$E$864,2,FALSE)),"",VLOOKUP($B120,'technology-adoption-by-househol'!$D$829:$E$864,2,FALSE))</f>
        <v>0.56999999999999995</v>
      </c>
      <c r="AC120">
        <f>IF(ISERROR(VLOOKUP($B120,'technology-adoption-by-househol'!$D$865:$E$877,2,FALSE)),"",VLOOKUP($B120,'technology-adoption-by-househol'!$D$865:$E$877,2,FALSE))</f>
        <v>64</v>
      </c>
      <c r="AD120">
        <f>IF(ISERROR(VLOOKUP($B120,'technology-adoption-by-househol'!$D$878:$E$958,2,FALSE)),"",VLOOKUP($B120,'technology-adoption-by-househol'!$D$878:$E$958,2,FALSE))</f>
        <v>99</v>
      </c>
      <c r="AE120">
        <f>IF(ISERROR(VLOOKUP($B120,'technology-adoption-by-househol'!$D$959:$E$1011,2,FALSE)),"",VLOOKUP($B120,'technology-adoption-by-househol'!$D$959:$E$1011,2,FALSE))</f>
        <v>99.8</v>
      </c>
      <c r="AF120" t="str">
        <f>IF(ISERROR(VLOOKUP($B120,'technology-adoption-by-househol'!$D$1012:$E$1018,2,FALSE)),"",VLOOKUP($B120,'technology-adoption-by-househol'!$D$1012:$E$1018,2,FALSE))</f>
        <v/>
      </c>
      <c r="AG120">
        <f>IF(ISERROR(VLOOKUP($B120,'technology-adoption-by-househol'!$D$1019:$E$1041,2,FALSE)),"",VLOOKUP($B120,'technology-adoption-by-househol'!$D$1019:$E$1041,2,FALSE))</f>
        <v>46</v>
      </c>
      <c r="AH120" t="str">
        <f>IF(ISERROR(VLOOKUP($B120,'technology-adoption-by-househol'!$D$1042:$E$1047,2,FALSE)),"",VLOOKUP($B120,'technology-adoption-by-househol'!$D$1042:$E$1047,2,FALSE))</f>
        <v/>
      </c>
      <c r="AI120" t="str">
        <f>IF(ISERROR(VLOOKUP($B120,'technology-adoption-by-househol'!$D$1048:$E$1059,2,FALSE)),"",VLOOKUP($B120,'technology-adoption-by-househol'!$D$1048:$E$1059,2,FALSE))</f>
        <v/>
      </c>
      <c r="AJ120">
        <f>IF(ISERROR(VLOOKUP($B120,'technology-adoption-by-househol'!$D$1060:$E$1167,2,FALSE)),"",VLOOKUP($B120,'technology-adoption-by-househol'!$D$1060:$E$1167,2,FALSE))</f>
        <v>99</v>
      </c>
      <c r="AK120" t="str">
        <f>IF(ISERROR(VLOOKUP($B120,'technology-adoption-by-househol'!$D$1168:$E$1174,2,FALSE)),"",VLOOKUP($B120,'technology-adoption-by-househol'!$D$1168:$E$1174,2,FALSE))</f>
        <v/>
      </c>
      <c r="AL120">
        <f>IF(ISERROR(VLOOKUP($B120,'technology-adoption-by-househol'!$D$1181:$E$1236,2,FALSE)),"",VLOOKUP($B120,'technology-adoption-by-househol'!$D$1181:$E$1236,2,FALSE))</f>
        <v>99.5</v>
      </c>
      <c r="AM120" t="str">
        <f>IF(ISERROR(VLOOKUP($B120,'technology-adoption-by-househol'!$D$1243:$E$1255,2,FALSE)),"",VLOOKUP($B120,'technology-adoption-by-househol'!$D$1243:$E$1255,2,FALSE))</f>
        <v/>
      </c>
      <c r="AN120">
        <f>IF(ISERROR(VLOOKUP($B120,'technology-adoption-by-househol'!$D$1256:$E$1334,2,FALSE)),"",VLOOKUP($B120,'technology-adoption-by-househol'!$D$1256:$E$1334,2,FALSE))</f>
        <v>71</v>
      </c>
      <c r="AO120" t="str">
        <f>IF(ISERROR(VLOOKUP($B120,'technology-adoption-by-househol'!$D$1335:$E$1341,2,FALSE)),"",VLOOKUP($B120,'technology-adoption-by-househol'!$D$1335:$E$1341,2,FALSE))</f>
        <v/>
      </c>
    </row>
    <row r="121" spans="2:41" x14ac:dyDescent="0.3">
      <c r="B121" s="2">
        <f t="shared" si="1"/>
        <v>1977</v>
      </c>
      <c r="C121">
        <f>IF(ISERROR(VLOOKUP(B121,'technology-adoption-by-househol'!$D$6:$E$41,2,FALSE)),"",VLOOKUP(B121,'technology-adoption-by-househol'!$D$6:$E$41,2,FALSE))</f>
        <v>99</v>
      </c>
      <c r="D121">
        <f>IF(ISERROR(VLOOKUP($B121,'technology-adoption-by-househol'!$D$42:$E$132,2,FALSE)),"",VLOOKUP($B121,'technology-adoption-by-househol'!$D$42:$E$132,2,FALSE))</f>
        <v>85</v>
      </c>
      <c r="E121">
        <f>IF(ISERROR(VLOOKUP($B121,'technology-adoption-by-househol'!$D$133:$E$162,2,FALSE)),"",VLOOKUP($B121,'technology-adoption-by-househol'!$D$133:$E$162,2,FALSE))</f>
        <v>18.97</v>
      </c>
      <c r="F121" t="str">
        <f>IF(ISERROR(VLOOKUP($B121,'technology-adoption-by-househol'!$D$163:$E$185,2,FALSE)),"",VLOOKUP($B121,'technology-adoption-by-househol'!$D$163:$E$185,2,FALSE))</f>
        <v/>
      </c>
      <c r="G121" t="str">
        <f>IF(ISERROR(VLOOKUP($B121,'technology-adoption-by-househol'!$D$186:$E$192,2,FALSE)),"",VLOOKUP($B121,'technology-adoption-by-househol'!$D$186:$E$192,2,FALSE))</f>
        <v/>
      </c>
      <c r="H121">
        <f>IF(ISERROR(VLOOKUP($B121,'technology-adoption-by-househol'!$D$193:$E$232,2,FALSE)),"",VLOOKUP($B121,'technology-adoption-by-househol'!$D$193:$E$232,2,FALSE))</f>
        <v>74</v>
      </c>
      <c r="I121" t="str">
        <f>IF(ISERROR(VLOOKUP($B121,'technology-adoption-by-househol'!$D$233:$E$238,2,FALSE)),"",VLOOKUP($B121,'technology-adoption-by-househol'!$D$233:$E$238,2,FALSE))</f>
        <v/>
      </c>
      <c r="J121" t="str">
        <f>IF(ISERROR(VLOOKUP($B121,'technology-adoption-by-househol'!$D$239:$E$278,2,FALSE)),"",VLOOKUP($B121,'technology-adoption-by-househol'!$D$239:$E$278,2,FALSE))</f>
        <v/>
      </c>
      <c r="K121">
        <f>IF(ISERROR(VLOOKUP($B121,'technology-adoption-by-househol'!$D$279:$E$297,2,FALSE)),"",VLOOKUP($B121,'technology-adoption-by-househol'!$D$279:$E$297,2,FALSE))</f>
        <v>97</v>
      </c>
      <c r="L121" t="str">
        <f>IF(ISERROR(VLOOKUP($B121,'technology-adoption-by-househol'!$D$298:$E$310,2,FALSE)),"",VLOOKUP($B121,'technology-adoption-by-househol'!$D$298:$E$310,2,FALSE))</f>
        <v/>
      </c>
      <c r="M121" t="str">
        <f>IF(ISERROR(VLOOKUP($B121,'technology-adoption-by-househol'!$D$311:$E$317,2,FALSE)),"",VLOOKUP($B121,'technology-adoption-by-househol'!$D$311:$E$317,2,FALSE))</f>
        <v/>
      </c>
      <c r="N121" t="str">
        <f>IF(ISERROR(VLOOKUP($B121,'technology-adoption-by-househol'!$D$318:$E$325,2,FALSE)),"",VLOOKUP($B121,'technology-adoption-by-househol'!$D$318:$E$325,2,FALSE))</f>
        <v/>
      </c>
      <c r="O121">
        <f>IF(ISERROR(VLOOKUP($B121,'technology-adoption-by-househol'!$D$326:$E$423,2,FALSE)),"",VLOOKUP($B121,'technology-adoption-by-househol'!$D$326:$E$423,2,FALSE))</f>
        <v>99</v>
      </c>
      <c r="P121">
        <f>IF(ISERROR(VLOOKUP($B121,'technology-adoption-by-househol'!$D$424:$E$432,2,FALSE)),"",VLOOKUP($B121,'technology-adoption-by-househol'!$D$424:$E$432,2,FALSE))</f>
        <v>2</v>
      </c>
      <c r="Q121" t="str">
        <f>IF(ISERROR(VLOOKUP($B121,'technology-adoption-by-househol'!$D$433:$E$444,2,FALSE)),"",VLOOKUP($B121,'technology-adoption-by-househol'!$D$433:$E$444,2,FALSE))</f>
        <v/>
      </c>
      <c r="R121" t="str">
        <f>IF(ISERROR(VLOOKUP($B121,'technology-adoption-by-househol'!$D$445:$E$456,2,FALSE)),"",VLOOKUP($B121,'technology-adoption-by-househol'!$D$445:$E$456,2,FALSE))</f>
        <v/>
      </c>
      <c r="S121">
        <f>IF(ISERROR(VLOOKUP($B121,'technology-adoption-by-househol'!$D$457:$E$511,2,FALSE)),"",VLOOKUP($B121,'technology-adoption-by-househol'!$D$457:$E$511,2,FALSE))</f>
        <v>53</v>
      </c>
      <c r="T121">
        <f>IF(ISERROR(VLOOKUP($B121,'technology-adoption-by-househol'!$D$512:$E$588,2,FALSE)),"",VLOOKUP($B121,'technology-adoption-by-househol'!$D$512:$E$588,2,FALSE))</f>
        <v>99</v>
      </c>
      <c r="U121" t="str">
        <f>IF(ISERROR(VLOOKUP($B121,'technology-adoption-by-househol'!$D$589:$E$612,2,FALSE)),"",VLOOKUP($B121,'technology-adoption-by-househol'!$D$589:$E$612,2,FALSE))</f>
        <v/>
      </c>
      <c r="V121">
        <f>IF(ISERROR(VLOOKUP($B121,'technology-adoption-by-househol'!$D$616:$E$724,2,FALSE)),"",VLOOKUP($B121,'technology-adoption-by-househol'!$D$616:$E$724,2,FALSE))</f>
        <v>91</v>
      </c>
      <c r="W121" t="str">
        <f>IF(ISERROR(VLOOKUP($B121,'technology-adoption-by-househol'!$D$725:$E$757,2,FALSE)),"",VLOOKUP($B121,'technology-adoption-by-househol'!$D$725:$E$757,2,FALSE))</f>
        <v/>
      </c>
      <c r="X121" t="str">
        <f>IF(ISERROR(VLOOKUP($B121,'technology-adoption-by-househol'!$D$758:$E$768,2,FALSE)),"",VLOOKUP($B121,'technology-adoption-by-househol'!$D$758:$E$768,2,FALSE))</f>
        <v/>
      </c>
      <c r="Y121" t="str">
        <f>IF(ISERROR(VLOOKUP($B121,'technology-adoption-by-househol'!$D$769:$E$784,2,FALSE)),"",VLOOKUP($B121,'technology-adoption-by-househol'!$D$769:$E$784,2,FALSE))</f>
        <v/>
      </c>
      <c r="Z121" t="str">
        <f>IF(ISERROR(VLOOKUP($B121,'technology-adoption-by-househol'!$D$785:$E$794,2,FALSE)),"",VLOOKUP($B121,'technology-adoption-by-househol'!$D$785:$E$794,2,FALSE))</f>
        <v/>
      </c>
      <c r="AA121">
        <f>IF(ISERROR(VLOOKUP($B121,'technology-adoption-by-househol'!$D$795:$E$828,2,FALSE)),"",VLOOKUP($B121,'technology-adoption-by-househol'!$D$795:$E$828,2,FALSE))</f>
        <v>99</v>
      </c>
      <c r="AB121">
        <f>IF(ISERROR(VLOOKUP($B121,'technology-adoption-by-househol'!$D$829:$E$864,2,FALSE)),"",VLOOKUP($B121,'technology-adoption-by-househol'!$D$829:$E$864,2,FALSE))</f>
        <v>0.56999999999999995</v>
      </c>
      <c r="AC121">
        <f>IF(ISERROR(VLOOKUP($B121,'technology-adoption-by-househol'!$D$865:$E$877,2,FALSE)),"",VLOOKUP($B121,'technology-adoption-by-househol'!$D$865:$E$877,2,FALSE))</f>
        <v>81</v>
      </c>
      <c r="AD121">
        <f>IF(ISERROR(VLOOKUP($B121,'technology-adoption-by-househol'!$D$878:$E$958,2,FALSE)),"",VLOOKUP($B121,'technology-adoption-by-househol'!$D$878:$E$958,2,FALSE))</f>
        <v>99</v>
      </c>
      <c r="AE121" t="str">
        <f>IF(ISERROR(VLOOKUP($B121,'technology-adoption-by-househol'!$D$959:$E$1011,2,FALSE)),"",VLOOKUP($B121,'technology-adoption-by-househol'!$D$959:$E$1011,2,FALSE))</f>
        <v/>
      </c>
      <c r="AF121" t="str">
        <f>IF(ISERROR(VLOOKUP($B121,'technology-adoption-by-househol'!$D$1012:$E$1018,2,FALSE)),"",VLOOKUP($B121,'technology-adoption-by-househol'!$D$1012:$E$1018,2,FALSE))</f>
        <v/>
      </c>
      <c r="AG121">
        <f>IF(ISERROR(VLOOKUP($B121,'technology-adoption-by-househol'!$D$1019:$E$1041,2,FALSE)),"",VLOOKUP($B121,'technology-adoption-by-househol'!$D$1019:$E$1041,2,FALSE))</f>
        <v>52</v>
      </c>
      <c r="AH121" t="str">
        <f>IF(ISERROR(VLOOKUP($B121,'technology-adoption-by-househol'!$D$1042:$E$1047,2,FALSE)),"",VLOOKUP($B121,'technology-adoption-by-househol'!$D$1042:$E$1047,2,FALSE))</f>
        <v/>
      </c>
      <c r="AI121" t="str">
        <f>IF(ISERROR(VLOOKUP($B121,'technology-adoption-by-househol'!$D$1048:$E$1059,2,FALSE)),"",VLOOKUP($B121,'technology-adoption-by-househol'!$D$1048:$E$1059,2,FALSE))</f>
        <v/>
      </c>
      <c r="AJ121">
        <f>IF(ISERROR(VLOOKUP($B121,'technology-adoption-by-househol'!$D$1060:$E$1167,2,FALSE)),"",VLOOKUP($B121,'technology-adoption-by-househol'!$D$1060:$E$1167,2,FALSE))</f>
        <v>99</v>
      </c>
      <c r="AK121" t="str">
        <f>IF(ISERROR(VLOOKUP($B121,'technology-adoption-by-househol'!$D$1168:$E$1174,2,FALSE)),"",VLOOKUP($B121,'technology-adoption-by-househol'!$D$1168:$E$1174,2,FALSE))</f>
        <v/>
      </c>
      <c r="AL121" t="str">
        <f>IF(ISERROR(VLOOKUP($B121,'technology-adoption-by-househol'!$D$1181:$E$1236,2,FALSE)),"",VLOOKUP($B121,'technology-adoption-by-househol'!$D$1181:$E$1236,2,FALSE))</f>
        <v/>
      </c>
      <c r="AM121" t="str">
        <f>IF(ISERROR(VLOOKUP($B121,'technology-adoption-by-househol'!$D$1243:$E$1255,2,FALSE)),"",VLOOKUP($B121,'technology-adoption-by-househol'!$D$1243:$E$1255,2,FALSE))</f>
        <v/>
      </c>
      <c r="AN121">
        <f>IF(ISERROR(VLOOKUP($B121,'technology-adoption-by-househol'!$D$1256:$E$1334,2,FALSE)),"",VLOOKUP($B121,'technology-adoption-by-househol'!$D$1256:$E$1334,2,FALSE))</f>
        <v>72</v>
      </c>
      <c r="AO121" t="str">
        <f>IF(ISERROR(VLOOKUP($B121,'technology-adoption-by-househol'!$D$1335:$E$1341,2,FALSE)),"",VLOOKUP($B121,'technology-adoption-by-househol'!$D$1335:$E$1341,2,FALSE))</f>
        <v/>
      </c>
    </row>
    <row r="122" spans="2:41" x14ac:dyDescent="0.3">
      <c r="B122" s="2">
        <f t="shared" si="1"/>
        <v>1978</v>
      </c>
      <c r="C122">
        <f>IF(ISERROR(VLOOKUP(B122,'technology-adoption-by-househol'!$D$6:$E$41,2,FALSE)),"",VLOOKUP(B122,'technology-adoption-by-househol'!$D$6:$E$41,2,FALSE))</f>
        <v>100</v>
      </c>
      <c r="D122">
        <f>IF(ISERROR(VLOOKUP($B122,'technology-adoption-by-househol'!$D$42:$E$132,2,FALSE)),"",VLOOKUP($B122,'technology-adoption-by-househol'!$D$42:$E$132,2,FALSE))</f>
        <v>85</v>
      </c>
      <c r="E122">
        <f>IF(ISERROR(VLOOKUP($B122,'technology-adoption-by-househol'!$D$133:$E$162,2,FALSE)),"",VLOOKUP($B122,'technology-adoption-by-househol'!$D$133:$E$162,2,FALSE))</f>
        <v>21.88</v>
      </c>
      <c r="F122" t="str">
        <f>IF(ISERROR(VLOOKUP($B122,'technology-adoption-by-househol'!$D$163:$E$185,2,FALSE)),"",VLOOKUP($B122,'technology-adoption-by-househol'!$D$163:$E$185,2,FALSE))</f>
        <v/>
      </c>
      <c r="G122" t="str">
        <f>IF(ISERROR(VLOOKUP($B122,'technology-adoption-by-househol'!$D$186:$E$192,2,FALSE)),"",VLOOKUP($B122,'technology-adoption-by-househol'!$D$186:$E$192,2,FALSE))</f>
        <v/>
      </c>
      <c r="H122">
        <f>IF(ISERROR(VLOOKUP($B122,'technology-adoption-by-househol'!$D$193:$E$232,2,FALSE)),"",VLOOKUP($B122,'technology-adoption-by-househol'!$D$193:$E$232,2,FALSE))</f>
        <v>75</v>
      </c>
      <c r="I122" t="str">
        <f>IF(ISERROR(VLOOKUP($B122,'technology-adoption-by-househol'!$D$233:$E$238,2,FALSE)),"",VLOOKUP($B122,'technology-adoption-by-househol'!$D$233:$E$238,2,FALSE))</f>
        <v/>
      </c>
      <c r="J122">
        <f>IF(ISERROR(VLOOKUP($B122,'technology-adoption-by-househol'!$D$239:$E$278,2,FALSE)),"",VLOOKUP($B122,'technology-adoption-by-househol'!$D$239:$E$278,2,FALSE))</f>
        <v>41.9</v>
      </c>
      <c r="K122">
        <f>IF(ISERROR(VLOOKUP($B122,'technology-adoption-by-househol'!$D$279:$E$297,2,FALSE)),"",VLOOKUP($B122,'technology-adoption-by-househol'!$D$279:$E$297,2,FALSE))</f>
        <v>99</v>
      </c>
      <c r="L122">
        <f>IF(ISERROR(VLOOKUP($B122,'technology-adoption-by-househol'!$D$298:$E$310,2,FALSE)),"",VLOOKUP($B122,'technology-adoption-by-househol'!$D$298:$E$310,2,FALSE))</f>
        <v>43</v>
      </c>
      <c r="M122" t="str">
        <f>IF(ISERROR(VLOOKUP($B122,'technology-adoption-by-househol'!$D$311:$E$317,2,FALSE)),"",VLOOKUP($B122,'technology-adoption-by-househol'!$D$311:$E$317,2,FALSE))</f>
        <v/>
      </c>
      <c r="N122" t="str">
        <f>IF(ISERROR(VLOOKUP($B122,'technology-adoption-by-househol'!$D$318:$E$325,2,FALSE)),"",VLOOKUP($B122,'technology-adoption-by-househol'!$D$318:$E$325,2,FALSE))</f>
        <v/>
      </c>
      <c r="O122">
        <f>IF(ISERROR(VLOOKUP($B122,'technology-adoption-by-househol'!$D$326:$E$423,2,FALSE)),"",VLOOKUP($B122,'technology-adoption-by-househol'!$D$326:$E$423,2,FALSE))</f>
        <v>99</v>
      </c>
      <c r="P122">
        <f>IF(ISERROR(VLOOKUP($B122,'technology-adoption-by-househol'!$D$424:$E$432,2,FALSE)),"",VLOOKUP($B122,'technology-adoption-by-househol'!$D$424:$E$432,2,FALSE))</f>
        <v>5</v>
      </c>
      <c r="Q122" t="str">
        <f>IF(ISERROR(VLOOKUP($B122,'technology-adoption-by-househol'!$D$433:$E$444,2,FALSE)),"",VLOOKUP($B122,'technology-adoption-by-househol'!$D$433:$E$444,2,FALSE))</f>
        <v/>
      </c>
      <c r="R122">
        <f>IF(ISERROR(VLOOKUP($B122,'technology-adoption-by-househol'!$D$445:$E$456,2,FALSE)),"",VLOOKUP($B122,'technology-adoption-by-househol'!$D$445:$E$456,2,FALSE))</f>
        <v>38</v>
      </c>
      <c r="S122">
        <f>IF(ISERROR(VLOOKUP($B122,'technology-adoption-by-househol'!$D$457:$E$511,2,FALSE)),"",VLOOKUP($B122,'technology-adoption-by-househol'!$D$457:$E$511,2,FALSE))</f>
        <v>55</v>
      </c>
      <c r="T122">
        <f>IF(ISERROR(VLOOKUP($B122,'technology-adoption-by-househol'!$D$512:$E$588,2,FALSE)),"",VLOOKUP($B122,'technology-adoption-by-househol'!$D$512:$E$588,2,FALSE))</f>
        <v>99</v>
      </c>
      <c r="U122" t="str">
        <f>IF(ISERROR(VLOOKUP($B122,'technology-adoption-by-househol'!$D$589:$E$612,2,FALSE)),"",VLOOKUP($B122,'technology-adoption-by-househol'!$D$589:$E$612,2,FALSE))</f>
        <v/>
      </c>
      <c r="V122">
        <f>IF(ISERROR(VLOOKUP($B122,'technology-adoption-by-househol'!$D$616:$E$724,2,FALSE)),"",VLOOKUP($B122,'technology-adoption-by-househol'!$D$616:$E$724,2,FALSE))</f>
        <v>91.5</v>
      </c>
      <c r="W122" t="str">
        <f>IF(ISERROR(VLOOKUP($B122,'technology-adoption-by-househol'!$D$725:$E$757,2,FALSE)),"",VLOOKUP($B122,'technology-adoption-by-househol'!$D$725:$E$757,2,FALSE))</f>
        <v/>
      </c>
      <c r="X122" t="str">
        <f>IF(ISERROR(VLOOKUP($B122,'technology-adoption-by-househol'!$D$758:$E$768,2,FALSE)),"",VLOOKUP($B122,'technology-adoption-by-househol'!$D$758:$E$768,2,FALSE))</f>
        <v/>
      </c>
      <c r="Y122" t="str">
        <f>IF(ISERROR(VLOOKUP($B122,'technology-adoption-by-househol'!$D$769:$E$784,2,FALSE)),"",VLOOKUP($B122,'technology-adoption-by-househol'!$D$769:$E$784,2,FALSE))</f>
        <v/>
      </c>
      <c r="Z122" t="str">
        <f>IF(ISERROR(VLOOKUP($B122,'technology-adoption-by-househol'!$D$785:$E$794,2,FALSE)),"",VLOOKUP($B122,'technology-adoption-by-househol'!$D$785:$E$794,2,FALSE))</f>
        <v/>
      </c>
      <c r="AA122">
        <f>IF(ISERROR(VLOOKUP($B122,'technology-adoption-by-househol'!$D$795:$E$828,2,FALSE)),"",VLOOKUP($B122,'technology-adoption-by-househol'!$D$795:$E$828,2,FALSE))</f>
        <v>100</v>
      </c>
      <c r="AB122">
        <f>IF(ISERROR(VLOOKUP($B122,'technology-adoption-by-househol'!$D$829:$E$864,2,FALSE)),"",VLOOKUP($B122,'technology-adoption-by-househol'!$D$829:$E$864,2,FALSE))</f>
        <v>0.56999999999999995</v>
      </c>
      <c r="AC122">
        <f>IF(ISERROR(VLOOKUP($B122,'technology-adoption-by-househol'!$D$865:$E$877,2,FALSE)),"",VLOOKUP($B122,'technology-adoption-by-househol'!$D$865:$E$877,2,FALSE))</f>
        <v>82</v>
      </c>
      <c r="AD122">
        <f>IF(ISERROR(VLOOKUP($B122,'technology-adoption-by-househol'!$D$878:$E$958,2,FALSE)),"",VLOOKUP($B122,'technology-adoption-by-househol'!$D$878:$E$958,2,FALSE))</f>
        <v>99</v>
      </c>
      <c r="AE122">
        <f>IF(ISERROR(VLOOKUP($B122,'technology-adoption-by-househol'!$D$959:$E$1011,2,FALSE)),"",VLOOKUP($B122,'technology-adoption-by-househol'!$D$959:$E$1011,2,FALSE))</f>
        <v>99.7</v>
      </c>
      <c r="AF122" t="str">
        <f>IF(ISERROR(VLOOKUP($B122,'technology-adoption-by-househol'!$D$1012:$E$1018,2,FALSE)),"",VLOOKUP($B122,'technology-adoption-by-househol'!$D$1012:$E$1018,2,FALSE))</f>
        <v/>
      </c>
      <c r="AG122">
        <f>IF(ISERROR(VLOOKUP($B122,'technology-adoption-by-househol'!$D$1019:$E$1041,2,FALSE)),"",VLOOKUP($B122,'technology-adoption-by-househol'!$D$1019:$E$1041,2,FALSE))</f>
        <v>62</v>
      </c>
      <c r="AH122" t="str">
        <f>IF(ISERROR(VLOOKUP($B122,'technology-adoption-by-househol'!$D$1042:$E$1047,2,FALSE)),"",VLOOKUP($B122,'technology-adoption-by-househol'!$D$1042:$E$1047,2,FALSE))</f>
        <v/>
      </c>
      <c r="AI122" t="str">
        <f>IF(ISERROR(VLOOKUP($B122,'technology-adoption-by-househol'!$D$1048:$E$1059,2,FALSE)),"",VLOOKUP($B122,'technology-adoption-by-househol'!$D$1048:$E$1059,2,FALSE))</f>
        <v/>
      </c>
      <c r="AJ122">
        <f>IF(ISERROR(VLOOKUP($B122,'technology-adoption-by-househol'!$D$1060:$E$1167,2,FALSE)),"",VLOOKUP($B122,'technology-adoption-by-househol'!$D$1060:$E$1167,2,FALSE))</f>
        <v>99</v>
      </c>
      <c r="AK122" t="str">
        <f>IF(ISERROR(VLOOKUP($B122,'technology-adoption-by-househol'!$D$1168:$E$1174,2,FALSE)),"",VLOOKUP($B122,'technology-adoption-by-househol'!$D$1168:$E$1174,2,FALSE))</f>
        <v/>
      </c>
      <c r="AL122">
        <f>IF(ISERROR(VLOOKUP($B122,'technology-adoption-by-househol'!$D$1181:$E$1236,2,FALSE)),"",VLOOKUP($B122,'technology-adoption-by-househol'!$D$1181:$E$1236,2,FALSE))</f>
        <v>99.9</v>
      </c>
      <c r="AM122" t="str">
        <f>IF(ISERROR(VLOOKUP($B122,'technology-adoption-by-househol'!$D$1243:$E$1255,2,FALSE)),"",VLOOKUP($B122,'technology-adoption-by-househol'!$D$1243:$E$1255,2,FALSE))</f>
        <v/>
      </c>
      <c r="AN122">
        <f>IF(ISERROR(VLOOKUP($B122,'technology-adoption-by-househol'!$D$1256:$E$1334,2,FALSE)),"",VLOOKUP($B122,'technology-adoption-by-househol'!$D$1256:$E$1334,2,FALSE))</f>
        <v>73</v>
      </c>
      <c r="AO122" t="str">
        <f>IF(ISERROR(VLOOKUP($B122,'technology-adoption-by-househol'!$D$1335:$E$1341,2,FALSE)),"",VLOOKUP($B122,'technology-adoption-by-househol'!$D$1335:$E$1341,2,FALSE))</f>
        <v/>
      </c>
    </row>
    <row r="123" spans="2:41" x14ac:dyDescent="0.3">
      <c r="B123" s="2">
        <f t="shared" si="1"/>
        <v>1979</v>
      </c>
      <c r="C123">
        <f>IF(ISERROR(VLOOKUP(B123,'technology-adoption-by-househol'!$D$6:$E$41,2,FALSE)),"",VLOOKUP(B123,'technology-adoption-by-househol'!$D$6:$E$41,2,FALSE))</f>
        <v>100</v>
      </c>
      <c r="D123">
        <f>IF(ISERROR(VLOOKUP($B123,'technology-adoption-by-househol'!$D$42:$E$132,2,FALSE)),"",VLOOKUP($B123,'technology-adoption-by-househol'!$D$42:$E$132,2,FALSE))</f>
        <v>85</v>
      </c>
      <c r="E123">
        <f>IF(ISERROR(VLOOKUP($B123,'technology-adoption-by-househol'!$D$133:$E$162,2,FALSE)),"",VLOOKUP($B123,'technology-adoption-by-househol'!$D$133:$E$162,2,FALSE))</f>
        <v>28.32</v>
      </c>
      <c r="F123" t="str">
        <f>IF(ISERROR(VLOOKUP($B123,'technology-adoption-by-househol'!$D$163:$E$185,2,FALSE)),"",VLOOKUP($B123,'technology-adoption-by-househol'!$D$163:$E$185,2,FALSE))</f>
        <v/>
      </c>
      <c r="G123" t="str">
        <f>IF(ISERROR(VLOOKUP($B123,'technology-adoption-by-househol'!$D$186:$E$192,2,FALSE)),"",VLOOKUP($B123,'technology-adoption-by-househol'!$D$186:$E$192,2,FALSE))</f>
        <v/>
      </c>
      <c r="H123">
        <f>IF(ISERROR(VLOOKUP($B123,'technology-adoption-by-househol'!$D$193:$E$232,2,FALSE)),"",VLOOKUP($B123,'technology-adoption-by-househol'!$D$193:$E$232,2,FALSE))</f>
        <v>78</v>
      </c>
      <c r="I123" t="str">
        <f>IF(ISERROR(VLOOKUP($B123,'technology-adoption-by-househol'!$D$233:$E$238,2,FALSE)),"",VLOOKUP($B123,'technology-adoption-by-househol'!$D$233:$E$238,2,FALSE))</f>
        <v/>
      </c>
      <c r="J123" t="str">
        <f>IF(ISERROR(VLOOKUP($B123,'technology-adoption-by-househol'!$D$239:$E$278,2,FALSE)),"",VLOOKUP($B123,'technology-adoption-by-househol'!$D$239:$E$278,2,FALSE))</f>
        <v/>
      </c>
      <c r="K123">
        <f>IF(ISERROR(VLOOKUP($B123,'technology-adoption-by-househol'!$D$279:$E$297,2,FALSE)),"",VLOOKUP($B123,'technology-adoption-by-househol'!$D$279:$E$297,2,FALSE))</f>
        <v>100</v>
      </c>
      <c r="L123" t="str">
        <f>IF(ISERROR(VLOOKUP($B123,'technology-adoption-by-househol'!$D$298:$E$310,2,FALSE)),"",VLOOKUP($B123,'technology-adoption-by-househol'!$D$298:$E$310,2,FALSE))</f>
        <v/>
      </c>
      <c r="M123" t="str">
        <f>IF(ISERROR(VLOOKUP($B123,'technology-adoption-by-househol'!$D$311:$E$317,2,FALSE)),"",VLOOKUP($B123,'technology-adoption-by-househol'!$D$311:$E$317,2,FALSE))</f>
        <v/>
      </c>
      <c r="N123" t="str">
        <f>IF(ISERROR(VLOOKUP($B123,'technology-adoption-by-househol'!$D$318:$E$325,2,FALSE)),"",VLOOKUP($B123,'technology-adoption-by-househol'!$D$318:$E$325,2,FALSE))</f>
        <v/>
      </c>
      <c r="O123">
        <f>IF(ISERROR(VLOOKUP($B123,'technology-adoption-by-househol'!$D$326:$E$423,2,FALSE)),"",VLOOKUP($B123,'technology-adoption-by-househol'!$D$326:$E$423,2,FALSE))</f>
        <v>99</v>
      </c>
      <c r="P123">
        <f>IF(ISERROR(VLOOKUP($B123,'technology-adoption-by-househol'!$D$424:$E$432,2,FALSE)),"",VLOOKUP($B123,'technology-adoption-by-househol'!$D$424:$E$432,2,FALSE))</f>
        <v>11</v>
      </c>
      <c r="Q123" t="str">
        <f>IF(ISERROR(VLOOKUP($B123,'technology-adoption-by-househol'!$D$433:$E$444,2,FALSE)),"",VLOOKUP($B123,'technology-adoption-by-househol'!$D$433:$E$444,2,FALSE))</f>
        <v/>
      </c>
      <c r="R123" t="str">
        <f>IF(ISERROR(VLOOKUP($B123,'technology-adoption-by-househol'!$D$445:$E$456,2,FALSE)),"",VLOOKUP($B123,'technology-adoption-by-househol'!$D$445:$E$456,2,FALSE))</f>
        <v/>
      </c>
      <c r="S123">
        <f>IF(ISERROR(VLOOKUP($B123,'technology-adoption-by-househol'!$D$457:$E$511,2,FALSE)),"",VLOOKUP($B123,'technology-adoption-by-househol'!$D$457:$E$511,2,FALSE))</f>
        <v>55</v>
      </c>
      <c r="T123">
        <f>IF(ISERROR(VLOOKUP($B123,'technology-adoption-by-househol'!$D$512:$E$588,2,FALSE)),"",VLOOKUP($B123,'technology-adoption-by-househol'!$D$512:$E$588,2,FALSE))</f>
        <v>99</v>
      </c>
      <c r="U123" t="str">
        <f>IF(ISERROR(VLOOKUP($B123,'technology-adoption-by-househol'!$D$589:$E$612,2,FALSE)),"",VLOOKUP($B123,'technology-adoption-by-househol'!$D$589:$E$612,2,FALSE))</f>
        <v/>
      </c>
      <c r="V123">
        <f>IF(ISERROR(VLOOKUP($B123,'technology-adoption-by-househol'!$D$616:$E$724,2,FALSE)),"",VLOOKUP($B123,'technology-adoption-by-househol'!$D$616:$E$724,2,FALSE))</f>
        <v>92</v>
      </c>
      <c r="W123" t="str">
        <f>IF(ISERROR(VLOOKUP($B123,'technology-adoption-by-househol'!$D$725:$E$757,2,FALSE)),"",VLOOKUP($B123,'technology-adoption-by-househol'!$D$725:$E$757,2,FALSE))</f>
        <v/>
      </c>
      <c r="X123" t="str">
        <f>IF(ISERROR(VLOOKUP($B123,'technology-adoption-by-househol'!$D$758:$E$768,2,FALSE)),"",VLOOKUP($B123,'technology-adoption-by-househol'!$D$758:$E$768,2,FALSE))</f>
        <v/>
      </c>
      <c r="Y123" t="str">
        <f>IF(ISERROR(VLOOKUP($B123,'technology-adoption-by-househol'!$D$769:$E$784,2,FALSE)),"",VLOOKUP($B123,'technology-adoption-by-househol'!$D$769:$E$784,2,FALSE))</f>
        <v/>
      </c>
      <c r="Z123" t="str">
        <f>IF(ISERROR(VLOOKUP($B123,'technology-adoption-by-househol'!$D$785:$E$794,2,FALSE)),"",VLOOKUP($B123,'technology-adoption-by-househol'!$D$785:$E$794,2,FALSE))</f>
        <v/>
      </c>
      <c r="AA123">
        <f>IF(ISERROR(VLOOKUP($B123,'technology-adoption-by-househol'!$D$795:$E$828,2,FALSE)),"",VLOOKUP($B123,'technology-adoption-by-househol'!$D$795:$E$828,2,FALSE))</f>
        <v>100</v>
      </c>
      <c r="AB123">
        <f>IF(ISERROR(VLOOKUP($B123,'technology-adoption-by-househol'!$D$829:$E$864,2,FALSE)),"",VLOOKUP($B123,'technology-adoption-by-househol'!$D$829:$E$864,2,FALSE))</f>
        <v>0.56999999999999995</v>
      </c>
      <c r="AC123">
        <f>IF(ISERROR(VLOOKUP($B123,'technology-adoption-by-househol'!$D$865:$E$877,2,FALSE)),"",VLOOKUP($B123,'technology-adoption-by-househol'!$D$865:$E$877,2,FALSE))</f>
        <v>87</v>
      </c>
      <c r="AD123">
        <f>IF(ISERROR(VLOOKUP($B123,'technology-adoption-by-househol'!$D$878:$E$958,2,FALSE)),"",VLOOKUP($B123,'technology-adoption-by-househol'!$D$878:$E$958,2,FALSE))</f>
        <v>99</v>
      </c>
      <c r="AE123" t="str">
        <f>IF(ISERROR(VLOOKUP($B123,'technology-adoption-by-househol'!$D$959:$E$1011,2,FALSE)),"",VLOOKUP($B123,'technology-adoption-by-househol'!$D$959:$E$1011,2,FALSE))</f>
        <v/>
      </c>
      <c r="AF123" t="str">
        <f>IF(ISERROR(VLOOKUP($B123,'technology-adoption-by-househol'!$D$1012:$E$1018,2,FALSE)),"",VLOOKUP($B123,'technology-adoption-by-househol'!$D$1012:$E$1018,2,FALSE))</f>
        <v/>
      </c>
      <c r="AG123">
        <f>IF(ISERROR(VLOOKUP($B123,'technology-adoption-by-househol'!$D$1019:$E$1041,2,FALSE)),"",VLOOKUP($B123,'technology-adoption-by-househol'!$D$1019:$E$1041,2,FALSE))</f>
        <v>72</v>
      </c>
      <c r="AH123" t="str">
        <f>IF(ISERROR(VLOOKUP($B123,'technology-adoption-by-househol'!$D$1042:$E$1047,2,FALSE)),"",VLOOKUP($B123,'technology-adoption-by-househol'!$D$1042:$E$1047,2,FALSE))</f>
        <v/>
      </c>
      <c r="AI123" t="str">
        <f>IF(ISERROR(VLOOKUP($B123,'technology-adoption-by-househol'!$D$1048:$E$1059,2,FALSE)),"",VLOOKUP($B123,'technology-adoption-by-househol'!$D$1048:$E$1059,2,FALSE))</f>
        <v/>
      </c>
      <c r="AJ123">
        <f>IF(ISERROR(VLOOKUP($B123,'technology-adoption-by-househol'!$D$1060:$E$1167,2,FALSE)),"",VLOOKUP($B123,'technology-adoption-by-househol'!$D$1060:$E$1167,2,FALSE))</f>
        <v>99</v>
      </c>
      <c r="AK123" t="str">
        <f>IF(ISERROR(VLOOKUP($B123,'technology-adoption-by-househol'!$D$1168:$E$1174,2,FALSE)),"",VLOOKUP($B123,'technology-adoption-by-househol'!$D$1168:$E$1174,2,FALSE))</f>
        <v/>
      </c>
      <c r="AL123" t="str">
        <f>IF(ISERROR(VLOOKUP($B123,'technology-adoption-by-househol'!$D$1181:$E$1236,2,FALSE)),"",VLOOKUP($B123,'technology-adoption-by-househol'!$D$1181:$E$1236,2,FALSE))</f>
        <v/>
      </c>
      <c r="AM123" t="str">
        <f>IF(ISERROR(VLOOKUP($B123,'technology-adoption-by-househol'!$D$1243:$E$1255,2,FALSE)),"",VLOOKUP($B123,'technology-adoption-by-househol'!$D$1243:$E$1255,2,FALSE))</f>
        <v/>
      </c>
      <c r="AN123">
        <f>IF(ISERROR(VLOOKUP($B123,'technology-adoption-by-househol'!$D$1256:$E$1334,2,FALSE)),"",VLOOKUP($B123,'technology-adoption-by-househol'!$D$1256:$E$1334,2,FALSE))</f>
        <v>73</v>
      </c>
      <c r="AO123" t="str">
        <f>IF(ISERROR(VLOOKUP($B123,'technology-adoption-by-househol'!$D$1335:$E$1341,2,FALSE)),"",VLOOKUP($B123,'technology-adoption-by-househol'!$D$1335:$E$1341,2,FALSE))</f>
        <v/>
      </c>
    </row>
    <row r="124" spans="2:41" x14ac:dyDescent="0.3">
      <c r="B124" s="2">
        <f t="shared" si="1"/>
        <v>1980</v>
      </c>
      <c r="C124">
        <f>IF(ISERROR(VLOOKUP(B124,'technology-adoption-by-househol'!$D$6:$E$41,2,FALSE)),"",VLOOKUP(B124,'technology-adoption-by-househol'!$D$6:$E$41,2,FALSE))</f>
        <v>100</v>
      </c>
      <c r="D124">
        <f>IF(ISERROR(VLOOKUP($B124,'technology-adoption-by-househol'!$D$42:$E$132,2,FALSE)),"",VLOOKUP($B124,'technology-adoption-by-househol'!$D$42:$E$132,2,FALSE))</f>
        <v>86</v>
      </c>
      <c r="E124">
        <f>IF(ISERROR(VLOOKUP($B124,'technology-adoption-by-househol'!$D$133:$E$162,2,FALSE)),"",VLOOKUP($B124,'technology-adoption-by-househol'!$D$133:$E$162,2,FALSE))</f>
        <v>35.26</v>
      </c>
      <c r="F124" t="str">
        <f>IF(ISERROR(VLOOKUP($B124,'technology-adoption-by-househol'!$D$163:$E$185,2,FALSE)),"",VLOOKUP($B124,'technology-adoption-by-househol'!$D$163:$E$185,2,FALSE))</f>
        <v/>
      </c>
      <c r="G124" t="str">
        <f>IF(ISERROR(VLOOKUP($B124,'technology-adoption-by-househol'!$D$186:$E$192,2,FALSE)),"",VLOOKUP($B124,'technology-adoption-by-househol'!$D$186:$E$192,2,FALSE))</f>
        <v/>
      </c>
      <c r="H124">
        <f>IF(ISERROR(VLOOKUP($B124,'technology-adoption-by-househol'!$D$193:$E$232,2,FALSE)),"",VLOOKUP($B124,'technology-adoption-by-househol'!$D$193:$E$232,2,FALSE))</f>
        <v>79</v>
      </c>
      <c r="I124" t="str">
        <f>IF(ISERROR(VLOOKUP($B124,'technology-adoption-by-househol'!$D$233:$E$238,2,FALSE)),"",VLOOKUP($B124,'technology-adoption-by-househol'!$D$233:$E$238,2,FALSE))</f>
        <v/>
      </c>
      <c r="J124" t="str">
        <f>IF(ISERROR(VLOOKUP($B124,'technology-adoption-by-househol'!$D$239:$E$278,2,FALSE)),"",VLOOKUP($B124,'technology-adoption-by-househol'!$D$239:$E$278,2,FALSE))</f>
        <v/>
      </c>
      <c r="K124">
        <f>IF(ISERROR(VLOOKUP($B124,'technology-adoption-by-househol'!$D$279:$E$297,2,FALSE)),"",VLOOKUP($B124,'technology-adoption-by-househol'!$D$279:$E$297,2,FALSE))</f>
        <v>100</v>
      </c>
      <c r="L124" t="str">
        <f>IF(ISERROR(VLOOKUP($B124,'technology-adoption-by-househol'!$D$298:$E$310,2,FALSE)),"",VLOOKUP($B124,'technology-adoption-by-househol'!$D$298:$E$310,2,FALSE))</f>
        <v/>
      </c>
      <c r="M124" t="str">
        <f>IF(ISERROR(VLOOKUP($B124,'technology-adoption-by-househol'!$D$311:$E$317,2,FALSE)),"",VLOOKUP($B124,'technology-adoption-by-househol'!$D$311:$E$317,2,FALSE))</f>
        <v/>
      </c>
      <c r="N124">
        <f>IF(ISERROR(VLOOKUP($B124,'technology-adoption-by-househol'!$D$318:$E$325,2,FALSE)),"",VLOOKUP($B124,'technology-adoption-by-househol'!$D$318:$E$325,2,FALSE))</f>
        <v>50</v>
      </c>
      <c r="O124">
        <f>IF(ISERROR(VLOOKUP($B124,'technology-adoption-by-househol'!$D$326:$E$423,2,FALSE)),"",VLOOKUP($B124,'technology-adoption-by-househol'!$D$326:$E$423,2,FALSE))</f>
        <v>99</v>
      </c>
      <c r="P124">
        <f>IF(ISERROR(VLOOKUP($B124,'technology-adoption-by-househol'!$D$424:$E$432,2,FALSE)),"",VLOOKUP($B124,'technology-adoption-by-househol'!$D$424:$E$432,2,FALSE))</f>
        <v>11</v>
      </c>
      <c r="Q124">
        <f>IF(ISERROR(VLOOKUP($B124,'technology-adoption-by-househol'!$D$433:$E$444,2,FALSE)),"",VLOOKUP($B124,'technology-adoption-by-househol'!$D$433:$E$444,2,FALSE))</f>
        <v>98</v>
      </c>
      <c r="R124" t="str">
        <f>IF(ISERROR(VLOOKUP($B124,'technology-adoption-by-househol'!$D$445:$E$456,2,FALSE)),"",VLOOKUP($B124,'technology-adoption-by-househol'!$D$445:$E$456,2,FALSE))</f>
        <v/>
      </c>
      <c r="S124">
        <f>IF(ISERROR(VLOOKUP($B124,'technology-adoption-by-househol'!$D$457:$E$511,2,FALSE)),"",VLOOKUP($B124,'technology-adoption-by-househol'!$D$457:$E$511,2,FALSE))</f>
        <v>56.5</v>
      </c>
      <c r="T124">
        <f>IF(ISERROR(VLOOKUP($B124,'technology-adoption-by-househol'!$D$512:$E$588,2,FALSE)),"",VLOOKUP($B124,'technology-adoption-by-househol'!$D$512:$E$588,2,FALSE))</f>
        <v>99</v>
      </c>
      <c r="U124" t="str">
        <f>IF(ISERROR(VLOOKUP($B124,'technology-adoption-by-househol'!$D$589:$E$612,2,FALSE)),"",VLOOKUP($B124,'technology-adoption-by-househol'!$D$589:$E$612,2,FALSE))</f>
        <v/>
      </c>
      <c r="V124">
        <f>IF(ISERROR(VLOOKUP($B124,'technology-adoption-by-househol'!$D$616:$E$724,2,FALSE)),"",VLOOKUP($B124,'technology-adoption-by-househol'!$D$616:$E$724,2,FALSE))</f>
        <v>92.5</v>
      </c>
      <c r="W124" t="str">
        <f>IF(ISERROR(VLOOKUP($B124,'technology-adoption-by-househol'!$D$725:$E$757,2,FALSE)),"",VLOOKUP($B124,'technology-adoption-by-househol'!$D$725:$E$757,2,FALSE))</f>
        <v/>
      </c>
      <c r="X124">
        <f>IF(ISERROR(VLOOKUP($B124,'technology-adoption-by-househol'!$D$758:$E$768,2,FALSE)),"",VLOOKUP($B124,'technology-adoption-by-househol'!$D$758:$E$768,2,FALSE))</f>
        <v>7</v>
      </c>
      <c r="Y124" t="str">
        <f>IF(ISERROR(VLOOKUP($B124,'technology-adoption-by-househol'!$D$769:$E$784,2,FALSE)),"",VLOOKUP($B124,'technology-adoption-by-househol'!$D$769:$E$784,2,FALSE))</f>
        <v/>
      </c>
      <c r="Z124" t="str">
        <f>IF(ISERROR(VLOOKUP($B124,'technology-adoption-by-househol'!$D$785:$E$794,2,FALSE)),"",VLOOKUP($B124,'technology-adoption-by-househol'!$D$785:$E$794,2,FALSE))</f>
        <v/>
      </c>
      <c r="AA124">
        <f>IF(ISERROR(VLOOKUP($B124,'technology-adoption-by-househol'!$D$795:$E$828,2,FALSE)),"",VLOOKUP($B124,'technology-adoption-by-househol'!$D$795:$E$828,2,FALSE))</f>
        <v>99</v>
      </c>
      <c r="AB124">
        <f>IF(ISERROR(VLOOKUP($B124,'technology-adoption-by-househol'!$D$829:$E$864,2,FALSE)),"",VLOOKUP($B124,'technology-adoption-by-househol'!$D$829:$E$864,2,FALSE))</f>
        <v>0.56999999999999995</v>
      </c>
      <c r="AC124">
        <f>IF(ISERROR(VLOOKUP($B124,'technology-adoption-by-househol'!$D$865:$E$877,2,FALSE)),"",VLOOKUP($B124,'technology-adoption-by-househol'!$D$865:$E$877,2,FALSE))</f>
        <v>91</v>
      </c>
      <c r="AD124">
        <f>IF(ISERROR(VLOOKUP($B124,'technology-adoption-by-househol'!$D$878:$E$958,2,FALSE)),"",VLOOKUP($B124,'technology-adoption-by-househol'!$D$878:$E$958,2,FALSE))</f>
        <v>99</v>
      </c>
      <c r="AE124" t="str">
        <f>IF(ISERROR(VLOOKUP($B124,'technology-adoption-by-househol'!$D$959:$E$1011,2,FALSE)),"",VLOOKUP($B124,'technology-adoption-by-househol'!$D$959:$E$1011,2,FALSE))</f>
        <v/>
      </c>
      <c r="AF124">
        <f>IF(ISERROR(VLOOKUP($B124,'technology-adoption-by-househol'!$D$1012:$E$1018,2,FALSE)),"",VLOOKUP($B124,'technology-adoption-by-househol'!$D$1012:$E$1018,2,FALSE))</f>
        <v>99</v>
      </c>
      <c r="AG124">
        <f>IF(ISERROR(VLOOKUP($B124,'technology-adoption-by-househol'!$D$1019:$E$1041,2,FALSE)),"",VLOOKUP($B124,'technology-adoption-by-househol'!$D$1019:$E$1041,2,FALSE))</f>
        <v>76</v>
      </c>
      <c r="AH124" t="str">
        <f>IF(ISERROR(VLOOKUP($B124,'technology-adoption-by-househol'!$D$1042:$E$1047,2,FALSE)),"",VLOOKUP($B124,'technology-adoption-by-househol'!$D$1042:$E$1047,2,FALSE))</f>
        <v/>
      </c>
      <c r="AI124" t="str">
        <f>IF(ISERROR(VLOOKUP($B124,'technology-adoption-by-househol'!$D$1048:$E$1059,2,FALSE)),"",VLOOKUP($B124,'technology-adoption-by-househol'!$D$1048:$E$1059,2,FALSE))</f>
        <v/>
      </c>
      <c r="AJ124">
        <f>IF(ISERROR(VLOOKUP($B124,'technology-adoption-by-househol'!$D$1060:$E$1167,2,FALSE)),"",VLOOKUP($B124,'technology-adoption-by-househol'!$D$1060:$E$1167,2,FALSE))</f>
        <v>99</v>
      </c>
      <c r="AK124" t="str">
        <f>IF(ISERROR(VLOOKUP($B124,'technology-adoption-by-househol'!$D$1168:$E$1174,2,FALSE)),"",VLOOKUP($B124,'technology-adoption-by-househol'!$D$1168:$E$1174,2,FALSE))</f>
        <v/>
      </c>
      <c r="AL124" t="str">
        <f>IF(ISERROR(VLOOKUP($B124,'technology-adoption-by-househol'!$D$1181:$E$1236,2,FALSE)),"",VLOOKUP($B124,'technology-adoption-by-househol'!$D$1181:$E$1236,2,FALSE))</f>
        <v/>
      </c>
      <c r="AM124" t="str">
        <f>IF(ISERROR(VLOOKUP($B124,'technology-adoption-by-househol'!$D$1243:$E$1255,2,FALSE)),"",VLOOKUP($B124,'technology-adoption-by-househol'!$D$1243:$E$1255,2,FALSE))</f>
        <v/>
      </c>
      <c r="AN124">
        <f>IF(ISERROR(VLOOKUP($B124,'technology-adoption-by-househol'!$D$1256:$E$1334,2,FALSE)),"",VLOOKUP($B124,'technology-adoption-by-househol'!$D$1256:$E$1334,2,FALSE))</f>
        <v>72</v>
      </c>
      <c r="AO124" t="str">
        <f>IF(ISERROR(VLOOKUP($B124,'technology-adoption-by-househol'!$D$1335:$E$1341,2,FALSE)),"",VLOOKUP($B124,'technology-adoption-by-househol'!$D$1335:$E$1341,2,FALSE))</f>
        <v/>
      </c>
    </row>
    <row r="125" spans="2:41" x14ac:dyDescent="0.3">
      <c r="B125" s="2">
        <f t="shared" si="1"/>
        <v>1981</v>
      </c>
      <c r="C125">
        <f>IF(ISERROR(VLOOKUP(B125,'technology-adoption-by-househol'!$D$6:$E$41,2,FALSE)),"",VLOOKUP(B125,'technology-adoption-by-househol'!$D$6:$E$41,2,FALSE))</f>
        <v>100</v>
      </c>
      <c r="D125">
        <f>IF(ISERROR(VLOOKUP($B125,'technology-adoption-by-househol'!$D$42:$E$132,2,FALSE)),"",VLOOKUP($B125,'technology-adoption-by-househol'!$D$42:$E$132,2,FALSE))</f>
        <v>86</v>
      </c>
      <c r="E125">
        <f>IF(ISERROR(VLOOKUP($B125,'technology-adoption-by-househol'!$D$133:$E$162,2,FALSE)),"",VLOOKUP($B125,'technology-adoption-by-househol'!$D$133:$E$162,2,FALSE))</f>
        <v>40.4</v>
      </c>
      <c r="F125" t="str">
        <f>IF(ISERROR(VLOOKUP($B125,'technology-adoption-by-househol'!$D$163:$E$185,2,FALSE)),"",VLOOKUP($B125,'technology-adoption-by-househol'!$D$163:$E$185,2,FALSE))</f>
        <v/>
      </c>
      <c r="G125" t="str">
        <f>IF(ISERROR(VLOOKUP($B125,'technology-adoption-by-househol'!$D$186:$E$192,2,FALSE)),"",VLOOKUP($B125,'technology-adoption-by-househol'!$D$186:$E$192,2,FALSE))</f>
        <v/>
      </c>
      <c r="H125">
        <f>IF(ISERROR(VLOOKUP($B125,'technology-adoption-by-househol'!$D$193:$E$232,2,FALSE)),"",VLOOKUP($B125,'technology-adoption-by-househol'!$D$193:$E$232,2,FALSE))</f>
        <v>80</v>
      </c>
      <c r="I125" t="str">
        <f>IF(ISERROR(VLOOKUP($B125,'technology-adoption-by-househol'!$D$233:$E$238,2,FALSE)),"",VLOOKUP($B125,'technology-adoption-by-househol'!$D$233:$E$238,2,FALSE))</f>
        <v/>
      </c>
      <c r="J125" t="str">
        <f>IF(ISERROR(VLOOKUP($B125,'technology-adoption-by-househol'!$D$239:$E$278,2,FALSE)),"",VLOOKUP($B125,'technology-adoption-by-househol'!$D$239:$E$278,2,FALSE))</f>
        <v/>
      </c>
      <c r="K125">
        <f>IF(ISERROR(VLOOKUP($B125,'technology-adoption-by-househol'!$D$279:$E$297,2,FALSE)),"",VLOOKUP($B125,'technology-adoption-by-househol'!$D$279:$E$297,2,FALSE))</f>
        <v>99</v>
      </c>
      <c r="L125" t="str">
        <f>IF(ISERROR(VLOOKUP($B125,'technology-adoption-by-househol'!$D$298:$E$310,2,FALSE)),"",VLOOKUP($B125,'technology-adoption-by-househol'!$D$298:$E$310,2,FALSE))</f>
        <v/>
      </c>
      <c r="M125" t="str">
        <f>IF(ISERROR(VLOOKUP($B125,'technology-adoption-by-househol'!$D$311:$E$317,2,FALSE)),"",VLOOKUP($B125,'technology-adoption-by-househol'!$D$311:$E$317,2,FALSE))</f>
        <v/>
      </c>
      <c r="N125" t="str">
        <f>IF(ISERROR(VLOOKUP($B125,'technology-adoption-by-househol'!$D$318:$E$325,2,FALSE)),"",VLOOKUP($B125,'technology-adoption-by-househol'!$D$318:$E$325,2,FALSE))</f>
        <v/>
      </c>
      <c r="O125">
        <f>IF(ISERROR(VLOOKUP($B125,'technology-adoption-by-househol'!$D$326:$E$423,2,FALSE)),"",VLOOKUP($B125,'technology-adoption-by-househol'!$D$326:$E$423,2,FALSE))</f>
        <v>99</v>
      </c>
      <c r="P125">
        <f>IF(ISERROR(VLOOKUP($B125,'technology-adoption-by-househol'!$D$424:$E$432,2,FALSE)),"",VLOOKUP($B125,'technology-adoption-by-househol'!$D$424:$E$432,2,FALSE))</f>
        <v>45</v>
      </c>
      <c r="Q125" t="str">
        <f>IF(ISERROR(VLOOKUP($B125,'technology-adoption-by-househol'!$D$433:$E$444,2,FALSE)),"",VLOOKUP($B125,'technology-adoption-by-househol'!$D$433:$E$444,2,FALSE))</f>
        <v/>
      </c>
      <c r="R125" t="str">
        <f>IF(ISERROR(VLOOKUP($B125,'technology-adoption-by-househol'!$D$445:$E$456,2,FALSE)),"",VLOOKUP($B125,'technology-adoption-by-househol'!$D$445:$E$456,2,FALSE))</f>
        <v/>
      </c>
      <c r="S125">
        <f>IF(ISERROR(VLOOKUP($B125,'technology-adoption-by-househol'!$D$457:$E$511,2,FALSE)),"",VLOOKUP($B125,'technology-adoption-by-househol'!$D$457:$E$511,2,FALSE))</f>
        <v>58</v>
      </c>
      <c r="T125">
        <f>IF(ISERROR(VLOOKUP($B125,'technology-adoption-by-househol'!$D$512:$E$588,2,FALSE)),"",VLOOKUP($B125,'technology-adoption-by-househol'!$D$512:$E$588,2,FALSE))</f>
        <v>99</v>
      </c>
      <c r="U125" t="str">
        <f>IF(ISERROR(VLOOKUP($B125,'technology-adoption-by-househol'!$D$589:$E$612,2,FALSE)),"",VLOOKUP($B125,'technology-adoption-by-househol'!$D$589:$E$612,2,FALSE))</f>
        <v/>
      </c>
      <c r="V125">
        <f>IF(ISERROR(VLOOKUP($B125,'technology-adoption-by-househol'!$D$616:$E$724,2,FALSE)),"",VLOOKUP($B125,'technology-adoption-by-househol'!$D$616:$E$724,2,FALSE))</f>
        <v>93</v>
      </c>
      <c r="W125" t="str">
        <f>IF(ISERROR(VLOOKUP($B125,'technology-adoption-by-househol'!$D$725:$E$757,2,FALSE)),"",VLOOKUP($B125,'technology-adoption-by-househol'!$D$725:$E$757,2,FALSE))</f>
        <v/>
      </c>
      <c r="X125" t="str">
        <f>IF(ISERROR(VLOOKUP($B125,'technology-adoption-by-househol'!$D$758:$E$768,2,FALSE)),"",VLOOKUP($B125,'technology-adoption-by-househol'!$D$758:$E$768,2,FALSE))</f>
        <v/>
      </c>
      <c r="Y125" t="str">
        <f>IF(ISERROR(VLOOKUP($B125,'technology-adoption-by-househol'!$D$769:$E$784,2,FALSE)),"",VLOOKUP($B125,'technology-adoption-by-househol'!$D$769:$E$784,2,FALSE))</f>
        <v/>
      </c>
      <c r="Z125" t="str">
        <f>IF(ISERROR(VLOOKUP($B125,'technology-adoption-by-househol'!$D$785:$E$794,2,FALSE)),"",VLOOKUP($B125,'technology-adoption-by-househol'!$D$785:$E$794,2,FALSE))</f>
        <v/>
      </c>
      <c r="AA125">
        <f>IF(ISERROR(VLOOKUP($B125,'technology-adoption-by-househol'!$D$795:$E$828,2,FALSE)),"",VLOOKUP($B125,'technology-adoption-by-househol'!$D$795:$E$828,2,FALSE))</f>
        <v>96</v>
      </c>
      <c r="AB125">
        <f>IF(ISERROR(VLOOKUP($B125,'technology-adoption-by-househol'!$D$829:$E$864,2,FALSE)),"",VLOOKUP($B125,'technology-adoption-by-househol'!$D$829:$E$864,2,FALSE))</f>
        <v>1.1399999999999999</v>
      </c>
      <c r="AC125">
        <f>IF(ISERROR(VLOOKUP($B125,'technology-adoption-by-househol'!$D$865:$E$877,2,FALSE)),"",VLOOKUP($B125,'technology-adoption-by-househol'!$D$865:$E$877,2,FALSE))</f>
        <v>95.5</v>
      </c>
      <c r="AD125">
        <f>IF(ISERROR(VLOOKUP($B125,'technology-adoption-by-househol'!$D$878:$E$958,2,FALSE)),"",VLOOKUP($B125,'technology-adoption-by-househol'!$D$878:$E$958,2,FALSE))</f>
        <v>99</v>
      </c>
      <c r="AE125" t="str">
        <f>IF(ISERROR(VLOOKUP($B125,'technology-adoption-by-househol'!$D$959:$E$1011,2,FALSE)),"",VLOOKUP($B125,'technology-adoption-by-househol'!$D$959:$E$1011,2,FALSE))</f>
        <v/>
      </c>
      <c r="AF125" t="str">
        <f>IF(ISERROR(VLOOKUP($B125,'technology-adoption-by-househol'!$D$1012:$E$1018,2,FALSE)),"",VLOOKUP($B125,'technology-adoption-by-househol'!$D$1012:$E$1018,2,FALSE))</f>
        <v/>
      </c>
      <c r="AG125">
        <f>IF(ISERROR(VLOOKUP($B125,'technology-adoption-by-househol'!$D$1019:$E$1041,2,FALSE)),"",VLOOKUP($B125,'technology-adoption-by-househol'!$D$1019:$E$1041,2,FALSE))</f>
        <v>87</v>
      </c>
      <c r="AH125" t="str">
        <f>IF(ISERROR(VLOOKUP($B125,'technology-adoption-by-househol'!$D$1042:$E$1047,2,FALSE)),"",VLOOKUP($B125,'technology-adoption-by-househol'!$D$1042:$E$1047,2,FALSE))</f>
        <v/>
      </c>
      <c r="AI125" t="str">
        <f>IF(ISERROR(VLOOKUP($B125,'technology-adoption-by-househol'!$D$1048:$E$1059,2,FALSE)),"",VLOOKUP($B125,'technology-adoption-by-househol'!$D$1048:$E$1059,2,FALSE))</f>
        <v/>
      </c>
      <c r="AJ125">
        <f>IF(ISERROR(VLOOKUP($B125,'technology-adoption-by-househol'!$D$1060:$E$1167,2,FALSE)),"",VLOOKUP($B125,'technology-adoption-by-househol'!$D$1060:$E$1167,2,FALSE))</f>
        <v>99</v>
      </c>
      <c r="AK125" t="str">
        <f>IF(ISERROR(VLOOKUP($B125,'technology-adoption-by-househol'!$D$1168:$E$1174,2,FALSE)),"",VLOOKUP($B125,'technology-adoption-by-househol'!$D$1168:$E$1174,2,FALSE))</f>
        <v/>
      </c>
      <c r="AL125" t="str">
        <f>IF(ISERROR(VLOOKUP($B125,'technology-adoption-by-househol'!$D$1181:$E$1236,2,FALSE)),"",VLOOKUP($B125,'technology-adoption-by-househol'!$D$1181:$E$1236,2,FALSE))</f>
        <v/>
      </c>
      <c r="AM125" t="str">
        <f>IF(ISERROR(VLOOKUP($B125,'technology-adoption-by-househol'!$D$1243:$E$1255,2,FALSE)),"",VLOOKUP($B125,'technology-adoption-by-househol'!$D$1243:$E$1255,2,FALSE))</f>
        <v/>
      </c>
      <c r="AN125">
        <f>IF(ISERROR(VLOOKUP($B125,'technology-adoption-by-househol'!$D$1256:$E$1334,2,FALSE)),"",VLOOKUP($B125,'technology-adoption-by-househol'!$D$1256:$E$1334,2,FALSE))</f>
        <v>71</v>
      </c>
      <c r="AO125" t="str">
        <f>IF(ISERROR(VLOOKUP($B125,'technology-adoption-by-househol'!$D$1335:$E$1341,2,FALSE)),"",VLOOKUP($B125,'technology-adoption-by-househol'!$D$1335:$E$1341,2,FALSE))</f>
        <v/>
      </c>
    </row>
    <row r="126" spans="2:41" x14ac:dyDescent="0.3">
      <c r="B126" s="2">
        <f t="shared" si="1"/>
        <v>1982</v>
      </c>
      <c r="C126">
        <f>IF(ISERROR(VLOOKUP(B126,'technology-adoption-by-househol'!$D$6:$E$41,2,FALSE)),"",VLOOKUP(B126,'technology-adoption-by-househol'!$D$6:$E$41,2,FALSE))</f>
        <v>100</v>
      </c>
      <c r="D126">
        <f>IF(ISERROR(VLOOKUP($B126,'technology-adoption-by-househol'!$D$42:$E$132,2,FALSE)),"",VLOOKUP($B126,'technology-adoption-by-househol'!$D$42:$E$132,2,FALSE))</f>
        <v>86</v>
      </c>
      <c r="E126">
        <f>IF(ISERROR(VLOOKUP($B126,'technology-adoption-by-househol'!$D$133:$E$162,2,FALSE)),"",VLOOKUP($B126,'technology-adoption-by-househol'!$D$133:$E$162,2,FALSE))</f>
        <v>43.53</v>
      </c>
      <c r="F126" t="str">
        <f>IF(ISERROR(VLOOKUP($B126,'technology-adoption-by-househol'!$D$163:$E$185,2,FALSE)),"",VLOOKUP($B126,'technology-adoption-by-househol'!$D$163:$E$185,2,FALSE))</f>
        <v/>
      </c>
      <c r="G126" t="str">
        <f>IF(ISERROR(VLOOKUP($B126,'technology-adoption-by-househol'!$D$186:$E$192,2,FALSE)),"",VLOOKUP($B126,'technology-adoption-by-househol'!$D$186:$E$192,2,FALSE))</f>
        <v/>
      </c>
      <c r="H126">
        <f>IF(ISERROR(VLOOKUP($B126,'technology-adoption-by-househol'!$D$193:$E$232,2,FALSE)),"",VLOOKUP($B126,'technology-adoption-by-househol'!$D$193:$E$232,2,FALSE))</f>
        <v>85</v>
      </c>
      <c r="I126" t="str">
        <f>IF(ISERROR(VLOOKUP($B126,'technology-adoption-by-househol'!$D$233:$E$238,2,FALSE)),"",VLOOKUP($B126,'technology-adoption-by-househol'!$D$233:$E$238,2,FALSE))</f>
        <v/>
      </c>
      <c r="J126" t="str">
        <f>IF(ISERROR(VLOOKUP($B126,'technology-adoption-by-househol'!$D$239:$E$278,2,FALSE)),"",VLOOKUP($B126,'technology-adoption-by-househol'!$D$239:$E$278,2,FALSE))</f>
        <v/>
      </c>
      <c r="K126">
        <f>IF(ISERROR(VLOOKUP($B126,'technology-adoption-by-househol'!$D$279:$E$297,2,FALSE)),"",VLOOKUP($B126,'technology-adoption-by-househol'!$D$279:$E$297,2,FALSE))</f>
        <v>97.5</v>
      </c>
      <c r="L126" t="str">
        <f>IF(ISERROR(VLOOKUP($B126,'technology-adoption-by-househol'!$D$298:$E$310,2,FALSE)),"",VLOOKUP($B126,'technology-adoption-by-househol'!$D$298:$E$310,2,FALSE))</f>
        <v/>
      </c>
      <c r="M126" t="str">
        <f>IF(ISERROR(VLOOKUP($B126,'technology-adoption-by-househol'!$D$311:$E$317,2,FALSE)),"",VLOOKUP($B126,'technology-adoption-by-househol'!$D$311:$E$317,2,FALSE))</f>
        <v/>
      </c>
      <c r="N126" t="str">
        <f>IF(ISERROR(VLOOKUP($B126,'technology-adoption-by-househol'!$D$318:$E$325,2,FALSE)),"",VLOOKUP($B126,'technology-adoption-by-househol'!$D$318:$E$325,2,FALSE))</f>
        <v/>
      </c>
      <c r="O126">
        <f>IF(ISERROR(VLOOKUP($B126,'technology-adoption-by-househol'!$D$326:$E$423,2,FALSE)),"",VLOOKUP($B126,'technology-adoption-by-househol'!$D$326:$E$423,2,FALSE))</f>
        <v>99</v>
      </c>
      <c r="P126">
        <f>IF(ISERROR(VLOOKUP($B126,'technology-adoption-by-househol'!$D$424:$E$432,2,FALSE)),"",VLOOKUP($B126,'technology-adoption-by-househol'!$D$424:$E$432,2,FALSE))</f>
        <v>70</v>
      </c>
      <c r="Q126" t="str">
        <f>IF(ISERROR(VLOOKUP($B126,'technology-adoption-by-househol'!$D$433:$E$444,2,FALSE)),"",VLOOKUP($B126,'technology-adoption-by-househol'!$D$433:$E$444,2,FALSE))</f>
        <v/>
      </c>
      <c r="R126">
        <f>IF(ISERROR(VLOOKUP($B126,'technology-adoption-by-househol'!$D$445:$E$456,2,FALSE)),"",VLOOKUP($B126,'technology-adoption-by-househol'!$D$445:$E$456,2,FALSE))</f>
        <v>42</v>
      </c>
      <c r="S126">
        <f>IF(ISERROR(VLOOKUP($B126,'technology-adoption-by-househol'!$D$457:$E$511,2,FALSE)),"",VLOOKUP($B126,'technology-adoption-by-househol'!$D$457:$E$511,2,FALSE))</f>
        <v>58</v>
      </c>
      <c r="T126">
        <f>IF(ISERROR(VLOOKUP($B126,'technology-adoption-by-househol'!$D$512:$E$588,2,FALSE)),"",VLOOKUP($B126,'technology-adoption-by-househol'!$D$512:$E$588,2,FALSE))</f>
        <v>99</v>
      </c>
      <c r="U126" t="str">
        <f>IF(ISERROR(VLOOKUP($B126,'technology-adoption-by-househol'!$D$589:$E$612,2,FALSE)),"",VLOOKUP($B126,'technology-adoption-by-househol'!$D$589:$E$612,2,FALSE))</f>
        <v/>
      </c>
      <c r="V126">
        <f>IF(ISERROR(VLOOKUP($B126,'technology-adoption-by-househol'!$D$616:$E$724,2,FALSE)),"",VLOOKUP($B126,'technology-adoption-by-househol'!$D$616:$E$724,2,FALSE))</f>
        <v>92.5</v>
      </c>
      <c r="W126" t="str">
        <f>IF(ISERROR(VLOOKUP($B126,'technology-adoption-by-househol'!$D$725:$E$757,2,FALSE)),"",VLOOKUP($B126,'technology-adoption-by-househol'!$D$725:$E$757,2,FALSE))</f>
        <v/>
      </c>
      <c r="X126">
        <f>IF(ISERROR(VLOOKUP($B126,'technology-adoption-by-househol'!$D$758:$E$768,2,FALSE)),"",VLOOKUP($B126,'technology-adoption-by-househol'!$D$758:$E$768,2,FALSE))</f>
        <v>20</v>
      </c>
      <c r="Y126" t="str">
        <f>IF(ISERROR(VLOOKUP($B126,'technology-adoption-by-househol'!$D$769:$E$784,2,FALSE)),"",VLOOKUP($B126,'technology-adoption-by-househol'!$D$769:$E$784,2,FALSE))</f>
        <v/>
      </c>
      <c r="Z126" t="str">
        <f>IF(ISERROR(VLOOKUP($B126,'technology-adoption-by-househol'!$D$785:$E$794,2,FALSE)),"",VLOOKUP($B126,'technology-adoption-by-househol'!$D$785:$E$794,2,FALSE))</f>
        <v/>
      </c>
      <c r="AA126">
        <f>IF(ISERROR(VLOOKUP($B126,'technology-adoption-by-househol'!$D$795:$E$828,2,FALSE)),"",VLOOKUP($B126,'technology-adoption-by-househol'!$D$795:$E$828,2,FALSE))</f>
        <v>95</v>
      </c>
      <c r="AB126">
        <f>IF(ISERROR(VLOOKUP($B126,'technology-adoption-by-househol'!$D$829:$E$864,2,FALSE)),"",VLOOKUP($B126,'technology-adoption-by-househol'!$D$829:$E$864,2,FALSE))</f>
        <v>1.1399999999999999</v>
      </c>
      <c r="AC126">
        <f>IF(ISERROR(VLOOKUP($B126,'technology-adoption-by-househol'!$D$865:$E$877,2,FALSE)),"",VLOOKUP($B126,'technology-adoption-by-househol'!$D$865:$E$877,2,FALSE))</f>
        <v>98.5</v>
      </c>
      <c r="AD126">
        <f>IF(ISERROR(VLOOKUP($B126,'technology-adoption-by-househol'!$D$878:$E$958,2,FALSE)),"",VLOOKUP($B126,'technology-adoption-by-househol'!$D$878:$E$958,2,FALSE))</f>
        <v>99</v>
      </c>
      <c r="AE126" t="str">
        <f>IF(ISERROR(VLOOKUP($B126,'technology-adoption-by-househol'!$D$959:$E$1011,2,FALSE)),"",VLOOKUP($B126,'technology-adoption-by-househol'!$D$959:$E$1011,2,FALSE))</f>
        <v/>
      </c>
      <c r="AF126" t="str">
        <f>IF(ISERROR(VLOOKUP($B126,'technology-adoption-by-househol'!$D$1012:$E$1018,2,FALSE)),"",VLOOKUP($B126,'technology-adoption-by-househol'!$D$1012:$E$1018,2,FALSE))</f>
        <v/>
      </c>
      <c r="AG126">
        <f>IF(ISERROR(VLOOKUP($B126,'technology-adoption-by-househol'!$D$1019:$E$1041,2,FALSE)),"",VLOOKUP($B126,'technology-adoption-by-househol'!$D$1019:$E$1041,2,FALSE))</f>
        <v>90</v>
      </c>
      <c r="AH126" t="str">
        <f>IF(ISERROR(VLOOKUP($B126,'technology-adoption-by-househol'!$D$1042:$E$1047,2,FALSE)),"",VLOOKUP($B126,'technology-adoption-by-househol'!$D$1042:$E$1047,2,FALSE))</f>
        <v/>
      </c>
      <c r="AI126" t="str">
        <f>IF(ISERROR(VLOOKUP($B126,'technology-adoption-by-househol'!$D$1048:$E$1059,2,FALSE)),"",VLOOKUP($B126,'technology-adoption-by-househol'!$D$1048:$E$1059,2,FALSE))</f>
        <v/>
      </c>
      <c r="AJ126">
        <f>IF(ISERROR(VLOOKUP($B126,'technology-adoption-by-househol'!$D$1060:$E$1167,2,FALSE)),"",VLOOKUP($B126,'technology-adoption-by-househol'!$D$1060:$E$1167,2,FALSE))</f>
        <v>99</v>
      </c>
      <c r="AK126" t="str">
        <f>IF(ISERROR(VLOOKUP($B126,'technology-adoption-by-househol'!$D$1168:$E$1174,2,FALSE)),"",VLOOKUP($B126,'technology-adoption-by-househol'!$D$1168:$E$1174,2,FALSE))</f>
        <v/>
      </c>
      <c r="AL126" t="str">
        <f>IF(ISERROR(VLOOKUP($B126,'technology-adoption-by-househol'!$D$1181:$E$1236,2,FALSE)),"",VLOOKUP($B126,'technology-adoption-by-househol'!$D$1181:$E$1236,2,FALSE))</f>
        <v/>
      </c>
      <c r="AM126" t="str">
        <f>IF(ISERROR(VLOOKUP($B126,'technology-adoption-by-househol'!$D$1243:$E$1255,2,FALSE)),"",VLOOKUP($B126,'technology-adoption-by-househol'!$D$1243:$E$1255,2,FALSE))</f>
        <v/>
      </c>
      <c r="AN126">
        <f>IF(ISERROR(VLOOKUP($B126,'technology-adoption-by-househol'!$D$1256:$E$1334,2,FALSE)),"",VLOOKUP($B126,'technology-adoption-by-househol'!$D$1256:$E$1334,2,FALSE))</f>
        <v>69</v>
      </c>
      <c r="AO126">
        <f>IF(ISERROR(VLOOKUP($B126,'technology-adoption-by-househol'!$D$1335:$E$1341,2,FALSE)),"",VLOOKUP($B126,'technology-adoption-by-househol'!$D$1335:$E$1341,2,FALSE))</f>
        <v>29</v>
      </c>
    </row>
    <row r="127" spans="2:41" x14ac:dyDescent="0.3">
      <c r="B127" s="2">
        <f t="shared" si="1"/>
        <v>1983</v>
      </c>
      <c r="C127">
        <f>IF(ISERROR(VLOOKUP(B127,'technology-adoption-by-househol'!$D$6:$E$41,2,FALSE)),"",VLOOKUP(B127,'technology-adoption-by-househol'!$D$6:$E$41,2,FALSE))</f>
        <v>100</v>
      </c>
      <c r="D127">
        <f>IF(ISERROR(VLOOKUP($B127,'technology-adoption-by-househol'!$D$42:$E$132,2,FALSE)),"",VLOOKUP($B127,'technology-adoption-by-househol'!$D$42:$E$132,2,FALSE))</f>
        <v>86.5</v>
      </c>
      <c r="E127">
        <f>IF(ISERROR(VLOOKUP($B127,'technology-adoption-by-househol'!$D$133:$E$162,2,FALSE)),"",VLOOKUP($B127,'technology-adoption-by-househol'!$D$133:$E$162,2,FALSE))</f>
        <v>45.94</v>
      </c>
      <c r="F127" t="str">
        <f>IF(ISERROR(VLOOKUP($B127,'technology-adoption-by-househol'!$D$163:$E$185,2,FALSE)),"",VLOOKUP($B127,'technology-adoption-by-househol'!$D$163:$E$185,2,FALSE))</f>
        <v/>
      </c>
      <c r="G127" t="str">
        <f>IF(ISERROR(VLOOKUP($B127,'technology-adoption-by-househol'!$D$186:$E$192,2,FALSE)),"",VLOOKUP($B127,'technology-adoption-by-househol'!$D$186:$E$192,2,FALSE))</f>
        <v/>
      </c>
      <c r="H127">
        <f>IF(ISERROR(VLOOKUP($B127,'technology-adoption-by-househol'!$D$193:$E$232,2,FALSE)),"",VLOOKUP($B127,'technology-adoption-by-househol'!$D$193:$E$232,2,FALSE))</f>
        <v>88</v>
      </c>
      <c r="I127" t="str">
        <f>IF(ISERROR(VLOOKUP($B127,'technology-adoption-by-househol'!$D$233:$E$238,2,FALSE)),"",VLOOKUP($B127,'technology-adoption-by-househol'!$D$233:$E$238,2,FALSE))</f>
        <v/>
      </c>
      <c r="J127" t="str">
        <f>IF(ISERROR(VLOOKUP($B127,'technology-adoption-by-househol'!$D$239:$E$278,2,FALSE)),"",VLOOKUP($B127,'technology-adoption-by-househol'!$D$239:$E$278,2,FALSE))</f>
        <v/>
      </c>
      <c r="K127">
        <f>IF(ISERROR(VLOOKUP($B127,'technology-adoption-by-househol'!$D$279:$E$297,2,FALSE)),"",VLOOKUP($B127,'technology-adoption-by-househol'!$D$279:$E$297,2,FALSE))</f>
        <v>99</v>
      </c>
      <c r="L127">
        <f>IF(ISERROR(VLOOKUP($B127,'technology-adoption-by-househol'!$D$298:$E$310,2,FALSE)),"",VLOOKUP($B127,'technology-adoption-by-househol'!$D$298:$E$310,2,FALSE))</f>
        <v>49</v>
      </c>
      <c r="M127" t="str">
        <f>IF(ISERROR(VLOOKUP($B127,'technology-adoption-by-househol'!$D$311:$E$317,2,FALSE)),"",VLOOKUP($B127,'technology-adoption-by-househol'!$D$311:$E$317,2,FALSE))</f>
        <v/>
      </c>
      <c r="N127" t="str">
        <f>IF(ISERROR(VLOOKUP($B127,'technology-adoption-by-househol'!$D$318:$E$325,2,FALSE)),"",VLOOKUP($B127,'technology-adoption-by-househol'!$D$318:$E$325,2,FALSE))</f>
        <v/>
      </c>
      <c r="O127">
        <f>IF(ISERROR(VLOOKUP($B127,'technology-adoption-by-househol'!$D$326:$E$423,2,FALSE)),"",VLOOKUP($B127,'technology-adoption-by-househol'!$D$326:$E$423,2,FALSE))</f>
        <v>99</v>
      </c>
      <c r="P127">
        <f>IF(ISERROR(VLOOKUP($B127,'technology-adoption-by-househol'!$D$424:$E$432,2,FALSE)),"",VLOOKUP($B127,'technology-adoption-by-househol'!$D$424:$E$432,2,FALSE))</f>
        <v>98</v>
      </c>
      <c r="Q127" t="str">
        <f>IF(ISERROR(VLOOKUP($B127,'technology-adoption-by-househol'!$D$433:$E$444,2,FALSE)),"",VLOOKUP($B127,'technology-adoption-by-househol'!$D$433:$E$444,2,FALSE))</f>
        <v/>
      </c>
      <c r="R127" t="str">
        <f>IF(ISERROR(VLOOKUP($B127,'technology-adoption-by-househol'!$D$445:$E$456,2,FALSE)),"",VLOOKUP($B127,'technology-adoption-by-househol'!$D$445:$E$456,2,FALSE))</f>
        <v/>
      </c>
      <c r="S127">
        <f>IF(ISERROR(VLOOKUP($B127,'technology-adoption-by-househol'!$D$457:$E$511,2,FALSE)),"",VLOOKUP($B127,'technology-adoption-by-househol'!$D$457:$E$511,2,FALSE))</f>
        <v>58</v>
      </c>
      <c r="T127">
        <f>IF(ISERROR(VLOOKUP($B127,'technology-adoption-by-househol'!$D$512:$E$588,2,FALSE)),"",VLOOKUP($B127,'technology-adoption-by-househol'!$D$512:$E$588,2,FALSE))</f>
        <v>99</v>
      </c>
      <c r="U127" t="str">
        <f>IF(ISERROR(VLOOKUP($B127,'technology-adoption-by-househol'!$D$589:$E$612,2,FALSE)),"",VLOOKUP($B127,'technology-adoption-by-househol'!$D$589:$E$612,2,FALSE))</f>
        <v/>
      </c>
      <c r="V127">
        <f>IF(ISERROR(VLOOKUP($B127,'technology-adoption-by-househol'!$D$616:$E$724,2,FALSE)),"",VLOOKUP($B127,'technology-adoption-by-househol'!$D$616:$E$724,2,FALSE))</f>
        <v>92</v>
      </c>
      <c r="W127" t="str">
        <f>IF(ISERROR(VLOOKUP($B127,'technology-adoption-by-househol'!$D$725:$E$757,2,FALSE)),"",VLOOKUP($B127,'technology-adoption-by-househol'!$D$725:$E$757,2,FALSE))</f>
        <v/>
      </c>
      <c r="X127">
        <f>IF(ISERROR(VLOOKUP($B127,'technology-adoption-by-househol'!$D$758:$E$768,2,FALSE)),"",VLOOKUP($B127,'technology-adoption-by-househol'!$D$758:$E$768,2,FALSE))</f>
        <v>34</v>
      </c>
      <c r="Y127" t="str">
        <f>IF(ISERROR(VLOOKUP($B127,'technology-adoption-by-househol'!$D$769:$E$784,2,FALSE)),"",VLOOKUP($B127,'technology-adoption-by-househol'!$D$769:$E$784,2,FALSE))</f>
        <v/>
      </c>
      <c r="Z127" t="str">
        <f>IF(ISERROR(VLOOKUP($B127,'technology-adoption-by-househol'!$D$785:$E$794,2,FALSE)),"",VLOOKUP($B127,'technology-adoption-by-househol'!$D$785:$E$794,2,FALSE))</f>
        <v/>
      </c>
      <c r="AA127">
        <f>IF(ISERROR(VLOOKUP($B127,'technology-adoption-by-househol'!$D$795:$E$828,2,FALSE)),"",VLOOKUP($B127,'technology-adoption-by-househol'!$D$795:$E$828,2,FALSE))</f>
        <v>97</v>
      </c>
      <c r="AB127">
        <f>IF(ISERROR(VLOOKUP($B127,'technology-adoption-by-househol'!$D$829:$E$864,2,FALSE)),"",VLOOKUP($B127,'technology-adoption-by-househol'!$D$829:$E$864,2,FALSE))</f>
        <v>1.1399999999999999</v>
      </c>
      <c r="AC127">
        <f>IF(ISERROR(VLOOKUP($B127,'technology-adoption-by-househol'!$D$865:$E$877,2,FALSE)),"",VLOOKUP($B127,'technology-adoption-by-househol'!$D$865:$E$877,2,FALSE))</f>
        <v>100</v>
      </c>
      <c r="AD127">
        <f>IF(ISERROR(VLOOKUP($B127,'technology-adoption-by-househol'!$D$878:$E$958,2,FALSE)),"",VLOOKUP($B127,'technology-adoption-by-househol'!$D$878:$E$958,2,FALSE))</f>
        <v>99</v>
      </c>
      <c r="AE127" t="str">
        <f>IF(ISERROR(VLOOKUP($B127,'technology-adoption-by-househol'!$D$959:$E$1011,2,FALSE)),"",VLOOKUP($B127,'technology-adoption-by-househol'!$D$959:$E$1011,2,FALSE))</f>
        <v/>
      </c>
      <c r="AF127" t="str">
        <f>IF(ISERROR(VLOOKUP($B127,'technology-adoption-by-househol'!$D$1012:$E$1018,2,FALSE)),"",VLOOKUP($B127,'technology-adoption-by-househol'!$D$1012:$E$1018,2,FALSE))</f>
        <v/>
      </c>
      <c r="AG127">
        <f>IF(ISERROR(VLOOKUP($B127,'technology-adoption-by-househol'!$D$1019:$E$1041,2,FALSE)),"",VLOOKUP($B127,'technology-adoption-by-househol'!$D$1019:$E$1041,2,FALSE))</f>
        <v>91</v>
      </c>
      <c r="AH127" t="str">
        <f>IF(ISERROR(VLOOKUP($B127,'technology-adoption-by-househol'!$D$1042:$E$1047,2,FALSE)),"",VLOOKUP($B127,'technology-adoption-by-househol'!$D$1042:$E$1047,2,FALSE))</f>
        <v/>
      </c>
      <c r="AI127" t="str">
        <f>IF(ISERROR(VLOOKUP($B127,'technology-adoption-by-househol'!$D$1048:$E$1059,2,FALSE)),"",VLOOKUP($B127,'technology-adoption-by-househol'!$D$1048:$E$1059,2,FALSE))</f>
        <v/>
      </c>
      <c r="AJ127">
        <f>IF(ISERROR(VLOOKUP($B127,'technology-adoption-by-househol'!$D$1060:$E$1167,2,FALSE)),"",VLOOKUP($B127,'technology-adoption-by-househol'!$D$1060:$E$1167,2,FALSE))</f>
        <v>99</v>
      </c>
      <c r="AK127" t="str">
        <f>IF(ISERROR(VLOOKUP($B127,'technology-adoption-by-househol'!$D$1168:$E$1174,2,FALSE)),"",VLOOKUP($B127,'technology-adoption-by-househol'!$D$1168:$E$1174,2,FALSE))</f>
        <v/>
      </c>
      <c r="AL127" t="str">
        <f>IF(ISERROR(VLOOKUP($B127,'technology-adoption-by-househol'!$D$1181:$E$1236,2,FALSE)),"",VLOOKUP($B127,'technology-adoption-by-househol'!$D$1181:$E$1236,2,FALSE))</f>
        <v/>
      </c>
      <c r="AM127" t="str">
        <f>IF(ISERROR(VLOOKUP($B127,'technology-adoption-by-househol'!$D$1243:$E$1255,2,FALSE)),"",VLOOKUP($B127,'technology-adoption-by-househol'!$D$1243:$E$1255,2,FALSE))</f>
        <v/>
      </c>
      <c r="AN127">
        <f>IF(ISERROR(VLOOKUP($B127,'technology-adoption-by-househol'!$D$1256:$E$1334,2,FALSE)),"",VLOOKUP($B127,'technology-adoption-by-househol'!$D$1256:$E$1334,2,FALSE))</f>
        <v>69</v>
      </c>
      <c r="AO127">
        <f>IF(ISERROR(VLOOKUP($B127,'technology-adoption-by-househol'!$D$1335:$E$1341,2,FALSE)),"",VLOOKUP($B127,'technology-adoption-by-househol'!$D$1335:$E$1341,2,FALSE))</f>
        <v>31</v>
      </c>
    </row>
    <row r="128" spans="2:41" x14ac:dyDescent="0.3">
      <c r="B128" s="2">
        <f t="shared" si="1"/>
        <v>1984</v>
      </c>
      <c r="C128">
        <f>IF(ISERROR(VLOOKUP(B128,'technology-adoption-by-househol'!$D$6:$E$41,2,FALSE)),"",VLOOKUP(B128,'technology-adoption-by-househol'!$D$6:$E$41,2,FALSE))</f>
        <v>100</v>
      </c>
      <c r="D128">
        <f>IF(ISERROR(VLOOKUP($B128,'technology-adoption-by-househol'!$D$42:$E$132,2,FALSE)),"",VLOOKUP($B128,'technology-adoption-by-househol'!$D$42:$E$132,2,FALSE))</f>
        <v>87</v>
      </c>
      <c r="E128">
        <f>IF(ISERROR(VLOOKUP($B128,'technology-adoption-by-househol'!$D$133:$E$162,2,FALSE)),"",VLOOKUP($B128,'technology-adoption-by-househol'!$D$133:$E$162,2,FALSE))</f>
        <v>47.94</v>
      </c>
      <c r="F128" t="str">
        <f>IF(ISERROR(VLOOKUP($B128,'technology-adoption-by-househol'!$D$163:$E$185,2,FALSE)),"",VLOOKUP($B128,'technology-adoption-by-househol'!$D$163:$E$185,2,FALSE))</f>
        <v/>
      </c>
      <c r="G128" t="str">
        <f>IF(ISERROR(VLOOKUP($B128,'technology-adoption-by-househol'!$D$186:$E$192,2,FALSE)),"",VLOOKUP($B128,'technology-adoption-by-househol'!$D$186:$E$192,2,FALSE))</f>
        <v/>
      </c>
      <c r="H128">
        <f>IF(ISERROR(VLOOKUP($B128,'technology-adoption-by-househol'!$D$193:$E$232,2,FALSE)),"",VLOOKUP($B128,'technology-adoption-by-househol'!$D$193:$E$232,2,FALSE))</f>
        <v>89</v>
      </c>
      <c r="I128" t="str">
        <f>IF(ISERROR(VLOOKUP($B128,'technology-adoption-by-househol'!$D$233:$E$238,2,FALSE)),"",VLOOKUP($B128,'technology-adoption-by-househol'!$D$233:$E$238,2,FALSE))</f>
        <v/>
      </c>
      <c r="J128" t="str">
        <f>IF(ISERROR(VLOOKUP($B128,'technology-adoption-by-househol'!$D$239:$E$278,2,FALSE)),"",VLOOKUP($B128,'technology-adoption-by-househol'!$D$239:$E$278,2,FALSE))</f>
        <v/>
      </c>
      <c r="K128">
        <f>IF(ISERROR(VLOOKUP($B128,'technology-adoption-by-househol'!$D$279:$E$297,2,FALSE)),"",VLOOKUP($B128,'technology-adoption-by-househol'!$D$279:$E$297,2,FALSE))</f>
        <v>100</v>
      </c>
      <c r="L128" t="str">
        <f>IF(ISERROR(VLOOKUP($B128,'technology-adoption-by-househol'!$D$298:$E$310,2,FALSE)),"",VLOOKUP($B128,'technology-adoption-by-househol'!$D$298:$E$310,2,FALSE))</f>
        <v/>
      </c>
      <c r="M128" t="str">
        <f>IF(ISERROR(VLOOKUP($B128,'technology-adoption-by-househol'!$D$311:$E$317,2,FALSE)),"",VLOOKUP($B128,'technology-adoption-by-househol'!$D$311:$E$317,2,FALSE))</f>
        <v/>
      </c>
      <c r="N128" t="str">
        <f>IF(ISERROR(VLOOKUP($B128,'technology-adoption-by-househol'!$D$318:$E$325,2,FALSE)),"",VLOOKUP($B128,'technology-adoption-by-househol'!$D$318:$E$325,2,FALSE))</f>
        <v/>
      </c>
      <c r="O128">
        <f>IF(ISERROR(VLOOKUP($B128,'technology-adoption-by-househol'!$D$326:$E$423,2,FALSE)),"",VLOOKUP($B128,'technology-adoption-by-househol'!$D$326:$E$423,2,FALSE))</f>
        <v>99</v>
      </c>
      <c r="P128">
        <f>IF(ISERROR(VLOOKUP($B128,'technology-adoption-by-househol'!$D$424:$E$432,2,FALSE)),"",VLOOKUP($B128,'technology-adoption-by-househol'!$D$424:$E$432,2,FALSE))</f>
        <v>100</v>
      </c>
      <c r="Q128" t="str">
        <f>IF(ISERROR(VLOOKUP($B128,'technology-adoption-by-househol'!$D$433:$E$444,2,FALSE)),"",VLOOKUP($B128,'technology-adoption-by-househol'!$D$433:$E$444,2,FALSE))</f>
        <v/>
      </c>
      <c r="R128" t="str">
        <f>IF(ISERROR(VLOOKUP($B128,'technology-adoption-by-househol'!$D$445:$E$456,2,FALSE)),"",VLOOKUP($B128,'technology-adoption-by-househol'!$D$445:$E$456,2,FALSE))</f>
        <v/>
      </c>
      <c r="S128">
        <f>IF(ISERROR(VLOOKUP($B128,'technology-adoption-by-househol'!$D$457:$E$511,2,FALSE)),"",VLOOKUP($B128,'technology-adoption-by-househol'!$D$457:$E$511,2,FALSE))</f>
        <v>60</v>
      </c>
      <c r="T128">
        <f>IF(ISERROR(VLOOKUP($B128,'technology-adoption-by-househol'!$D$512:$E$588,2,FALSE)),"",VLOOKUP($B128,'technology-adoption-by-househol'!$D$512:$E$588,2,FALSE))</f>
        <v>99</v>
      </c>
      <c r="U128" t="str">
        <f>IF(ISERROR(VLOOKUP($B128,'technology-adoption-by-househol'!$D$589:$E$612,2,FALSE)),"",VLOOKUP($B128,'technology-adoption-by-househol'!$D$589:$E$612,2,FALSE))</f>
        <v/>
      </c>
      <c r="V128">
        <f>IF(ISERROR(VLOOKUP($B128,'technology-adoption-by-househol'!$D$616:$E$724,2,FALSE)),"",VLOOKUP($B128,'technology-adoption-by-househol'!$D$616:$E$724,2,FALSE))</f>
        <v>92</v>
      </c>
      <c r="W128">
        <f>IF(ISERROR(VLOOKUP($B128,'technology-adoption-by-househol'!$D$725:$E$757,2,FALSE)),"",VLOOKUP($B128,'technology-adoption-by-househol'!$D$725:$E$757,2,FALSE))</f>
        <v>8.1999999999999993</v>
      </c>
      <c r="X128" t="str">
        <f>IF(ISERROR(VLOOKUP($B128,'technology-adoption-by-househol'!$D$758:$E$768,2,FALSE)),"",VLOOKUP($B128,'technology-adoption-by-househol'!$D$758:$E$768,2,FALSE))</f>
        <v/>
      </c>
      <c r="Y128" t="str">
        <f>IF(ISERROR(VLOOKUP($B128,'technology-adoption-by-househol'!$D$769:$E$784,2,FALSE)),"",VLOOKUP($B128,'technology-adoption-by-househol'!$D$769:$E$784,2,FALSE))</f>
        <v/>
      </c>
      <c r="Z128" t="str">
        <f>IF(ISERROR(VLOOKUP($B128,'technology-adoption-by-househol'!$D$785:$E$794,2,FALSE)),"",VLOOKUP($B128,'technology-adoption-by-househol'!$D$785:$E$794,2,FALSE))</f>
        <v/>
      </c>
      <c r="AA128">
        <f>IF(ISERROR(VLOOKUP($B128,'technology-adoption-by-househol'!$D$795:$E$828,2,FALSE)),"",VLOOKUP($B128,'technology-adoption-by-househol'!$D$795:$E$828,2,FALSE))</f>
        <v>100</v>
      </c>
      <c r="AB128">
        <f>IF(ISERROR(VLOOKUP($B128,'technology-adoption-by-househol'!$D$829:$E$864,2,FALSE)),"",VLOOKUP($B128,'technology-adoption-by-househol'!$D$829:$E$864,2,FALSE))</f>
        <v>1.1399999999999999</v>
      </c>
      <c r="AC128">
        <f>IF(ISERROR(VLOOKUP($B128,'technology-adoption-by-househol'!$D$865:$E$877,2,FALSE)),"",VLOOKUP($B128,'technology-adoption-by-househol'!$D$865:$E$877,2,FALSE))</f>
        <v>100</v>
      </c>
      <c r="AD128">
        <f>IF(ISERROR(VLOOKUP($B128,'technology-adoption-by-househol'!$D$878:$E$958,2,FALSE)),"",VLOOKUP($B128,'technology-adoption-by-househol'!$D$878:$E$958,2,FALSE))</f>
        <v>99</v>
      </c>
      <c r="AE128" t="str">
        <f>IF(ISERROR(VLOOKUP($B128,'technology-adoption-by-househol'!$D$959:$E$1011,2,FALSE)),"",VLOOKUP($B128,'technology-adoption-by-househol'!$D$959:$E$1011,2,FALSE))</f>
        <v/>
      </c>
      <c r="AF128" t="str">
        <f>IF(ISERROR(VLOOKUP($B128,'technology-adoption-by-househol'!$D$1012:$E$1018,2,FALSE)),"",VLOOKUP($B128,'technology-adoption-by-househol'!$D$1012:$E$1018,2,FALSE))</f>
        <v/>
      </c>
      <c r="AG128">
        <f>IF(ISERROR(VLOOKUP($B128,'technology-adoption-by-househol'!$D$1019:$E$1041,2,FALSE)),"",VLOOKUP($B128,'technology-adoption-by-househol'!$D$1019:$E$1041,2,FALSE))</f>
        <v>91</v>
      </c>
      <c r="AH128" t="str">
        <f>IF(ISERROR(VLOOKUP($B128,'technology-adoption-by-househol'!$D$1042:$E$1047,2,FALSE)),"",VLOOKUP($B128,'technology-adoption-by-househol'!$D$1042:$E$1047,2,FALSE))</f>
        <v/>
      </c>
      <c r="AI128" t="str">
        <f>IF(ISERROR(VLOOKUP($B128,'technology-adoption-by-househol'!$D$1048:$E$1059,2,FALSE)),"",VLOOKUP($B128,'technology-adoption-by-househol'!$D$1048:$E$1059,2,FALSE))</f>
        <v/>
      </c>
      <c r="AJ128">
        <f>IF(ISERROR(VLOOKUP($B128,'technology-adoption-by-househol'!$D$1060:$E$1167,2,FALSE)),"",VLOOKUP($B128,'technology-adoption-by-househol'!$D$1060:$E$1167,2,FALSE))</f>
        <v>99</v>
      </c>
      <c r="AK128" t="str">
        <f>IF(ISERROR(VLOOKUP($B128,'technology-adoption-by-househol'!$D$1168:$E$1174,2,FALSE)),"",VLOOKUP($B128,'technology-adoption-by-househol'!$D$1168:$E$1174,2,FALSE))</f>
        <v/>
      </c>
      <c r="AL128" t="str">
        <f>IF(ISERROR(VLOOKUP($B128,'technology-adoption-by-househol'!$D$1181:$E$1236,2,FALSE)),"",VLOOKUP($B128,'technology-adoption-by-househol'!$D$1181:$E$1236,2,FALSE))</f>
        <v/>
      </c>
      <c r="AM128">
        <f>IF(ISERROR(VLOOKUP($B128,'technology-adoption-by-househol'!$D$1243:$E$1255,2,FALSE)),"",VLOOKUP($B128,'technology-adoption-by-househol'!$D$1243:$E$1255,2,FALSE))</f>
        <v>73</v>
      </c>
      <c r="AN128">
        <f>IF(ISERROR(VLOOKUP($B128,'technology-adoption-by-househol'!$D$1256:$E$1334,2,FALSE)),"",VLOOKUP($B128,'technology-adoption-by-househol'!$D$1256:$E$1334,2,FALSE))</f>
        <v>71</v>
      </c>
      <c r="AO128" t="str">
        <f>IF(ISERROR(VLOOKUP($B128,'technology-adoption-by-househol'!$D$1335:$E$1341,2,FALSE)),"",VLOOKUP($B128,'technology-adoption-by-househol'!$D$1335:$E$1341,2,FALSE))</f>
        <v/>
      </c>
    </row>
    <row r="129" spans="2:41" x14ac:dyDescent="0.3">
      <c r="B129" s="2">
        <f t="shared" si="1"/>
        <v>1985</v>
      </c>
      <c r="C129" t="str">
        <f>IF(ISERROR(VLOOKUP(B129,'technology-adoption-by-househol'!$D$6:$E$41,2,FALSE)),"",VLOOKUP(B129,'technology-adoption-by-househol'!$D$6:$E$41,2,FALSE))</f>
        <v/>
      </c>
      <c r="D129">
        <f>IF(ISERROR(VLOOKUP($B129,'technology-adoption-by-househol'!$D$42:$E$132,2,FALSE)),"",VLOOKUP($B129,'technology-adoption-by-househol'!$D$42:$E$132,2,FALSE))</f>
        <v>88</v>
      </c>
      <c r="E129">
        <f>IF(ISERROR(VLOOKUP($B129,'technology-adoption-by-househol'!$D$133:$E$162,2,FALSE)),"",VLOOKUP($B129,'technology-adoption-by-househol'!$D$133:$E$162,2,FALSE))</f>
        <v>50.32</v>
      </c>
      <c r="F129" t="str">
        <f>IF(ISERROR(VLOOKUP($B129,'technology-adoption-by-househol'!$D$163:$E$185,2,FALSE)),"",VLOOKUP($B129,'technology-adoption-by-househol'!$D$163:$E$185,2,FALSE))</f>
        <v/>
      </c>
      <c r="G129" t="str">
        <f>IF(ISERROR(VLOOKUP($B129,'technology-adoption-by-househol'!$D$186:$E$192,2,FALSE)),"",VLOOKUP($B129,'technology-adoption-by-househol'!$D$186:$E$192,2,FALSE))</f>
        <v/>
      </c>
      <c r="H129">
        <f>IF(ISERROR(VLOOKUP($B129,'technology-adoption-by-househol'!$D$193:$E$232,2,FALSE)),"",VLOOKUP($B129,'technology-adoption-by-househol'!$D$193:$E$232,2,FALSE))</f>
        <v>90</v>
      </c>
      <c r="I129" t="str">
        <f>IF(ISERROR(VLOOKUP($B129,'technology-adoption-by-househol'!$D$233:$E$238,2,FALSE)),"",VLOOKUP($B129,'technology-adoption-by-househol'!$D$233:$E$238,2,FALSE))</f>
        <v/>
      </c>
      <c r="J129" t="str">
        <f>IF(ISERROR(VLOOKUP($B129,'technology-adoption-by-househol'!$D$239:$E$278,2,FALSE)),"",VLOOKUP($B129,'technology-adoption-by-househol'!$D$239:$E$278,2,FALSE))</f>
        <v/>
      </c>
      <c r="K129" t="str">
        <f>IF(ISERROR(VLOOKUP($B129,'technology-adoption-by-househol'!$D$279:$E$297,2,FALSE)),"",VLOOKUP($B129,'technology-adoption-by-househol'!$D$279:$E$297,2,FALSE))</f>
        <v/>
      </c>
      <c r="L129" t="str">
        <f>IF(ISERROR(VLOOKUP($B129,'technology-adoption-by-househol'!$D$298:$E$310,2,FALSE)),"",VLOOKUP($B129,'technology-adoption-by-househol'!$D$298:$E$310,2,FALSE))</f>
        <v/>
      </c>
      <c r="M129" t="str">
        <f>IF(ISERROR(VLOOKUP($B129,'technology-adoption-by-househol'!$D$311:$E$317,2,FALSE)),"",VLOOKUP($B129,'technology-adoption-by-househol'!$D$311:$E$317,2,FALSE))</f>
        <v/>
      </c>
      <c r="N129">
        <f>IF(ISERROR(VLOOKUP($B129,'technology-adoption-by-househol'!$D$318:$E$325,2,FALSE)),"",VLOOKUP($B129,'technology-adoption-by-househol'!$D$318:$E$325,2,FALSE))</f>
        <v>53</v>
      </c>
      <c r="O129">
        <f>IF(ISERROR(VLOOKUP($B129,'technology-adoption-by-househol'!$D$326:$E$423,2,FALSE)),"",VLOOKUP($B129,'technology-adoption-by-househol'!$D$326:$E$423,2,FALSE))</f>
        <v>99</v>
      </c>
      <c r="P129" t="str">
        <f>IF(ISERROR(VLOOKUP($B129,'technology-adoption-by-househol'!$D$424:$E$432,2,FALSE)),"",VLOOKUP($B129,'technology-adoption-by-househol'!$D$424:$E$432,2,FALSE))</f>
        <v/>
      </c>
      <c r="Q129" t="str">
        <f>IF(ISERROR(VLOOKUP($B129,'technology-adoption-by-househol'!$D$433:$E$444,2,FALSE)),"",VLOOKUP($B129,'technology-adoption-by-househol'!$D$433:$E$444,2,FALSE))</f>
        <v/>
      </c>
      <c r="R129" t="str">
        <f>IF(ISERROR(VLOOKUP($B129,'technology-adoption-by-househol'!$D$445:$E$456,2,FALSE)),"",VLOOKUP($B129,'technology-adoption-by-househol'!$D$445:$E$456,2,FALSE))</f>
        <v/>
      </c>
      <c r="S129">
        <f>IF(ISERROR(VLOOKUP($B129,'technology-adoption-by-househol'!$D$457:$E$511,2,FALSE)),"",VLOOKUP($B129,'technology-adoption-by-househol'!$D$457:$E$511,2,FALSE))</f>
        <v>61</v>
      </c>
      <c r="T129">
        <f>IF(ISERROR(VLOOKUP($B129,'technology-adoption-by-househol'!$D$512:$E$588,2,FALSE)),"",VLOOKUP($B129,'technology-adoption-by-househol'!$D$512:$E$588,2,FALSE))</f>
        <v>99</v>
      </c>
      <c r="U129" t="str">
        <f>IF(ISERROR(VLOOKUP($B129,'technology-adoption-by-househol'!$D$589:$E$612,2,FALSE)),"",VLOOKUP($B129,'technology-adoption-by-househol'!$D$589:$E$612,2,FALSE))</f>
        <v/>
      </c>
      <c r="V129">
        <f>IF(ISERROR(VLOOKUP($B129,'technology-adoption-by-househol'!$D$616:$E$724,2,FALSE)),"",VLOOKUP($B129,'technology-adoption-by-househol'!$D$616:$E$724,2,FALSE))</f>
        <v>92</v>
      </c>
      <c r="W129">
        <f>IF(ISERROR(VLOOKUP($B129,'technology-adoption-by-househol'!$D$725:$E$757,2,FALSE)),"",VLOOKUP($B129,'technology-adoption-by-househol'!$D$725:$E$757,2,FALSE))</f>
        <v>10</v>
      </c>
      <c r="X129" t="str">
        <f>IF(ISERROR(VLOOKUP($B129,'technology-adoption-by-househol'!$D$758:$E$768,2,FALSE)),"",VLOOKUP($B129,'technology-adoption-by-househol'!$D$758:$E$768,2,FALSE))</f>
        <v/>
      </c>
      <c r="Y129" t="str">
        <f>IF(ISERROR(VLOOKUP($B129,'technology-adoption-by-househol'!$D$769:$E$784,2,FALSE)),"",VLOOKUP($B129,'technology-adoption-by-househol'!$D$769:$E$784,2,FALSE))</f>
        <v/>
      </c>
      <c r="Z129" t="str">
        <f>IF(ISERROR(VLOOKUP($B129,'technology-adoption-by-househol'!$D$785:$E$794,2,FALSE)),"",VLOOKUP($B129,'technology-adoption-by-househol'!$D$785:$E$794,2,FALSE))</f>
        <v/>
      </c>
      <c r="AA129" t="str">
        <f>IF(ISERROR(VLOOKUP($B129,'technology-adoption-by-househol'!$D$795:$E$828,2,FALSE)),"",VLOOKUP($B129,'technology-adoption-by-househol'!$D$795:$E$828,2,FALSE))</f>
        <v/>
      </c>
      <c r="AB129">
        <f>IF(ISERROR(VLOOKUP($B129,'technology-adoption-by-househol'!$D$829:$E$864,2,FALSE)),"",VLOOKUP($B129,'technology-adoption-by-househol'!$D$829:$E$864,2,FALSE))</f>
        <v>1.71</v>
      </c>
      <c r="AC129" t="str">
        <f>IF(ISERROR(VLOOKUP($B129,'technology-adoption-by-househol'!$D$865:$E$877,2,FALSE)),"",VLOOKUP($B129,'technology-adoption-by-househol'!$D$865:$E$877,2,FALSE))</f>
        <v/>
      </c>
      <c r="AD129">
        <f>IF(ISERROR(VLOOKUP($B129,'technology-adoption-by-househol'!$D$878:$E$958,2,FALSE)),"",VLOOKUP($B129,'technology-adoption-by-househol'!$D$878:$E$958,2,FALSE))</f>
        <v>99</v>
      </c>
      <c r="AE129" t="str">
        <f>IF(ISERROR(VLOOKUP($B129,'technology-adoption-by-househol'!$D$959:$E$1011,2,FALSE)),"",VLOOKUP($B129,'technology-adoption-by-househol'!$D$959:$E$1011,2,FALSE))</f>
        <v/>
      </c>
      <c r="AF129" t="str">
        <f>IF(ISERROR(VLOOKUP($B129,'technology-adoption-by-househol'!$D$1012:$E$1018,2,FALSE)),"",VLOOKUP($B129,'technology-adoption-by-househol'!$D$1012:$E$1018,2,FALSE))</f>
        <v/>
      </c>
      <c r="AG129">
        <f>IF(ISERROR(VLOOKUP($B129,'technology-adoption-by-househol'!$D$1019:$E$1041,2,FALSE)),"",VLOOKUP($B129,'technology-adoption-by-househol'!$D$1019:$E$1041,2,FALSE))</f>
        <v>92</v>
      </c>
      <c r="AH129" t="str">
        <f>IF(ISERROR(VLOOKUP($B129,'technology-adoption-by-househol'!$D$1042:$E$1047,2,FALSE)),"",VLOOKUP($B129,'technology-adoption-by-househol'!$D$1042:$E$1047,2,FALSE))</f>
        <v/>
      </c>
      <c r="AI129" t="str">
        <f>IF(ISERROR(VLOOKUP($B129,'technology-adoption-by-househol'!$D$1048:$E$1059,2,FALSE)),"",VLOOKUP($B129,'technology-adoption-by-househol'!$D$1048:$E$1059,2,FALSE))</f>
        <v/>
      </c>
      <c r="AJ129">
        <f>IF(ISERROR(VLOOKUP($B129,'technology-adoption-by-househol'!$D$1060:$E$1167,2,FALSE)),"",VLOOKUP($B129,'technology-adoption-by-househol'!$D$1060:$E$1167,2,FALSE))</f>
        <v>99</v>
      </c>
      <c r="AK129" t="str">
        <f>IF(ISERROR(VLOOKUP($B129,'technology-adoption-by-househol'!$D$1168:$E$1174,2,FALSE)),"",VLOOKUP($B129,'technology-adoption-by-househol'!$D$1168:$E$1174,2,FALSE))</f>
        <v/>
      </c>
      <c r="AL129" t="str">
        <f>IF(ISERROR(VLOOKUP($B129,'technology-adoption-by-househol'!$D$1181:$E$1236,2,FALSE)),"",VLOOKUP($B129,'technology-adoption-by-househol'!$D$1181:$E$1236,2,FALSE))</f>
        <v/>
      </c>
      <c r="AM129" t="str">
        <f>IF(ISERROR(VLOOKUP($B129,'technology-adoption-by-househol'!$D$1243:$E$1255,2,FALSE)),"",VLOOKUP($B129,'technology-adoption-by-househol'!$D$1243:$E$1255,2,FALSE))</f>
        <v/>
      </c>
      <c r="AN129">
        <f>IF(ISERROR(VLOOKUP($B129,'technology-adoption-by-househol'!$D$1256:$E$1334,2,FALSE)),"",VLOOKUP($B129,'technology-adoption-by-househol'!$D$1256:$E$1334,2,FALSE))</f>
        <v>71</v>
      </c>
      <c r="AO129" t="str">
        <f>IF(ISERROR(VLOOKUP($B129,'technology-adoption-by-househol'!$D$1335:$E$1341,2,FALSE)),"",VLOOKUP($B129,'technology-adoption-by-househol'!$D$1335:$E$1341,2,FALSE))</f>
        <v/>
      </c>
    </row>
    <row r="130" spans="2:41" x14ac:dyDescent="0.3">
      <c r="B130" s="2">
        <f t="shared" si="1"/>
        <v>1986</v>
      </c>
      <c r="C130" t="str">
        <f>IF(ISERROR(VLOOKUP(B130,'technology-adoption-by-househol'!$D$6:$E$41,2,FALSE)),"",VLOOKUP(B130,'technology-adoption-by-househol'!$D$6:$E$41,2,FALSE))</f>
        <v/>
      </c>
      <c r="D130">
        <f>IF(ISERROR(VLOOKUP($B130,'technology-adoption-by-househol'!$D$42:$E$132,2,FALSE)),"",VLOOKUP($B130,'technology-adoption-by-househol'!$D$42:$E$132,2,FALSE))</f>
        <v>88</v>
      </c>
      <c r="E130">
        <f>IF(ISERROR(VLOOKUP($B130,'technology-adoption-by-househol'!$D$133:$E$162,2,FALSE)),"",VLOOKUP($B130,'technology-adoption-by-househol'!$D$133:$E$162,2,FALSE))</f>
        <v>53.68</v>
      </c>
      <c r="F130" t="str">
        <f>IF(ISERROR(VLOOKUP($B130,'technology-adoption-by-househol'!$D$163:$E$185,2,FALSE)),"",VLOOKUP($B130,'technology-adoption-by-househol'!$D$163:$E$185,2,FALSE))</f>
        <v/>
      </c>
      <c r="G130" t="str">
        <f>IF(ISERROR(VLOOKUP($B130,'technology-adoption-by-househol'!$D$186:$E$192,2,FALSE)),"",VLOOKUP($B130,'technology-adoption-by-househol'!$D$186:$E$192,2,FALSE))</f>
        <v/>
      </c>
      <c r="H130">
        <f>IF(ISERROR(VLOOKUP($B130,'technology-adoption-by-househol'!$D$193:$E$232,2,FALSE)),"",VLOOKUP($B130,'technology-adoption-by-househol'!$D$193:$E$232,2,FALSE))</f>
        <v>90.5</v>
      </c>
      <c r="I130" t="str">
        <f>IF(ISERROR(VLOOKUP($B130,'technology-adoption-by-househol'!$D$233:$E$238,2,FALSE)),"",VLOOKUP($B130,'technology-adoption-by-househol'!$D$233:$E$238,2,FALSE))</f>
        <v/>
      </c>
      <c r="J130" t="str">
        <f>IF(ISERROR(VLOOKUP($B130,'technology-adoption-by-househol'!$D$239:$E$278,2,FALSE)),"",VLOOKUP($B130,'technology-adoption-by-househol'!$D$239:$E$278,2,FALSE))</f>
        <v/>
      </c>
      <c r="K130" t="str">
        <f>IF(ISERROR(VLOOKUP($B130,'technology-adoption-by-househol'!$D$279:$E$297,2,FALSE)),"",VLOOKUP($B130,'technology-adoption-by-househol'!$D$279:$E$297,2,FALSE))</f>
        <v/>
      </c>
      <c r="L130">
        <f>IF(ISERROR(VLOOKUP($B130,'technology-adoption-by-househol'!$D$298:$E$310,2,FALSE)),"",VLOOKUP($B130,'technology-adoption-by-househol'!$D$298:$E$310,2,FALSE))</f>
        <v>48</v>
      </c>
      <c r="M130" t="str">
        <f>IF(ISERROR(VLOOKUP($B130,'technology-adoption-by-househol'!$D$311:$E$317,2,FALSE)),"",VLOOKUP($B130,'technology-adoption-by-househol'!$D$311:$E$317,2,FALSE))</f>
        <v/>
      </c>
      <c r="N130">
        <f>IF(ISERROR(VLOOKUP($B130,'technology-adoption-by-househol'!$D$318:$E$325,2,FALSE)),"",VLOOKUP($B130,'technology-adoption-by-househol'!$D$318:$E$325,2,FALSE))</f>
        <v>57</v>
      </c>
      <c r="O130">
        <f>IF(ISERROR(VLOOKUP($B130,'technology-adoption-by-househol'!$D$326:$E$423,2,FALSE)),"",VLOOKUP($B130,'technology-adoption-by-househol'!$D$326:$E$423,2,FALSE))</f>
        <v>99</v>
      </c>
      <c r="P130" t="str">
        <f>IF(ISERROR(VLOOKUP($B130,'technology-adoption-by-househol'!$D$424:$E$432,2,FALSE)),"",VLOOKUP($B130,'technology-adoption-by-househol'!$D$424:$E$432,2,FALSE))</f>
        <v/>
      </c>
      <c r="Q130" t="str">
        <f>IF(ISERROR(VLOOKUP($B130,'technology-adoption-by-househol'!$D$433:$E$444,2,FALSE)),"",VLOOKUP($B130,'technology-adoption-by-househol'!$D$433:$E$444,2,FALSE))</f>
        <v/>
      </c>
      <c r="R130" t="str">
        <f>IF(ISERROR(VLOOKUP($B130,'technology-adoption-by-househol'!$D$445:$E$456,2,FALSE)),"",VLOOKUP($B130,'technology-adoption-by-househol'!$D$445:$E$456,2,FALSE))</f>
        <v/>
      </c>
      <c r="S130">
        <f>IF(ISERROR(VLOOKUP($B130,'technology-adoption-by-househol'!$D$457:$E$511,2,FALSE)),"",VLOOKUP($B130,'technology-adoption-by-househol'!$D$457:$E$511,2,FALSE))</f>
        <v>62</v>
      </c>
      <c r="T130">
        <f>IF(ISERROR(VLOOKUP($B130,'technology-adoption-by-househol'!$D$512:$E$588,2,FALSE)),"",VLOOKUP($B130,'technology-adoption-by-househol'!$D$512:$E$588,2,FALSE))</f>
        <v>99</v>
      </c>
      <c r="U130" t="str">
        <f>IF(ISERROR(VLOOKUP($B130,'technology-adoption-by-househol'!$D$589:$E$612,2,FALSE)),"",VLOOKUP($B130,'technology-adoption-by-househol'!$D$589:$E$612,2,FALSE))</f>
        <v/>
      </c>
      <c r="V130">
        <f>IF(ISERROR(VLOOKUP($B130,'technology-adoption-by-househol'!$D$616:$E$724,2,FALSE)),"",VLOOKUP($B130,'technology-adoption-by-househol'!$D$616:$E$724,2,FALSE))</f>
        <v>92.25</v>
      </c>
      <c r="W130">
        <f>IF(ISERROR(VLOOKUP($B130,'technology-adoption-by-househol'!$D$725:$E$757,2,FALSE)),"",VLOOKUP($B130,'technology-adoption-by-househol'!$D$725:$E$757,2,FALSE))</f>
        <v>12</v>
      </c>
      <c r="X130">
        <f>IF(ISERROR(VLOOKUP($B130,'technology-adoption-by-househol'!$D$758:$E$768,2,FALSE)),"",VLOOKUP($B130,'technology-adoption-by-househol'!$D$758:$E$768,2,FALSE))</f>
        <v>60</v>
      </c>
      <c r="Y130" t="str">
        <f>IF(ISERROR(VLOOKUP($B130,'technology-adoption-by-househol'!$D$769:$E$784,2,FALSE)),"",VLOOKUP($B130,'technology-adoption-by-househol'!$D$769:$E$784,2,FALSE))</f>
        <v/>
      </c>
      <c r="Z130" t="str">
        <f>IF(ISERROR(VLOOKUP($B130,'technology-adoption-by-househol'!$D$785:$E$794,2,FALSE)),"",VLOOKUP($B130,'technology-adoption-by-househol'!$D$785:$E$794,2,FALSE))</f>
        <v/>
      </c>
      <c r="AA130" t="str">
        <f>IF(ISERROR(VLOOKUP($B130,'technology-adoption-by-househol'!$D$795:$E$828,2,FALSE)),"",VLOOKUP($B130,'technology-adoption-by-househol'!$D$795:$E$828,2,FALSE))</f>
        <v/>
      </c>
      <c r="AB130">
        <f>IF(ISERROR(VLOOKUP($B130,'technology-adoption-by-househol'!$D$829:$E$864,2,FALSE)),"",VLOOKUP($B130,'technology-adoption-by-househol'!$D$829:$E$864,2,FALSE))</f>
        <v>2.29</v>
      </c>
      <c r="AC130" t="str">
        <f>IF(ISERROR(VLOOKUP($B130,'technology-adoption-by-househol'!$D$865:$E$877,2,FALSE)),"",VLOOKUP($B130,'technology-adoption-by-househol'!$D$865:$E$877,2,FALSE))</f>
        <v/>
      </c>
      <c r="AD130">
        <f>IF(ISERROR(VLOOKUP($B130,'technology-adoption-by-househol'!$D$878:$E$958,2,FALSE)),"",VLOOKUP($B130,'technology-adoption-by-househol'!$D$878:$E$958,2,FALSE))</f>
        <v>99</v>
      </c>
      <c r="AE130" t="str">
        <f>IF(ISERROR(VLOOKUP($B130,'technology-adoption-by-househol'!$D$959:$E$1011,2,FALSE)),"",VLOOKUP($B130,'technology-adoption-by-househol'!$D$959:$E$1011,2,FALSE))</f>
        <v/>
      </c>
      <c r="AF130" t="str">
        <f>IF(ISERROR(VLOOKUP($B130,'technology-adoption-by-househol'!$D$1012:$E$1018,2,FALSE)),"",VLOOKUP($B130,'technology-adoption-by-househol'!$D$1012:$E$1018,2,FALSE))</f>
        <v/>
      </c>
      <c r="AG130">
        <f>IF(ISERROR(VLOOKUP($B130,'technology-adoption-by-househol'!$D$1019:$E$1041,2,FALSE)),"",VLOOKUP($B130,'technology-adoption-by-househol'!$D$1019:$E$1041,2,FALSE))</f>
        <v>92</v>
      </c>
      <c r="AH130" t="str">
        <f>IF(ISERROR(VLOOKUP($B130,'technology-adoption-by-househol'!$D$1042:$E$1047,2,FALSE)),"",VLOOKUP($B130,'technology-adoption-by-househol'!$D$1042:$E$1047,2,FALSE))</f>
        <v/>
      </c>
      <c r="AI130" t="str">
        <f>IF(ISERROR(VLOOKUP($B130,'technology-adoption-by-househol'!$D$1048:$E$1059,2,FALSE)),"",VLOOKUP($B130,'technology-adoption-by-househol'!$D$1048:$E$1059,2,FALSE))</f>
        <v/>
      </c>
      <c r="AJ130">
        <f>IF(ISERROR(VLOOKUP($B130,'technology-adoption-by-househol'!$D$1060:$E$1167,2,FALSE)),"",VLOOKUP($B130,'technology-adoption-by-househol'!$D$1060:$E$1167,2,FALSE))</f>
        <v>99</v>
      </c>
      <c r="AK130" t="str">
        <f>IF(ISERROR(VLOOKUP($B130,'technology-adoption-by-househol'!$D$1168:$E$1174,2,FALSE)),"",VLOOKUP($B130,'technology-adoption-by-househol'!$D$1168:$E$1174,2,FALSE))</f>
        <v/>
      </c>
      <c r="AL130" t="str">
        <f>IF(ISERROR(VLOOKUP($B130,'technology-adoption-by-househol'!$D$1181:$E$1236,2,FALSE)),"",VLOOKUP($B130,'technology-adoption-by-househol'!$D$1181:$E$1236,2,FALSE))</f>
        <v/>
      </c>
      <c r="AM130" t="str">
        <f>IF(ISERROR(VLOOKUP($B130,'technology-adoption-by-househol'!$D$1243:$E$1255,2,FALSE)),"",VLOOKUP($B130,'technology-adoption-by-househol'!$D$1243:$E$1255,2,FALSE))</f>
        <v/>
      </c>
      <c r="AN130">
        <f>IF(ISERROR(VLOOKUP($B130,'technology-adoption-by-househol'!$D$1256:$E$1334,2,FALSE)),"",VLOOKUP($B130,'technology-adoption-by-househol'!$D$1256:$E$1334,2,FALSE))</f>
        <v>72</v>
      </c>
      <c r="AO130">
        <f>IF(ISERROR(VLOOKUP($B130,'technology-adoption-by-househol'!$D$1335:$E$1341,2,FALSE)),"",VLOOKUP($B130,'technology-adoption-by-househol'!$D$1335:$E$1341,2,FALSE))</f>
        <v>35</v>
      </c>
    </row>
    <row r="131" spans="2:41" x14ac:dyDescent="0.3">
      <c r="B131" s="2">
        <f t="shared" si="1"/>
        <v>1987</v>
      </c>
      <c r="C131" t="str">
        <f>IF(ISERROR(VLOOKUP(B131,'technology-adoption-by-househol'!$D$6:$E$41,2,FALSE)),"",VLOOKUP(B131,'technology-adoption-by-househol'!$D$6:$E$41,2,FALSE))</f>
        <v/>
      </c>
      <c r="D131">
        <f>IF(ISERROR(VLOOKUP($B131,'technology-adoption-by-househol'!$D$42:$E$132,2,FALSE)),"",VLOOKUP($B131,'technology-adoption-by-househol'!$D$42:$E$132,2,FALSE))</f>
        <v>89</v>
      </c>
      <c r="E131">
        <f>IF(ISERROR(VLOOKUP($B131,'technology-adoption-by-househol'!$D$133:$E$162,2,FALSE)),"",VLOOKUP($B131,'technology-adoption-by-househol'!$D$133:$E$162,2,FALSE))</f>
        <v>57.26</v>
      </c>
      <c r="F131" t="str">
        <f>IF(ISERROR(VLOOKUP($B131,'technology-adoption-by-househol'!$D$163:$E$185,2,FALSE)),"",VLOOKUP($B131,'technology-adoption-by-househol'!$D$163:$E$185,2,FALSE))</f>
        <v/>
      </c>
      <c r="G131" t="str">
        <f>IF(ISERROR(VLOOKUP($B131,'technology-adoption-by-househol'!$D$186:$E$192,2,FALSE)),"",VLOOKUP($B131,'technology-adoption-by-househol'!$D$186:$E$192,2,FALSE))</f>
        <v/>
      </c>
      <c r="H131">
        <f>IF(ISERROR(VLOOKUP($B131,'technology-adoption-by-househol'!$D$193:$E$232,2,FALSE)),"",VLOOKUP($B131,'technology-adoption-by-househol'!$D$193:$E$232,2,FALSE))</f>
        <v>91</v>
      </c>
      <c r="I131" t="str">
        <f>IF(ISERROR(VLOOKUP($B131,'technology-adoption-by-househol'!$D$233:$E$238,2,FALSE)),"",VLOOKUP($B131,'technology-adoption-by-househol'!$D$233:$E$238,2,FALSE))</f>
        <v/>
      </c>
      <c r="J131" t="str">
        <f>IF(ISERROR(VLOOKUP($B131,'technology-adoption-by-househol'!$D$239:$E$278,2,FALSE)),"",VLOOKUP($B131,'technology-adoption-by-househol'!$D$239:$E$278,2,FALSE))</f>
        <v/>
      </c>
      <c r="K131" t="str">
        <f>IF(ISERROR(VLOOKUP($B131,'technology-adoption-by-househol'!$D$279:$E$297,2,FALSE)),"",VLOOKUP($B131,'technology-adoption-by-househol'!$D$279:$E$297,2,FALSE))</f>
        <v/>
      </c>
      <c r="L131" t="str">
        <f>IF(ISERROR(VLOOKUP($B131,'technology-adoption-by-househol'!$D$298:$E$310,2,FALSE)),"",VLOOKUP($B131,'technology-adoption-by-househol'!$D$298:$E$310,2,FALSE))</f>
        <v/>
      </c>
      <c r="M131" t="str">
        <f>IF(ISERROR(VLOOKUP($B131,'technology-adoption-by-househol'!$D$311:$E$317,2,FALSE)),"",VLOOKUP($B131,'technology-adoption-by-househol'!$D$311:$E$317,2,FALSE))</f>
        <v/>
      </c>
      <c r="N131" t="str">
        <f>IF(ISERROR(VLOOKUP($B131,'technology-adoption-by-househol'!$D$318:$E$325,2,FALSE)),"",VLOOKUP($B131,'technology-adoption-by-househol'!$D$318:$E$325,2,FALSE))</f>
        <v/>
      </c>
      <c r="O131">
        <f>IF(ISERROR(VLOOKUP($B131,'technology-adoption-by-househol'!$D$326:$E$423,2,FALSE)),"",VLOOKUP($B131,'technology-adoption-by-househol'!$D$326:$E$423,2,FALSE))</f>
        <v>99</v>
      </c>
      <c r="P131" t="str">
        <f>IF(ISERROR(VLOOKUP($B131,'technology-adoption-by-househol'!$D$424:$E$432,2,FALSE)),"",VLOOKUP($B131,'technology-adoption-by-househol'!$D$424:$E$432,2,FALSE))</f>
        <v/>
      </c>
      <c r="Q131" t="str">
        <f>IF(ISERROR(VLOOKUP($B131,'technology-adoption-by-househol'!$D$433:$E$444,2,FALSE)),"",VLOOKUP($B131,'technology-adoption-by-househol'!$D$433:$E$444,2,FALSE))</f>
        <v/>
      </c>
      <c r="R131" t="str">
        <f>IF(ISERROR(VLOOKUP($B131,'technology-adoption-by-househol'!$D$445:$E$456,2,FALSE)),"",VLOOKUP($B131,'technology-adoption-by-househol'!$D$445:$E$456,2,FALSE))</f>
        <v/>
      </c>
      <c r="S131">
        <f>IF(ISERROR(VLOOKUP($B131,'technology-adoption-by-househol'!$D$457:$E$511,2,FALSE)),"",VLOOKUP($B131,'technology-adoption-by-househol'!$D$457:$E$511,2,FALSE))</f>
        <v>63</v>
      </c>
      <c r="T131">
        <f>IF(ISERROR(VLOOKUP($B131,'technology-adoption-by-househol'!$D$512:$E$588,2,FALSE)),"",VLOOKUP($B131,'technology-adoption-by-househol'!$D$512:$E$588,2,FALSE))</f>
        <v>99</v>
      </c>
      <c r="U131" t="str">
        <f>IF(ISERROR(VLOOKUP($B131,'technology-adoption-by-househol'!$D$589:$E$612,2,FALSE)),"",VLOOKUP($B131,'technology-adoption-by-househol'!$D$589:$E$612,2,FALSE))</f>
        <v/>
      </c>
      <c r="V131">
        <f>IF(ISERROR(VLOOKUP($B131,'technology-adoption-by-househol'!$D$616:$E$724,2,FALSE)),"",VLOOKUP($B131,'technology-adoption-by-househol'!$D$616:$E$724,2,FALSE))</f>
        <v>92.5</v>
      </c>
      <c r="W131">
        <f>IF(ISERROR(VLOOKUP($B131,'technology-adoption-by-househol'!$D$725:$E$757,2,FALSE)),"",VLOOKUP($B131,'technology-adoption-by-househol'!$D$725:$E$757,2,FALSE))</f>
        <v>13</v>
      </c>
      <c r="X131" t="str">
        <f>IF(ISERROR(VLOOKUP($B131,'technology-adoption-by-househol'!$D$758:$E$768,2,FALSE)),"",VLOOKUP($B131,'technology-adoption-by-househol'!$D$758:$E$768,2,FALSE))</f>
        <v/>
      </c>
      <c r="Y131" t="str">
        <f>IF(ISERROR(VLOOKUP($B131,'technology-adoption-by-househol'!$D$769:$E$784,2,FALSE)),"",VLOOKUP($B131,'technology-adoption-by-househol'!$D$769:$E$784,2,FALSE))</f>
        <v/>
      </c>
      <c r="Z131" t="str">
        <f>IF(ISERROR(VLOOKUP($B131,'technology-adoption-by-househol'!$D$785:$E$794,2,FALSE)),"",VLOOKUP($B131,'technology-adoption-by-househol'!$D$785:$E$794,2,FALSE))</f>
        <v/>
      </c>
      <c r="AA131" t="str">
        <f>IF(ISERROR(VLOOKUP($B131,'technology-adoption-by-househol'!$D$795:$E$828,2,FALSE)),"",VLOOKUP($B131,'technology-adoption-by-househol'!$D$795:$E$828,2,FALSE))</f>
        <v/>
      </c>
      <c r="AB131">
        <f>IF(ISERROR(VLOOKUP($B131,'technology-adoption-by-househol'!$D$829:$E$864,2,FALSE)),"",VLOOKUP($B131,'technology-adoption-by-househol'!$D$829:$E$864,2,FALSE))</f>
        <v>3.43</v>
      </c>
      <c r="AC131" t="str">
        <f>IF(ISERROR(VLOOKUP($B131,'technology-adoption-by-househol'!$D$865:$E$877,2,FALSE)),"",VLOOKUP($B131,'technology-adoption-by-househol'!$D$865:$E$877,2,FALSE))</f>
        <v/>
      </c>
      <c r="AD131">
        <f>IF(ISERROR(VLOOKUP($B131,'technology-adoption-by-househol'!$D$878:$E$958,2,FALSE)),"",VLOOKUP($B131,'technology-adoption-by-househol'!$D$878:$E$958,2,FALSE))</f>
        <v>99</v>
      </c>
      <c r="AE131" t="str">
        <f>IF(ISERROR(VLOOKUP($B131,'technology-adoption-by-househol'!$D$959:$E$1011,2,FALSE)),"",VLOOKUP($B131,'technology-adoption-by-househol'!$D$959:$E$1011,2,FALSE))</f>
        <v/>
      </c>
      <c r="AF131" t="str">
        <f>IF(ISERROR(VLOOKUP($B131,'technology-adoption-by-househol'!$D$1012:$E$1018,2,FALSE)),"",VLOOKUP($B131,'technology-adoption-by-househol'!$D$1012:$E$1018,2,FALSE))</f>
        <v/>
      </c>
      <c r="AG131" t="str">
        <f>IF(ISERROR(VLOOKUP($B131,'technology-adoption-by-househol'!$D$1019:$E$1041,2,FALSE)),"",VLOOKUP($B131,'technology-adoption-by-househol'!$D$1019:$E$1041,2,FALSE))</f>
        <v/>
      </c>
      <c r="AH131" t="str">
        <f>IF(ISERROR(VLOOKUP($B131,'technology-adoption-by-househol'!$D$1042:$E$1047,2,FALSE)),"",VLOOKUP($B131,'technology-adoption-by-househol'!$D$1042:$E$1047,2,FALSE))</f>
        <v/>
      </c>
      <c r="AI131" t="str">
        <f>IF(ISERROR(VLOOKUP($B131,'technology-adoption-by-househol'!$D$1048:$E$1059,2,FALSE)),"",VLOOKUP($B131,'technology-adoption-by-househol'!$D$1048:$E$1059,2,FALSE))</f>
        <v/>
      </c>
      <c r="AJ131">
        <f>IF(ISERROR(VLOOKUP($B131,'technology-adoption-by-househol'!$D$1060:$E$1167,2,FALSE)),"",VLOOKUP($B131,'technology-adoption-by-househol'!$D$1060:$E$1167,2,FALSE))</f>
        <v>99</v>
      </c>
      <c r="AK131" t="str">
        <f>IF(ISERROR(VLOOKUP($B131,'technology-adoption-by-househol'!$D$1168:$E$1174,2,FALSE)),"",VLOOKUP($B131,'technology-adoption-by-househol'!$D$1168:$E$1174,2,FALSE))</f>
        <v/>
      </c>
      <c r="AL131" t="str">
        <f>IF(ISERROR(VLOOKUP($B131,'technology-adoption-by-househol'!$D$1181:$E$1236,2,FALSE)),"",VLOOKUP($B131,'technology-adoption-by-househol'!$D$1181:$E$1236,2,FALSE))</f>
        <v/>
      </c>
      <c r="AM131">
        <f>IF(ISERROR(VLOOKUP($B131,'technology-adoption-by-househol'!$D$1243:$E$1255,2,FALSE)),"",VLOOKUP($B131,'technology-adoption-by-househol'!$D$1243:$E$1255,2,FALSE))</f>
        <v>75</v>
      </c>
      <c r="AN131">
        <f>IF(ISERROR(VLOOKUP($B131,'technology-adoption-by-househol'!$D$1256:$E$1334,2,FALSE)),"",VLOOKUP($B131,'technology-adoption-by-househol'!$D$1256:$E$1334,2,FALSE))</f>
        <v>73</v>
      </c>
      <c r="AO131" t="str">
        <f>IF(ISERROR(VLOOKUP($B131,'technology-adoption-by-househol'!$D$1335:$E$1341,2,FALSE)),"",VLOOKUP($B131,'technology-adoption-by-househol'!$D$1335:$E$1341,2,FALSE))</f>
        <v/>
      </c>
    </row>
    <row r="132" spans="2:41" x14ac:dyDescent="0.3">
      <c r="B132" s="2">
        <f t="shared" si="1"/>
        <v>1988</v>
      </c>
      <c r="C132" t="str">
        <f>IF(ISERROR(VLOOKUP(B132,'technology-adoption-by-househol'!$D$6:$E$41,2,FALSE)),"",VLOOKUP(B132,'technology-adoption-by-househol'!$D$6:$E$41,2,FALSE))</f>
        <v/>
      </c>
      <c r="D132">
        <f>IF(ISERROR(VLOOKUP($B132,'technology-adoption-by-househol'!$D$42:$E$132,2,FALSE)),"",VLOOKUP($B132,'technology-adoption-by-househol'!$D$42:$E$132,2,FALSE))</f>
        <v>89.5</v>
      </c>
      <c r="E132">
        <f>IF(ISERROR(VLOOKUP($B132,'technology-adoption-by-househol'!$D$133:$E$162,2,FALSE)),"",VLOOKUP($B132,'technology-adoption-by-househol'!$D$133:$E$162,2,FALSE))</f>
        <v>58.78</v>
      </c>
      <c r="F132" t="str">
        <f>IF(ISERROR(VLOOKUP($B132,'technology-adoption-by-househol'!$D$163:$E$185,2,FALSE)),"",VLOOKUP($B132,'technology-adoption-by-househol'!$D$163:$E$185,2,FALSE))</f>
        <v/>
      </c>
      <c r="G132" t="str">
        <f>IF(ISERROR(VLOOKUP($B132,'technology-adoption-by-househol'!$D$186:$E$192,2,FALSE)),"",VLOOKUP($B132,'technology-adoption-by-househol'!$D$186:$E$192,2,FALSE))</f>
        <v/>
      </c>
      <c r="H132">
        <f>IF(ISERROR(VLOOKUP($B132,'technology-adoption-by-househol'!$D$193:$E$232,2,FALSE)),"",VLOOKUP($B132,'technology-adoption-by-househol'!$D$193:$E$232,2,FALSE))</f>
        <v>93</v>
      </c>
      <c r="I132" t="str">
        <f>IF(ISERROR(VLOOKUP($B132,'technology-adoption-by-househol'!$D$233:$E$238,2,FALSE)),"",VLOOKUP($B132,'technology-adoption-by-househol'!$D$233:$E$238,2,FALSE))</f>
        <v/>
      </c>
      <c r="J132" t="str">
        <f>IF(ISERROR(VLOOKUP($B132,'technology-adoption-by-househol'!$D$239:$E$278,2,FALSE)),"",VLOOKUP($B132,'technology-adoption-by-househol'!$D$239:$E$278,2,FALSE))</f>
        <v/>
      </c>
      <c r="K132" t="str">
        <f>IF(ISERROR(VLOOKUP($B132,'technology-adoption-by-househol'!$D$279:$E$297,2,FALSE)),"",VLOOKUP($B132,'technology-adoption-by-househol'!$D$279:$E$297,2,FALSE))</f>
        <v/>
      </c>
      <c r="L132" t="str">
        <f>IF(ISERROR(VLOOKUP($B132,'technology-adoption-by-househol'!$D$298:$E$310,2,FALSE)),"",VLOOKUP($B132,'technology-adoption-by-househol'!$D$298:$E$310,2,FALSE))</f>
        <v/>
      </c>
      <c r="M132" t="str">
        <f>IF(ISERROR(VLOOKUP($B132,'technology-adoption-by-househol'!$D$311:$E$317,2,FALSE)),"",VLOOKUP($B132,'technology-adoption-by-househol'!$D$311:$E$317,2,FALSE))</f>
        <v/>
      </c>
      <c r="N132" t="str">
        <f>IF(ISERROR(VLOOKUP($B132,'technology-adoption-by-househol'!$D$318:$E$325,2,FALSE)),"",VLOOKUP($B132,'technology-adoption-by-househol'!$D$318:$E$325,2,FALSE))</f>
        <v/>
      </c>
      <c r="O132">
        <f>IF(ISERROR(VLOOKUP($B132,'technology-adoption-by-househol'!$D$326:$E$423,2,FALSE)),"",VLOOKUP($B132,'technology-adoption-by-househol'!$D$326:$E$423,2,FALSE))</f>
        <v>99</v>
      </c>
      <c r="P132" t="str">
        <f>IF(ISERROR(VLOOKUP($B132,'technology-adoption-by-househol'!$D$424:$E$432,2,FALSE)),"",VLOOKUP($B132,'technology-adoption-by-househol'!$D$424:$E$432,2,FALSE))</f>
        <v/>
      </c>
      <c r="Q132" t="str">
        <f>IF(ISERROR(VLOOKUP($B132,'technology-adoption-by-househol'!$D$433:$E$444,2,FALSE)),"",VLOOKUP($B132,'technology-adoption-by-househol'!$D$433:$E$444,2,FALSE))</f>
        <v/>
      </c>
      <c r="R132" t="str">
        <f>IF(ISERROR(VLOOKUP($B132,'technology-adoption-by-househol'!$D$445:$E$456,2,FALSE)),"",VLOOKUP($B132,'technology-adoption-by-househol'!$D$445:$E$456,2,FALSE))</f>
        <v/>
      </c>
      <c r="S132">
        <f>IF(ISERROR(VLOOKUP($B132,'technology-adoption-by-househol'!$D$457:$E$511,2,FALSE)),"",VLOOKUP($B132,'technology-adoption-by-househol'!$D$457:$E$511,2,FALSE))</f>
        <v>65</v>
      </c>
      <c r="T132">
        <f>IF(ISERROR(VLOOKUP($B132,'technology-adoption-by-househol'!$D$512:$E$588,2,FALSE)),"",VLOOKUP($B132,'technology-adoption-by-househol'!$D$512:$E$588,2,FALSE))</f>
        <v>99</v>
      </c>
      <c r="U132" t="str">
        <f>IF(ISERROR(VLOOKUP($B132,'technology-adoption-by-househol'!$D$589:$E$612,2,FALSE)),"",VLOOKUP($B132,'technology-adoption-by-househol'!$D$589:$E$612,2,FALSE))</f>
        <v/>
      </c>
      <c r="V132">
        <f>IF(ISERROR(VLOOKUP($B132,'technology-adoption-by-househol'!$D$616:$E$724,2,FALSE)),"",VLOOKUP($B132,'technology-adoption-by-househol'!$D$616:$E$724,2,FALSE))</f>
        <v>92.75</v>
      </c>
      <c r="W132">
        <f>IF(ISERROR(VLOOKUP($B132,'technology-adoption-by-househol'!$D$725:$E$757,2,FALSE)),"",VLOOKUP($B132,'technology-adoption-by-househol'!$D$725:$E$757,2,FALSE))</f>
        <v>14</v>
      </c>
      <c r="X132" t="str">
        <f>IF(ISERROR(VLOOKUP($B132,'technology-adoption-by-househol'!$D$758:$E$768,2,FALSE)),"",VLOOKUP($B132,'technology-adoption-by-househol'!$D$758:$E$768,2,FALSE))</f>
        <v/>
      </c>
      <c r="Y132" t="str">
        <f>IF(ISERROR(VLOOKUP($B132,'technology-adoption-by-househol'!$D$769:$E$784,2,FALSE)),"",VLOOKUP($B132,'technology-adoption-by-househol'!$D$769:$E$784,2,FALSE))</f>
        <v/>
      </c>
      <c r="Z132" t="str">
        <f>IF(ISERROR(VLOOKUP($B132,'technology-adoption-by-househol'!$D$785:$E$794,2,FALSE)),"",VLOOKUP($B132,'technology-adoption-by-househol'!$D$785:$E$794,2,FALSE))</f>
        <v/>
      </c>
      <c r="AA132" t="str">
        <f>IF(ISERROR(VLOOKUP($B132,'technology-adoption-by-househol'!$D$795:$E$828,2,FALSE)),"",VLOOKUP($B132,'technology-adoption-by-househol'!$D$795:$E$828,2,FALSE))</f>
        <v/>
      </c>
      <c r="AB132">
        <f>IF(ISERROR(VLOOKUP($B132,'technology-adoption-by-househol'!$D$829:$E$864,2,FALSE)),"",VLOOKUP($B132,'technology-adoption-by-househol'!$D$829:$E$864,2,FALSE))</f>
        <v>4</v>
      </c>
      <c r="AC132" t="str">
        <f>IF(ISERROR(VLOOKUP($B132,'technology-adoption-by-househol'!$D$865:$E$877,2,FALSE)),"",VLOOKUP($B132,'technology-adoption-by-househol'!$D$865:$E$877,2,FALSE))</f>
        <v/>
      </c>
      <c r="AD132">
        <f>IF(ISERROR(VLOOKUP($B132,'technology-adoption-by-househol'!$D$878:$E$958,2,FALSE)),"",VLOOKUP($B132,'technology-adoption-by-househol'!$D$878:$E$958,2,FALSE))</f>
        <v>99</v>
      </c>
      <c r="AE132" t="str">
        <f>IF(ISERROR(VLOOKUP($B132,'technology-adoption-by-househol'!$D$959:$E$1011,2,FALSE)),"",VLOOKUP($B132,'technology-adoption-by-househol'!$D$959:$E$1011,2,FALSE))</f>
        <v/>
      </c>
      <c r="AF132" t="str">
        <f>IF(ISERROR(VLOOKUP($B132,'technology-adoption-by-househol'!$D$1012:$E$1018,2,FALSE)),"",VLOOKUP($B132,'technology-adoption-by-househol'!$D$1012:$E$1018,2,FALSE))</f>
        <v/>
      </c>
      <c r="AG132" t="str">
        <f>IF(ISERROR(VLOOKUP($B132,'technology-adoption-by-househol'!$D$1019:$E$1041,2,FALSE)),"",VLOOKUP($B132,'technology-adoption-by-househol'!$D$1019:$E$1041,2,FALSE))</f>
        <v/>
      </c>
      <c r="AH132" t="str">
        <f>IF(ISERROR(VLOOKUP($B132,'technology-adoption-by-househol'!$D$1042:$E$1047,2,FALSE)),"",VLOOKUP($B132,'technology-adoption-by-househol'!$D$1042:$E$1047,2,FALSE))</f>
        <v/>
      </c>
      <c r="AI132" t="str">
        <f>IF(ISERROR(VLOOKUP($B132,'technology-adoption-by-househol'!$D$1048:$E$1059,2,FALSE)),"",VLOOKUP($B132,'technology-adoption-by-househol'!$D$1048:$E$1059,2,FALSE))</f>
        <v/>
      </c>
      <c r="AJ132">
        <f>IF(ISERROR(VLOOKUP($B132,'technology-adoption-by-househol'!$D$1060:$E$1167,2,FALSE)),"",VLOOKUP($B132,'technology-adoption-by-househol'!$D$1060:$E$1167,2,FALSE))</f>
        <v>99</v>
      </c>
      <c r="AK132" t="str">
        <f>IF(ISERROR(VLOOKUP($B132,'technology-adoption-by-househol'!$D$1168:$E$1174,2,FALSE)),"",VLOOKUP($B132,'technology-adoption-by-househol'!$D$1168:$E$1174,2,FALSE))</f>
        <v/>
      </c>
      <c r="AL132" t="str">
        <f>IF(ISERROR(VLOOKUP($B132,'technology-adoption-by-househol'!$D$1181:$E$1236,2,FALSE)),"",VLOOKUP($B132,'technology-adoption-by-househol'!$D$1181:$E$1236,2,FALSE))</f>
        <v/>
      </c>
      <c r="AM132" t="str">
        <f>IF(ISERROR(VLOOKUP($B132,'technology-adoption-by-househol'!$D$1243:$E$1255,2,FALSE)),"",VLOOKUP($B132,'technology-adoption-by-househol'!$D$1243:$E$1255,2,FALSE))</f>
        <v/>
      </c>
      <c r="AN132">
        <f>IF(ISERROR(VLOOKUP($B132,'technology-adoption-by-househol'!$D$1256:$E$1334,2,FALSE)),"",VLOOKUP($B132,'technology-adoption-by-househol'!$D$1256:$E$1334,2,FALSE))</f>
        <v>74</v>
      </c>
      <c r="AO132" t="str">
        <f>IF(ISERROR(VLOOKUP($B132,'technology-adoption-by-househol'!$D$1335:$E$1341,2,FALSE)),"",VLOOKUP($B132,'technology-adoption-by-househol'!$D$1335:$E$1341,2,FALSE))</f>
        <v/>
      </c>
    </row>
    <row r="133" spans="2:41" x14ac:dyDescent="0.3">
      <c r="B133" s="2">
        <f t="shared" si="1"/>
        <v>1989</v>
      </c>
      <c r="C133" t="str">
        <f>IF(ISERROR(VLOOKUP(B133,'technology-adoption-by-househol'!$D$6:$E$41,2,FALSE)),"",VLOOKUP(B133,'technology-adoption-by-househol'!$D$6:$E$41,2,FALSE))</f>
        <v/>
      </c>
      <c r="D133">
        <f>IF(ISERROR(VLOOKUP($B133,'technology-adoption-by-househol'!$D$42:$E$132,2,FALSE)),"",VLOOKUP($B133,'technology-adoption-by-househol'!$D$42:$E$132,2,FALSE))</f>
        <v>90</v>
      </c>
      <c r="E133">
        <f>IF(ISERROR(VLOOKUP($B133,'technology-adoption-by-househol'!$D$133:$E$162,2,FALSE)),"",VLOOKUP($B133,'technology-adoption-by-househol'!$D$133:$E$162,2,FALSE))</f>
        <v>59.05</v>
      </c>
      <c r="F133" t="str">
        <f>IF(ISERROR(VLOOKUP($B133,'technology-adoption-by-househol'!$D$163:$E$185,2,FALSE)),"",VLOOKUP($B133,'technology-adoption-by-househol'!$D$163:$E$185,2,FALSE))</f>
        <v/>
      </c>
      <c r="G133" t="str">
        <f>IF(ISERROR(VLOOKUP($B133,'technology-adoption-by-househol'!$D$186:$E$192,2,FALSE)),"",VLOOKUP($B133,'technology-adoption-by-househol'!$D$186:$E$192,2,FALSE))</f>
        <v/>
      </c>
      <c r="H133">
        <f>IF(ISERROR(VLOOKUP($B133,'technology-adoption-by-househol'!$D$193:$E$232,2,FALSE)),"",VLOOKUP($B133,'technology-adoption-by-househol'!$D$193:$E$232,2,FALSE))</f>
        <v>94</v>
      </c>
      <c r="I133" t="str">
        <f>IF(ISERROR(VLOOKUP($B133,'technology-adoption-by-househol'!$D$233:$E$238,2,FALSE)),"",VLOOKUP($B133,'technology-adoption-by-househol'!$D$233:$E$238,2,FALSE))</f>
        <v/>
      </c>
      <c r="J133" t="str">
        <f>IF(ISERROR(VLOOKUP($B133,'technology-adoption-by-househol'!$D$239:$E$278,2,FALSE)),"",VLOOKUP($B133,'technology-adoption-by-househol'!$D$239:$E$278,2,FALSE))</f>
        <v/>
      </c>
      <c r="K133" t="str">
        <f>IF(ISERROR(VLOOKUP($B133,'technology-adoption-by-househol'!$D$279:$E$297,2,FALSE)),"",VLOOKUP($B133,'technology-adoption-by-househol'!$D$279:$E$297,2,FALSE))</f>
        <v/>
      </c>
      <c r="L133" t="str">
        <f>IF(ISERROR(VLOOKUP($B133,'technology-adoption-by-househol'!$D$298:$E$310,2,FALSE)),"",VLOOKUP($B133,'technology-adoption-by-househol'!$D$298:$E$310,2,FALSE))</f>
        <v/>
      </c>
      <c r="M133" t="str">
        <f>IF(ISERROR(VLOOKUP($B133,'technology-adoption-by-househol'!$D$311:$E$317,2,FALSE)),"",VLOOKUP($B133,'technology-adoption-by-househol'!$D$311:$E$317,2,FALSE))</f>
        <v/>
      </c>
      <c r="N133" t="str">
        <f>IF(ISERROR(VLOOKUP($B133,'technology-adoption-by-househol'!$D$318:$E$325,2,FALSE)),"",VLOOKUP($B133,'technology-adoption-by-househol'!$D$318:$E$325,2,FALSE))</f>
        <v/>
      </c>
      <c r="O133">
        <f>IF(ISERROR(VLOOKUP($B133,'technology-adoption-by-househol'!$D$326:$E$423,2,FALSE)),"",VLOOKUP($B133,'technology-adoption-by-househol'!$D$326:$E$423,2,FALSE))</f>
        <v>99</v>
      </c>
      <c r="P133" t="str">
        <f>IF(ISERROR(VLOOKUP($B133,'technology-adoption-by-househol'!$D$424:$E$432,2,FALSE)),"",VLOOKUP($B133,'technology-adoption-by-househol'!$D$424:$E$432,2,FALSE))</f>
        <v/>
      </c>
      <c r="Q133">
        <f>IF(ISERROR(VLOOKUP($B133,'technology-adoption-by-househol'!$D$433:$E$444,2,FALSE)),"",VLOOKUP($B133,'technology-adoption-by-househol'!$D$433:$E$444,2,FALSE))</f>
        <v>100</v>
      </c>
      <c r="R133" t="str">
        <f>IF(ISERROR(VLOOKUP($B133,'technology-adoption-by-househol'!$D$445:$E$456,2,FALSE)),"",VLOOKUP($B133,'technology-adoption-by-househol'!$D$445:$E$456,2,FALSE))</f>
        <v/>
      </c>
      <c r="S133">
        <f>IF(ISERROR(VLOOKUP($B133,'technology-adoption-by-househol'!$D$457:$E$511,2,FALSE)),"",VLOOKUP($B133,'technology-adoption-by-househol'!$D$457:$E$511,2,FALSE))</f>
        <v>68</v>
      </c>
      <c r="T133">
        <f>IF(ISERROR(VLOOKUP($B133,'technology-adoption-by-househol'!$D$512:$E$588,2,FALSE)),"",VLOOKUP($B133,'technology-adoption-by-househol'!$D$512:$E$588,2,FALSE))</f>
        <v>99</v>
      </c>
      <c r="U133" t="str">
        <f>IF(ISERROR(VLOOKUP($B133,'technology-adoption-by-househol'!$D$589:$E$612,2,FALSE)),"",VLOOKUP($B133,'technology-adoption-by-househol'!$D$589:$E$612,2,FALSE))</f>
        <v/>
      </c>
      <c r="V133">
        <f>IF(ISERROR(VLOOKUP($B133,'technology-adoption-by-househol'!$D$616:$E$724,2,FALSE)),"",VLOOKUP($B133,'technology-adoption-by-househol'!$D$616:$E$724,2,FALSE))</f>
        <v>93</v>
      </c>
      <c r="W133">
        <f>IF(ISERROR(VLOOKUP($B133,'technology-adoption-by-househol'!$D$725:$E$757,2,FALSE)),"",VLOOKUP($B133,'technology-adoption-by-househol'!$D$725:$E$757,2,FALSE))</f>
        <v>15</v>
      </c>
      <c r="X133" t="str">
        <f>IF(ISERROR(VLOOKUP($B133,'technology-adoption-by-househol'!$D$758:$E$768,2,FALSE)),"",VLOOKUP($B133,'technology-adoption-by-househol'!$D$758:$E$768,2,FALSE))</f>
        <v/>
      </c>
      <c r="Y133" t="str">
        <f>IF(ISERROR(VLOOKUP($B133,'technology-adoption-by-househol'!$D$769:$E$784,2,FALSE)),"",VLOOKUP($B133,'technology-adoption-by-househol'!$D$769:$E$784,2,FALSE))</f>
        <v/>
      </c>
      <c r="Z133" t="str">
        <f>IF(ISERROR(VLOOKUP($B133,'technology-adoption-by-househol'!$D$785:$E$794,2,FALSE)),"",VLOOKUP($B133,'technology-adoption-by-househol'!$D$785:$E$794,2,FALSE))</f>
        <v/>
      </c>
      <c r="AA133" t="str">
        <f>IF(ISERROR(VLOOKUP($B133,'technology-adoption-by-househol'!$D$795:$E$828,2,FALSE)),"",VLOOKUP($B133,'technology-adoption-by-househol'!$D$795:$E$828,2,FALSE))</f>
        <v/>
      </c>
      <c r="AB133">
        <f>IF(ISERROR(VLOOKUP($B133,'technology-adoption-by-househol'!$D$829:$E$864,2,FALSE)),"",VLOOKUP($B133,'technology-adoption-by-househol'!$D$829:$E$864,2,FALSE))</f>
        <v>4.57</v>
      </c>
      <c r="AC133" t="str">
        <f>IF(ISERROR(VLOOKUP($B133,'technology-adoption-by-househol'!$D$865:$E$877,2,FALSE)),"",VLOOKUP($B133,'technology-adoption-by-househol'!$D$865:$E$877,2,FALSE))</f>
        <v/>
      </c>
      <c r="AD133">
        <f>IF(ISERROR(VLOOKUP($B133,'technology-adoption-by-househol'!$D$878:$E$958,2,FALSE)),"",VLOOKUP($B133,'technology-adoption-by-househol'!$D$878:$E$958,2,FALSE))</f>
        <v>99</v>
      </c>
      <c r="AE133" t="str">
        <f>IF(ISERROR(VLOOKUP($B133,'technology-adoption-by-househol'!$D$959:$E$1011,2,FALSE)),"",VLOOKUP($B133,'technology-adoption-by-househol'!$D$959:$E$1011,2,FALSE))</f>
        <v/>
      </c>
      <c r="AF133">
        <f>IF(ISERROR(VLOOKUP($B133,'technology-adoption-by-househol'!$D$1012:$E$1018,2,FALSE)),"",VLOOKUP($B133,'technology-adoption-by-househol'!$D$1012:$E$1018,2,FALSE))</f>
        <v>100</v>
      </c>
      <c r="AG133" t="str">
        <f>IF(ISERROR(VLOOKUP($B133,'technology-adoption-by-househol'!$D$1019:$E$1041,2,FALSE)),"",VLOOKUP($B133,'technology-adoption-by-househol'!$D$1019:$E$1041,2,FALSE))</f>
        <v/>
      </c>
      <c r="AH133" t="str">
        <f>IF(ISERROR(VLOOKUP($B133,'technology-adoption-by-househol'!$D$1042:$E$1047,2,FALSE)),"",VLOOKUP($B133,'technology-adoption-by-househol'!$D$1042:$E$1047,2,FALSE))</f>
        <v/>
      </c>
      <c r="AI133" t="str">
        <f>IF(ISERROR(VLOOKUP($B133,'technology-adoption-by-househol'!$D$1048:$E$1059,2,FALSE)),"",VLOOKUP($B133,'technology-adoption-by-househol'!$D$1048:$E$1059,2,FALSE))</f>
        <v/>
      </c>
      <c r="AJ133">
        <f>IF(ISERROR(VLOOKUP($B133,'technology-adoption-by-househol'!$D$1060:$E$1167,2,FALSE)),"",VLOOKUP($B133,'technology-adoption-by-househol'!$D$1060:$E$1167,2,FALSE))</f>
        <v>99</v>
      </c>
      <c r="AK133" t="str">
        <f>IF(ISERROR(VLOOKUP($B133,'technology-adoption-by-househol'!$D$1168:$E$1174,2,FALSE)),"",VLOOKUP($B133,'technology-adoption-by-househol'!$D$1168:$E$1174,2,FALSE))</f>
        <v/>
      </c>
      <c r="AL133" t="str">
        <f>IF(ISERROR(VLOOKUP($B133,'technology-adoption-by-househol'!$D$1181:$E$1236,2,FALSE)),"",VLOOKUP($B133,'technology-adoption-by-househol'!$D$1181:$E$1236,2,FALSE))</f>
        <v/>
      </c>
      <c r="AM133">
        <f>IF(ISERROR(VLOOKUP($B133,'technology-adoption-by-househol'!$D$1243:$E$1255,2,FALSE)),"",VLOOKUP($B133,'technology-adoption-by-househol'!$D$1243:$E$1255,2,FALSE))</f>
        <v>75</v>
      </c>
      <c r="AN133">
        <f>IF(ISERROR(VLOOKUP($B133,'technology-adoption-by-househol'!$D$1256:$E$1334,2,FALSE)),"",VLOOKUP($B133,'technology-adoption-by-househol'!$D$1256:$E$1334,2,FALSE))</f>
        <v>76</v>
      </c>
      <c r="AO133" t="str">
        <f>IF(ISERROR(VLOOKUP($B133,'technology-adoption-by-househol'!$D$1335:$E$1341,2,FALSE)),"",VLOOKUP($B133,'technology-adoption-by-househol'!$D$1335:$E$1341,2,FALSE))</f>
        <v/>
      </c>
    </row>
    <row r="134" spans="2:41" x14ac:dyDescent="0.3">
      <c r="B134" s="2">
        <f t="shared" ref="B134:B160" si="2">B133+1</f>
        <v>1990</v>
      </c>
      <c r="C134" t="str">
        <f>IF(ISERROR(VLOOKUP(B134,'technology-adoption-by-househol'!$D$6:$E$41,2,FALSE)),"",VLOOKUP(B134,'technology-adoption-by-househol'!$D$6:$E$41,2,FALSE))</f>
        <v/>
      </c>
      <c r="D134">
        <f>IF(ISERROR(VLOOKUP($B134,'technology-adoption-by-househol'!$D$42:$E$132,2,FALSE)),"",VLOOKUP($B134,'technology-adoption-by-househol'!$D$42:$E$132,2,FALSE))</f>
        <v>91</v>
      </c>
      <c r="E134">
        <f>IF(ISERROR(VLOOKUP($B134,'technology-adoption-by-househol'!$D$133:$E$162,2,FALSE)),"",VLOOKUP($B134,'technology-adoption-by-househol'!$D$133:$E$162,2,FALSE))</f>
        <v>59.9</v>
      </c>
      <c r="F134" t="str">
        <f>IF(ISERROR(VLOOKUP($B134,'technology-adoption-by-househol'!$D$163:$E$185,2,FALSE)),"",VLOOKUP($B134,'technology-adoption-by-househol'!$D$163:$E$185,2,FALSE))</f>
        <v/>
      </c>
      <c r="G134" t="str">
        <f>IF(ISERROR(VLOOKUP($B134,'technology-adoption-by-househol'!$D$186:$E$192,2,FALSE)),"",VLOOKUP($B134,'technology-adoption-by-househol'!$D$186:$E$192,2,FALSE))</f>
        <v/>
      </c>
      <c r="H134">
        <f>IF(ISERROR(VLOOKUP($B134,'technology-adoption-by-househol'!$D$193:$E$232,2,FALSE)),"",VLOOKUP($B134,'technology-adoption-by-househol'!$D$193:$E$232,2,FALSE))</f>
        <v>96</v>
      </c>
      <c r="I134" t="str">
        <f>IF(ISERROR(VLOOKUP($B134,'technology-adoption-by-househol'!$D$233:$E$238,2,FALSE)),"",VLOOKUP($B134,'technology-adoption-by-househol'!$D$233:$E$238,2,FALSE))</f>
        <v/>
      </c>
      <c r="J134" t="str">
        <f>IF(ISERROR(VLOOKUP($B134,'technology-adoption-by-househol'!$D$239:$E$278,2,FALSE)),"",VLOOKUP($B134,'technology-adoption-by-househol'!$D$239:$E$278,2,FALSE))</f>
        <v/>
      </c>
      <c r="K134" t="str">
        <f>IF(ISERROR(VLOOKUP($B134,'technology-adoption-by-househol'!$D$279:$E$297,2,FALSE)),"",VLOOKUP($B134,'technology-adoption-by-househol'!$D$279:$E$297,2,FALSE))</f>
        <v/>
      </c>
      <c r="L134" t="str">
        <f>IF(ISERROR(VLOOKUP($B134,'technology-adoption-by-househol'!$D$298:$E$310,2,FALSE)),"",VLOOKUP($B134,'technology-adoption-by-househol'!$D$298:$E$310,2,FALSE))</f>
        <v/>
      </c>
      <c r="M134" t="str">
        <f>IF(ISERROR(VLOOKUP($B134,'technology-adoption-by-househol'!$D$311:$E$317,2,FALSE)),"",VLOOKUP($B134,'technology-adoption-by-househol'!$D$311:$E$317,2,FALSE))</f>
        <v/>
      </c>
      <c r="N134" t="str">
        <f>IF(ISERROR(VLOOKUP($B134,'technology-adoption-by-househol'!$D$318:$E$325,2,FALSE)),"",VLOOKUP($B134,'technology-adoption-by-househol'!$D$318:$E$325,2,FALSE))</f>
        <v/>
      </c>
      <c r="O134">
        <f>IF(ISERROR(VLOOKUP($B134,'technology-adoption-by-househol'!$D$326:$E$423,2,FALSE)),"",VLOOKUP($B134,'technology-adoption-by-househol'!$D$326:$E$423,2,FALSE))</f>
        <v>99</v>
      </c>
      <c r="P134" t="str">
        <f>IF(ISERROR(VLOOKUP($B134,'technology-adoption-by-househol'!$D$424:$E$432,2,FALSE)),"",VLOOKUP($B134,'technology-adoption-by-househol'!$D$424:$E$432,2,FALSE))</f>
        <v/>
      </c>
      <c r="Q134" t="str">
        <f>IF(ISERROR(VLOOKUP($B134,'technology-adoption-by-househol'!$D$433:$E$444,2,FALSE)),"",VLOOKUP($B134,'technology-adoption-by-househol'!$D$433:$E$444,2,FALSE))</f>
        <v/>
      </c>
      <c r="R134" t="str">
        <f>IF(ISERROR(VLOOKUP($B134,'technology-adoption-by-househol'!$D$445:$E$456,2,FALSE)),"",VLOOKUP($B134,'technology-adoption-by-househol'!$D$445:$E$456,2,FALSE))</f>
        <v/>
      </c>
      <c r="S134">
        <f>IF(ISERROR(VLOOKUP($B134,'technology-adoption-by-househol'!$D$457:$E$511,2,FALSE)),"",VLOOKUP($B134,'technology-adoption-by-househol'!$D$457:$E$511,2,FALSE))</f>
        <v>69</v>
      </c>
      <c r="T134">
        <f>IF(ISERROR(VLOOKUP($B134,'technology-adoption-by-househol'!$D$512:$E$588,2,FALSE)),"",VLOOKUP($B134,'technology-adoption-by-househol'!$D$512:$E$588,2,FALSE))</f>
        <v>99</v>
      </c>
      <c r="U134" t="str">
        <f>IF(ISERROR(VLOOKUP($B134,'technology-adoption-by-househol'!$D$589:$E$612,2,FALSE)),"",VLOOKUP($B134,'technology-adoption-by-househol'!$D$589:$E$612,2,FALSE))</f>
        <v/>
      </c>
      <c r="V134">
        <f>IF(ISERROR(VLOOKUP($B134,'technology-adoption-by-househol'!$D$616:$E$724,2,FALSE)),"",VLOOKUP($B134,'technology-adoption-by-househol'!$D$616:$E$724,2,FALSE))</f>
        <v>93.5</v>
      </c>
      <c r="W134">
        <f>IF(ISERROR(VLOOKUP($B134,'technology-adoption-by-househol'!$D$725:$E$757,2,FALSE)),"",VLOOKUP($B134,'technology-adoption-by-househol'!$D$725:$E$757,2,FALSE))</f>
        <v>17</v>
      </c>
      <c r="X134" t="str">
        <f>IF(ISERROR(VLOOKUP($B134,'technology-adoption-by-househol'!$D$758:$E$768,2,FALSE)),"",VLOOKUP($B134,'technology-adoption-by-househol'!$D$758:$E$768,2,FALSE))</f>
        <v/>
      </c>
      <c r="Y134">
        <f>IF(ISERROR(VLOOKUP($B134,'technology-adoption-by-househol'!$D$769:$E$784,2,FALSE)),"",VLOOKUP($B134,'technology-adoption-by-househol'!$D$769:$E$784,2,FALSE))</f>
        <v>16</v>
      </c>
      <c r="Z134" t="str">
        <f>IF(ISERROR(VLOOKUP($B134,'technology-adoption-by-househol'!$D$785:$E$794,2,FALSE)),"",VLOOKUP($B134,'technology-adoption-by-househol'!$D$785:$E$794,2,FALSE))</f>
        <v/>
      </c>
      <c r="AA134" t="str">
        <f>IF(ISERROR(VLOOKUP($B134,'technology-adoption-by-househol'!$D$795:$E$828,2,FALSE)),"",VLOOKUP($B134,'technology-adoption-by-househol'!$D$795:$E$828,2,FALSE))</f>
        <v/>
      </c>
      <c r="AB134">
        <f>IF(ISERROR(VLOOKUP($B134,'technology-adoption-by-househol'!$D$829:$E$864,2,FALSE)),"",VLOOKUP($B134,'technology-adoption-by-househol'!$D$829:$E$864,2,FALSE))</f>
        <v>4.57</v>
      </c>
      <c r="AC134" t="str">
        <f>IF(ISERROR(VLOOKUP($B134,'technology-adoption-by-househol'!$D$865:$E$877,2,FALSE)),"",VLOOKUP($B134,'technology-adoption-by-househol'!$D$865:$E$877,2,FALSE))</f>
        <v/>
      </c>
      <c r="AD134">
        <f>IF(ISERROR(VLOOKUP($B134,'technology-adoption-by-househol'!$D$878:$E$958,2,FALSE)),"",VLOOKUP($B134,'technology-adoption-by-househol'!$D$878:$E$958,2,FALSE))</f>
        <v>99</v>
      </c>
      <c r="AE134" t="str">
        <f>IF(ISERROR(VLOOKUP($B134,'technology-adoption-by-househol'!$D$959:$E$1011,2,FALSE)),"",VLOOKUP($B134,'technology-adoption-by-househol'!$D$959:$E$1011,2,FALSE))</f>
        <v/>
      </c>
      <c r="AF134" t="str">
        <f>IF(ISERROR(VLOOKUP($B134,'technology-adoption-by-househol'!$D$1012:$E$1018,2,FALSE)),"",VLOOKUP($B134,'technology-adoption-by-househol'!$D$1012:$E$1018,2,FALSE))</f>
        <v/>
      </c>
      <c r="AG134" t="str">
        <f>IF(ISERROR(VLOOKUP($B134,'technology-adoption-by-househol'!$D$1019:$E$1041,2,FALSE)),"",VLOOKUP($B134,'technology-adoption-by-househol'!$D$1019:$E$1041,2,FALSE))</f>
        <v/>
      </c>
      <c r="AH134" t="str">
        <f>IF(ISERROR(VLOOKUP($B134,'technology-adoption-by-househol'!$D$1042:$E$1047,2,FALSE)),"",VLOOKUP($B134,'technology-adoption-by-househol'!$D$1042:$E$1047,2,FALSE))</f>
        <v/>
      </c>
      <c r="AI134" t="str">
        <f>IF(ISERROR(VLOOKUP($B134,'technology-adoption-by-househol'!$D$1048:$E$1059,2,FALSE)),"",VLOOKUP($B134,'technology-adoption-by-househol'!$D$1048:$E$1059,2,FALSE))</f>
        <v/>
      </c>
      <c r="AJ134">
        <f>IF(ISERROR(VLOOKUP($B134,'technology-adoption-by-househol'!$D$1060:$E$1167,2,FALSE)),"",VLOOKUP($B134,'technology-adoption-by-househol'!$D$1060:$E$1167,2,FALSE))</f>
        <v>99</v>
      </c>
      <c r="AK134" t="str">
        <f>IF(ISERROR(VLOOKUP($B134,'technology-adoption-by-househol'!$D$1168:$E$1174,2,FALSE)),"",VLOOKUP($B134,'technology-adoption-by-househol'!$D$1168:$E$1174,2,FALSE))</f>
        <v/>
      </c>
      <c r="AL134" t="str">
        <f>IF(ISERROR(VLOOKUP($B134,'technology-adoption-by-househol'!$D$1181:$E$1236,2,FALSE)),"",VLOOKUP($B134,'technology-adoption-by-househol'!$D$1181:$E$1236,2,FALSE))</f>
        <v/>
      </c>
      <c r="AM134" t="str">
        <f>IF(ISERROR(VLOOKUP($B134,'technology-adoption-by-househol'!$D$1243:$E$1255,2,FALSE)),"",VLOOKUP($B134,'technology-adoption-by-househol'!$D$1243:$E$1255,2,FALSE))</f>
        <v/>
      </c>
      <c r="AN134">
        <f>IF(ISERROR(VLOOKUP($B134,'technology-adoption-by-househol'!$D$1256:$E$1334,2,FALSE)),"",VLOOKUP($B134,'technology-adoption-by-househol'!$D$1256:$E$1334,2,FALSE))</f>
        <v>76</v>
      </c>
      <c r="AO134" t="str">
        <f>IF(ISERROR(VLOOKUP($B134,'technology-adoption-by-househol'!$D$1335:$E$1341,2,FALSE)),"",VLOOKUP($B134,'technology-adoption-by-househol'!$D$1335:$E$1341,2,FALSE))</f>
        <v/>
      </c>
    </row>
    <row r="135" spans="2:41" x14ac:dyDescent="0.3">
      <c r="B135" s="2">
        <f t="shared" si="2"/>
        <v>1991</v>
      </c>
      <c r="C135" t="str">
        <f>IF(ISERROR(VLOOKUP(B135,'technology-adoption-by-househol'!$D$6:$E$41,2,FALSE)),"",VLOOKUP(B135,'technology-adoption-by-househol'!$D$6:$E$41,2,FALSE))</f>
        <v/>
      </c>
      <c r="D135">
        <f>IF(ISERROR(VLOOKUP($B135,'technology-adoption-by-househol'!$D$42:$E$132,2,FALSE)),"",VLOOKUP($B135,'technology-adoption-by-househol'!$D$42:$E$132,2,FALSE))</f>
        <v>91</v>
      </c>
      <c r="E135">
        <f>IF(ISERROR(VLOOKUP($B135,'technology-adoption-by-househol'!$D$133:$E$162,2,FALSE)),"",VLOOKUP($B135,'technology-adoption-by-househol'!$D$133:$E$162,2,FALSE))</f>
        <v>60.9</v>
      </c>
      <c r="F135" t="str">
        <f>IF(ISERROR(VLOOKUP($B135,'technology-adoption-by-househol'!$D$163:$E$185,2,FALSE)),"",VLOOKUP($B135,'technology-adoption-by-househol'!$D$163:$E$185,2,FALSE))</f>
        <v/>
      </c>
      <c r="G135" t="str">
        <f>IF(ISERROR(VLOOKUP($B135,'technology-adoption-by-househol'!$D$186:$E$192,2,FALSE)),"",VLOOKUP($B135,'technology-adoption-by-househol'!$D$186:$E$192,2,FALSE))</f>
        <v/>
      </c>
      <c r="H135">
        <f>IF(ISERROR(VLOOKUP($B135,'technology-adoption-by-househol'!$D$193:$E$232,2,FALSE)),"",VLOOKUP($B135,'technology-adoption-by-househol'!$D$193:$E$232,2,FALSE))</f>
        <v>96</v>
      </c>
      <c r="I135" t="str">
        <f>IF(ISERROR(VLOOKUP($B135,'technology-adoption-by-househol'!$D$233:$E$238,2,FALSE)),"",VLOOKUP($B135,'technology-adoption-by-househol'!$D$233:$E$238,2,FALSE))</f>
        <v/>
      </c>
      <c r="J135" t="str">
        <f>IF(ISERROR(VLOOKUP($B135,'technology-adoption-by-househol'!$D$239:$E$278,2,FALSE)),"",VLOOKUP($B135,'technology-adoption-by-househol'!$D$239:$E$278,2,FALSE))</f>
        <v/>
      </c>
      <c r="K135" t="str">
        <f>IF(ISERROR(VLOOKUP($B135,'technology-adoption-by-househol'!$D$279:$E$297,2,FALSE)),"",VLOOKUP($B135,'technology-adoption-by-househol'!$D$279:$E$297,2,FALSE))</f>
        <v/>
      </c>
      <c r="L135" t="str">
        <f>IF(ISERROR(VLOOKUP($B135,'technology-adoption-by-househol'!$D$298:$E$310,2,FALSE)),"",VLOOKUP($B135,'technology-adoption-by-househol'!$D$298:$E$310,2,FALSE))</f>
        <v/>
      </c>
      <c r="M135" t="str">
        <f>IF(ISERROR(VLOOKUP($B135,'technology-adoption-by-househol'!$D$311:$E$317,2,FALSE)),"",VLOOKUP($B135,'technology-adoption-by-househol'!$D$311:$E$317,2,FALSE))</f>
        <v/>
      </c>
      <c r="N135" t="str">
        <f>IF(ISERROR(VLOOKUP($B135,'technology-adoption-by-househol'!$D$318:$E$325,2,FALSE)),"",VLOOKUP($B135,'technology-adoption-by-househol'!$D$318:$E$325,2,FALSE))</f>
        <v/>
      </c>
      <c r="O135">
        <f>IF(ISERROR(VLOOKUP($B135,'technology-adoption-by-househol'!$D$326:$E$423,2,FALSE)),"",VLOOKUP($B135,'technology-adoption-by-househol'!$D$326:$E$423,2,FALSE))</f>
        <v>99</v>
      </c>
      <c r="P135" t="str">
        <f>IF(ISERROR(VLOOKUP($B135,'technology-adoption-by-househol'!$D$424:$E$432,2,FALSE)),"",VLOOKUP($B135,'technology-adoption-by-househol'!$D$424:$E$432,2,FALSE))</f>
        <v/>
      </c>
      <c r="Q135" t="str">
        <f>IF(ISERROR(VLOOKUP($B135,'technology-adoption-by-househol'!$D$433:$E$444,2,FALSE)),"",VLOOKUP($B135,'technology-adoption-by-househol'!$D$433:$E$444,2,FALSE))</f>
        <v/>
      </c>
      <c r="R135" t="str">
        <f>IF(ISERROR(VLOOKUP($B135,'technology-adoption-by-househol'!$D$445:$E$456,2,FALSE)),"",VLOOKUP($B135,'technology-adoption-by-househol'!$D$445:$E$456,2,FALSE))</f>
        <v/>
      </c>
      <c r="S135">
        <f>IF(ISERROR(VLOOKUP($B135,'technology-adoption-by-househol'!$D$457:$E$511,2,FALSE)),"",VLOOKUP($B135,'technology-adoption-by-househol'!$D$457:$E$511,2,FALSE))</f>
        <v>70</v>
      </c>
      <c r="T135">
        <f>IF(ISERROR(VLOOKUP($B135,'technology-adoption-by-househol'!$D$512:$E$588,2,FALSE)),"",VLOOKUP($B135,'technology-adoption-by-househol'!$D$512:$E$588,2,FALSE))</f>
        <v>99</v>
      </c>
      <c r="U135" t="str">
        <f>IF(ISERROR(VLOOKUP($B135,'technology-adoption-by-househol'!$D$589:$E$612,2,FALSE)),"",VLOOKUP($B135,'technology-adoption-by-househol'!$D$589:$E$612,2,FALSE))</f>
        <v/>
      </c>
      <c r="V135">
        <f>IF(ISERROR(VLOOKUP($B135,'technology-adoption-by-househol'!$D$616:$E$724,2,FALSE)),"",VLOOKUP($B135,'technology-adoption-by-househol'!$D$616:$E$724,2,FALSE))</f>
        <v>94</v>
      </c>
      <c r="W135">
        <f>IF(ISERROR(VLOOKUP($B135,'technology-adoption-by-househol'!$D$725:$E$757,2,FALSE)),"",VLOOKUP($B135,'technology-adoption-by-househol'!$D$725:$E$757,2,FALSE))</f>
        <v>20</v>
      </c>
      <c r="X135" t="str">
        <f>IF(ISERROR(VLOOKUP($B135,'technology-adoption-by-househol'!$D$758:$E$768,2,FALSE)),"",VLOOKUP($B135,'technology-adoption-by-househol'!$D$758:$E$768,2,FALSE))</f>
        <v/>
      </c>
      <c r="Y135">
        <f>IF(ISERROR(VLOOKUP($B135,'technology-adoption-by-househol'!$D$769:$E$784,2,FALSE)),"",VLOOKUP($B135,'technology-adoption-by-househol'!$D$769:$E$784,2,FALSE))</f>
        <v>20</v>
      </c>
      <c r="Z135" t="str">
        <f>IF(ISERROR(VLOOKUP($B135,'technology-adoption-by-househol'!$D$785:$E$794,2,FALSE)),"",VLOOKUP($B135,'technology-adoption-by-househol'!$D$785:$E$794,2,FALSE))</f>
        <v/>
      </c>
      <c r="AA135" t="str">
        <f>IF(ISERROR(VLOOKUP($B135,'technology-adoption-by-househol'!$D$795:$E$828,2,FALSE)),"",VLOOKUP($B135,'technology-adoption-by-househol'!$D$795:$E$828,2,FALSE))</f>
        <v/>
      </c>
      <c r="AB135">
        <f>IF(ISERROR(VLOOKUP($B135,'technology-adoption-by-househol'!$D$829:$E$864,2,FALSE)),"",VLOOKUP($B135,'technology-adoption-by-househol'!$D$829:$E$864,2,FALSE))</f>
        <v>5.14</v>
      </c>
      <c r="AC135" t="str">
        <f>IF(ISERROR(VLOOKUP($B135,'technology-adoption-by-househol'!$D$865:$E$877,2,FALSE)),"",VLOOKUP($B135,'technology-adoption-by-househol'!$D$865:$E$877,2,FALSE))</f>
        <v/>
      </c>
      <c r="AD135">
        <f>IF(ISERROR(VLOOKUP($B135,'technology-adoption-by-househol'!$D$878:$E$958,2,FALSE)),"",VLOOKUP($B135,'technology-adoption-by-househol'!$D$878:$E$958,2,FALSE))</f>
        <v>99</v>
      </c>
      <c r="AE135" t="str">
        <f>IF(ISERROR(VLOOKUP($B135,'technology-adoption-by-househol'!$D$959:$E$1011,2,FALSE)),"",VLOOKUP($B135,'technology-adoption-by-househol'!$D$959:$E$1011,2,FALSE))</f>
        <v/>
      </c>
      <c r="AF135" t="str">
        <f>IF(ISERROR(VLOOKUP($B135,'technology-adoption-by-househol'!$D$1012:$E$1018,2,FALSE)),"",VLOOKUP($B135,'technology-adoption-by-househol'!$D$1012:$E$1018,2,FALSE))</f>
        <v/>
      </c>
      <c r="AG135" t="str">
        <f>IF(ISERROR(VLOOKUP($B135,'technology-adoption-by-househol'!$D$1019:$E$1041,2,FALSE)),"",VLOOKUP($B135,'technology-adoption-by-househol'!$D$1019:$E$1041,2,FALSE))</f>
        <v/>
      </c>
      <c r="AH135" t="str">
        <f>IF(ISERROR(VLOOKUP($B135,'technology-adoption-by-househol'!$D$1042:$E$1047,2,FALSE)),"",VLOOKUP($B135,'technology-adoption-by-househol'!$D$1042:$E$1047,2,FALSE))</f>
        <v/>
      </c>
      <c r="AI135" t="str">
        <f>IF(ISERROR(VLOOKUP($B135,'technology-adoption-by-househol'!$D$1048:$E$1059,2,FALSE)),"",VLOOKUP($B135,'technology-adoption-by-househol'!$D$1048:$E$1059,2,FALSE))</f>
        <v/>
      </c>
      <c r="AJ135">
        <f>IF(ISERROR(VLOOKUP($B135,'technology-adoption-by-househol'!$D$1060:$E$1167,2,FALSE)),"",VLOOKUP($B135,'technology-adoption-by-househol'!$D$1060:$E$1167,2,FALSE))</f>
        <v>99</v>
      </c>
      <c r="AK135" t="str">
        <f>IF(ISERROR(VLOOKUP($B135,'technology-adoption-by-househol'!$D$1168:$E$1174,2,FALSE)),"",VLOOKUP($B135,'technology-adoption-by-househol'!$D$1168:$E$1174,2,FALSE))</f>
        <v/>
      </c>
      <c r="AL135" t="str">
        <f>IF(ISERROR(VLOOKUP($B135,'technology-adoption-by-househol'!$D$1181:$E$1236,2,FALSE)),"",VLOOKUP($B135,'technology-adoption-by-househol'!$D$1181:$E$1236,2,FALSE))</f>
        <v/>
      </c>
      <c r="AM135" t="str">
        <f>IF(ISERROR(VLOOKUP($B135,'technology-adoption-by-househol'!$D$1243:$E$1255,2,FALSE)),"",VLOOKUP($B135,'technology-adoption-by-househol'!$D$1243:$E$1255,2,FALSE))</f>
        <v/>
      </c>
      <c r="AN135">
        <f>IF(ISERROR(VLOOKUP($B135,'technology-adoption-by-househol'!$D$1256:$E$1334,2,FALSE)),"",VLOOKUP($B135,'technology-adoption-by-househol'!$D$1256:$E$1334,2,FALSE))</f>
        <v>77</v>
      </c>
      <c r="AO135" t="str">
        <f>IF(ISERROR(VLOOKUP($B135,'technology-adoption-by-househol'!$D$1335:$E$1341,2,FALSE)),"",VLOOKUP($B135,'technology-adoption-by-househol'!$D$1335:$E$1341,2,FALSE))</f>
        <v/>
      </c>
    </row>
    <row r="136" spans="2:41" x14ac:dyDescent="0.3">
      <c r="B136" s="2">
        <f t="shared" si="2"/>
        <v>1992</v>
      </c>
      <c r="C136" t="str">
        <f>IF(ISERROR(VLOOKUP(B136,'technology-adoption-by-househol'!$D$6:$E$41,2,FALSE)),"",VLOOKUP(B136,'technology-adoption-by-househol'!$D$6:$E$41,2,FALSE))</f>
        <v/>
      </c>
      <c r="D136">
        <f>IF(ISERROR(VLOOKUP($B136,'technology-adoption-by-househol'!$D$42:$E$132,2,FALSE)),"",VLOOKUP($B136,'technology-adoption-by-househol'!$D$42:$E$132,2,FALSE))</f>
        <v>91</v>
      </c>
      <c r="E136">
        <f>IF(ISERROR(VLOOKUP($B136,'technology-adoption-by-househol'!$D$133:$E$162,2,FALSE)),"",VLOOKUP($B136,'technology-adoption-by-househol'!$D$133:$E$162,2,FALSE))</f>
        <v>61.85</v>
      </c>
      <c r="F136" t="str">
        <f>IF(ISERROR(VLOOKUP($B136,'technology-adoption-by-househol'!$D$163:$E$185,2,FALSE)),"",VLOOKUP($B136,'technology-adoption-by-househol'!$D$163:$E$185,2,FALSE))</f>
        <v/>
      </c>
      <c r="G136" t="str">
        <f>IF(ISERROR(VLOOKUP($B136,'technology-adoption-by-househol'!$D$186:$E$192,2,FALSE)),"",VLOOKUP($B136,'technology-adoption-by-househol'!$D$186:$E$192,2,FALSE))</f>
        <v/>
      </c>
      <c r="H136">
        <f>IF(ISERROR(VLOOKUP($B136,'technology-adoption-by-househol'!$D$193:$E$232,2,FALSE)),"",VLOOKUP($B136,'technology-adoption-by-househol'!$D$193:$E$232,2,FALSE))</f>
        <v>95</v>
      </c>
      <c r="I136">
        <f>IF(ISERROR(VLOOKUP($B136,'technology-adoption-by-househol'!$D$233:$E$238,2,FALSE)),"",VLOOKUP($B136,'technology-adoption-by-househol'!$D$233:$E$238,2,FALSE))</f>
        <v>20.7</v>
      </c>
      <c r="J136">
        <f>IF(ISERROR(VLOOKUP($B136,'technology-adoption-by-househol'!$D$239:$E$278,2,FALSE)),"",VLOOKUP($B136,'technology-adoption-by-househol'!$D$239:$E$278,2,FALSE))</f>
        <v>49.3</v>
      </c>
      <c r="K136" t="str">
        <f>IF(ISERROR(VLOOKUP($B136,'technology-adoption-by-househol'!$D$279:$E$297,2,FALSE)),"",VLOOKUP($B136,'technology-adoption-by-househol'!$D$279:$E$297,2,FALSE))</f>
        <v/>
      </c>
      <c r="L136">
        <f>IF(ISERROR(VLOOKUP($B136,'technology-adoption-by-househol'!$D$298:$E$310,2,FALSE)),"",VLOOKUP($B136,'technology-adoption-by-househol'!$D$298:$E$310,2,FALSE))</f>
        <v>77.900000000000006</v>
      </c>
      <c r="M136" t="str">
        <f>IF(ISERROR(VLOOKUP($B136,'technology-adoption-by-househol'!$D$311:$E$317,2,FALSE)),"",VLOOKUP($B136,'technology-adoption-by-househol'!$D$311:$E$317,2,FALSE))</f>
        <v/>
      </c>
      <c r="N136" t="str">
        <f>IF(ISERROR(VLOOKUP($B136,'technology-adoption-by-househol'!$D$318:$E$325,2,FALSE)),"",VLOOKUP($B136,'technology-adoption-by-househol'!$D$318:$E$325,2,FALSE))</f>
        <v/>
      </c>
      <c r="O136">
        <f>IF(ISERROR(VLOOKUP($B136,'technology-adoption-by-househol'!$D$326:$E$423,2,FALSE)),"",VLOOKUP($B136,'technology-adoption-by-househol'!$D$326:$E$423,2,FALSE))</f>
        <v>99</v>
      </c>
      <c r="P136" t="str">
        <f>IF(ISERROR(VLOOKUP($B136,'technology-adoption-by-househol'!$D$424:$E$432,2,FALSE)),"",VLOOKUP($B136,'technology-adoption-by-househol'!$D$424:$E$432,2,FALSE))</f>
        <v/>
      </c>
      <c r="Q136" t="str">
        <f>IF(ISERROR(VLOOKUP($B136,'technology-adoption-by-househol'!$D$433:$E$444,2,FALSE)),"",VLOOKUP($B136,'technology-adoption-by-househol'!$D$433:$E$444,2,FALSE))</f>
        <v/>
      </c>
      <c r="R136">
        <f>IF(ISERROR(VLOOKUP($B136,'technology-adoption-by-househol'!$D$445:$E$456,2,FALSE)),"",VLOOKUP($B136,'technology-adoption-by-househol'!$D$445:$E$456,2,FALSE))</f>
        <v>37.1</v>
      </c>
      <c r="S136">
        <f>IF(ISERROR(VLOOKUP($B136,'technology-adoption-by-househol'!$D$457:$E$511,2,FALSE)),"",VLOOKUP($B136,'technology-adoption-by-househol'!$D$457:$E$511,2,FALSE))</f>
        <v>69</v>
      </c>
      <c r="T136">
        <f>IF(ISERROR(VLOOKUP($B136,'technology-adoption-by-househol'!$D$512:$E$588,2,FALSE)),"",VLOOKUP($B136,'technology-adoption-by-househol'!$D$512:$E$588,2,FALSE))</f>
        <v>99</v>
      </c>
      <c r="U136" t="str">
        <f>IF(ISERROR(VLOOKUP($B136,'technology-adoption-by-househol'!$D$589:$E$612,2,FALSE)),"",VLOOKUP($B136,'technology-adoption-by-househol'!$D$589:$E$612,2,FALSE))</f>
        <v/>
      </c>
      <c r="V136">
        <f>IF(ISERROR(VLOOKUP($B136,'technology-adoption-by-househol'!$D$616:$E$724,2,FALSE)),"",VLOOKUP($B136,'technology-adoption-by-househol'!$D$616:$E$724,2,FALSE))</f>
        <v>94</v>
      </c>
      <c r="W136">
        <f>IF(ISERROR(VLOOKUP($B136,'technology-adoption-by-househol'!$D$725:$E$757,2,FALSE)),"",VLOOKUP($B136,'technology-adoption-by-househol'!$D$725:$E$757,2,FALSE))</f>
        <v>22</v>
      </c>
      <c r="X136">
        <f>IF(ISERROR(VLOOKUP($B136,'technology-adoption-by-househol'!$D$758:$E$768,2,FALSE)),"",VLOOKUP($B136,'technology-adoption-by-househol'!$D$758:$E$768,2,FALSE))</f>
        <v>82.2</v>
      </c>
      <c r="Y136">
        <f>IF(ISERROR(VLOOKUP($B136,'technology-adoption-by-househol'!$D$769:$E$784,2,FALSE)),"",VLOOKUP($B136,'technology-adoption-by-househol'!$D$769:$E$784,2,FALSE))</f>
        <v>22</v>
      </c>
      <c r="Z136" t="str">
        <f>IF(ISERROR(VLOOKUP($B136,'technology-adoption-by-househol'!$D$785:$E$794,2,FALSE)),"",VLOOKUP($B136,'technology-adoption-by-househol'!$D$785:$E$794,2,FALSE))</f>
        <v/>
      </c>
      <c r="AA136" t="str">
        <f>IF(ISERROR(VLOOKUP($B136,'technology-adoption-by-househol'!$D$795:$E$828,2,FALSE)),"",VLOOKUP($B136,'technology-adoption-by-househol'!$D$795:$E$828,2,FALSE))</f>
        <v/>
      </c>
      <c r="AB136">
        <f>IF(ISERROR(VLOOKUP($B136,'technology-adoption-by-househol'!$D$829:$E$864,2,FALSE)),"",VLOOKUP($B136,'technology-adoption-by-househol'!$D$829:$E$864,2,FALSE))</f>
        <v>6.29</v>
      </c>
      <c r="AC136" t="str">
        <f>IF(ISERROR(VLOOKUP($B136,'technology-adoption-by-househol'!$D$865:$E$877,2,FALSE)),"",VLOOKUP($B136,'technology-adoption-by-househol'!$D$865:$E$877,2,FALSE))</f>
        <v/>
      </c>
      <c r="AD136">
        <f>IF(ISERROR(VLOOKUP($B136,'technology-adoption-by-househol'!$D$878:$E$958,2,FALSE)),"",VLOOKUP($B136,'technology-adoption-by-househol'!$D$878:$E$958,2,FALSE))</f>
        <v>99</v>
      </c>
      <c r="AE136" t="str">
        <f>IF(ISERROR(VLOOKUP($B136,'technology-adoption-by-househol'!$D$959:$E$1011,2,FALSE)),"",VLOOKUP($B136,'technology-adoption-by-househol'!$D$959:$E$1011,2,FALSE))</f>
        <v/>
      </c>
      <c r="AF136" t="str">
        <f>IF(ISERROR(VLOOKUP($B136,'technology-adoption-by-househol'!$D$1012:$E$1018,2,FALSE)),"",VLOOKUP($B136,'technology-adoption-by-househol'!$D$1012:$E$1018,2,FALSE))</f>
        <v/>
      </c>
      <c r="AG136" t="str">
        <f>IF(ISERROR(VLOOKUP($B136,'technology-adoption-by-househol'!$D$1019:$E$1041,2,FALSE)),"",VLOOKUP($B136,'technology-adoption-by-househol'!$D$1019:$E$1041,2,FALSE))</f>
        <v/>
      </c>
      <c r="AH136" t="str">
        <f>IF(ISERROR(VLOOKUP($B136,'technology-adoption-by-househol'!$D$1042:$E$1047,2,FALSE)),"",VLOOKUP($B136,'technology-adoption-by-househol'!$D$1042:$E$1047,2,FALSE))</f>
        <v/>
      </c>
      <c r="AI136" t="str">
        <f>IF(ISERROR(VLOOKUP($B136,'technology-adoption-by-househol'!$D$1048:$E$1059,2,FALSE)),"",VLOOKUP($B136,'technology-adoption-by-househol'!$D$1048:$E$1059,2,FALSE))</f>
        <v/>
      </c>
      <c r="AJ136">
        <f>IF(ISERROR(VLOOKUP($B136,'technology-adoption-by-househol'!$D$1060:$E$1167,2,FALSE)),"",VLOOKUP($B136,'technology-adoption-by-househol'!$D$1060:$E$1167,2,FALSE))</f>
        <v>99</v>
      </c>
      <c r="AK136" t="str">
        <f>IF(ISERROR(VLOOKUP($B136,'technology-adoption-by-househol'!$D$1168:$E$1174,2,FALSE)),"",VLOOKUP($B136,'technology-adoption-by-househol'!$D$1168:$E$1174,2,FALSE))</f>
        <v/>
      </c>
      <c r="AL136" t="str">
        <f>IF(ISERROR(VLOOKUP($B136,'technology-adoption-by-househol'!$D$1181:$E$1236,2,FALSE)),"",VLOOKUP($B136,'technology-adoption-by-househol'!$D$1181:$E$1236,2,FALSE))</f>
        <v/>
      </c>
      <c r="AM136">
        <f>IF(ISERROR(VLOOKUP($B136,'technology-adoption-by-househol'!$D$1243:$E$1255,2,FALSE)),"",VLOOKUP($B136,'technology-adoption-by-househol'!$D$1243:$E$1255,2,FALSE))</f>
        <v>84.8</v>
      </c>
      <c r="AN136">
        <f>IF(ISERROR(VLOOKUP($B136,'technology-adoption-by-househol'!$D$1256:$E$1334,2,FALSE)),"",VLOOKUP($B136,'technology-adoption-by-househol'!$D$1256:$E$1334,2,FALSE))</f>
        <v>77</v>
      </c>
      <c r="AO136" t="str">
        <f>IF(ISERROR(VLOOKUP($B136,'technology-adoption-by-househol'!$D$1335:$E$1341,2,FALSE)),"",VLOOKUP($B136,'technology-adoption-by-househol'!$D$1335:$E$1341,2,FALSE))</f>
        <v/>
      </c>
    </row>
    <row r="137" spans="2:41" x14ac:dyDescent="0.3">
      <c r="B137" s="2">
        <f t="shared" si="2"/>
        <v>1993</v>
      </c>
      <c r="C137" t="str">
        <f>IF(ISERROR(VLOOKUP(B137,'technology-adoption-by-househol'!$D$6:$E$41,2,FALSE)),"",VLOOKUP(B137,'technology-adoption-by-househol'!$D$6:$E$41,2,FALSE))</f>
        <v/>
      </c>
      <c r="D137">
        <f>IF(ISERROR(VLOOKUP($B137,'technology-adoption-by-househol'!$D$42:$E$132,2,FALSE)),"",VLOOKUP($B137,'technology-adoption-by-househol'!$D$42:$E$132,2,FALSE))</f>
        <v>92</v>
      </c>
      <c r="E137">
        <f>IF(ISERROR(VLOOKUP($B137,'technology-adoption-by-househol'!$D$133:$E$162,2,FALSE)),"",VLOOKUP($B137,'technology-adoption-by-househol'!$D$133:$E$162,2,FALSE))</f>
        <v>63.6</v>
      </c>
      <c r="F137" t="str">
        <f>IF(ISERROR(VLOOKUP($B137,'technology-adoption-by-househol'!$D$163:$E$185,2,FALSE)),"",VLOOKUP($B137,'technology-adoption-by-househol'!$D$163:$E$185,2,FALSE))</f>
        <v/>
      </c>
      <c r="G137" t="str">
        <f>IF(ISERROR(VLOOKUP($B137,'technology-adoption-by-househol'!$D$186:$E$192,2,FALSE)),"",VLOOKUP($B137,'technology-adoption-by-househol'!$D$186:$E$192,2,FALSE))</f>
        <v/>
      </c>
      <c r="H137">
        <f>IF(ISERROR(VLOOKUP($B137,'technology-adoption-by-househol'!$D$193:$E$232,2,FALSE)),"",VLOOKUP($B137,'technology-adoption-by-househol'!$D$193:$E$232,2,FALSE))</f>
        <v>95</v>
      </c>
      <c r="I137" t="str">
        <f>IF(ISERROR(VLOOKUP($B137,'technology-adoption-by-househol'!$D$233:$E$238,2,FALSE)),"",VLOOKUP($B137,'technology-adoption-by-househol'!$D$233:$E$238,2,FALSE))</f>
        <v/>
      </c>
      <c r="J137" t="str">
        <f>IF(ISERROR(VLOOKUP($B137,'technology-adoption-by-househol'!$D$239:$E$278,2,FALSE)),"",VLOOKUP($B137,'technology-adoption-by-househol'!$D$239:$E$278,2,FALSE))</f>
        <v/>
      </c>
      <c r="K137" t="str">
        <f>IF(ISERROR(VLOOKUP($B137,'technology-adoption-by-househol'!$D$279:$E$297,2,FALSE)),"",VLOOKUP($B137,'technology-adoption-by-househol'!$D$279:$E$297,2,FALSE))</f>
        <v/>
      </c>
      <c r="L137" t="str">
        <f>IF(ISERROR(VLOOKUP($B137,'technology-adoption-by-househol'!$D$298:$E$310,2,FALSE)),"",VLOOKUP($B137,'technology-adoption-by-househol'!$D$298:$E$310,2,FALSE))</f>
        <v/>
      </c>
      <c r="M137" t="str">
        <f>IF(ISERROR(VLOOKUP($B137,'technology-adoption-by-househol'!$D$311:$E$317,2,FALSE)),"",VLOOKUP($B137,'technology-adoption-by-househol'!$D$311:$E$317,2,FALSE))</f>
        <v/>
      </c>
      <c r="N137" t="str">
        <f>IF(ISERROR(VLOOKUP($B137,'technology-adoption-by-househol'!$D$318:$E$325,2,FALSE)),"",VLOOKUP($B137,'technology-adoption-by-househol'!$D$318:$E$325,2,FALSE))</f>
        <v/>
      </c>
      <c r="O137">
        <f>IF(ISERROR(VLOOKUP($B137,'technology-adoption-by-househol'!$D$326:$E$423,2,FALSE)),"",VLOOKUP($B137,'technology-adoption-by-househol'!$D$326:$E$423,2,FALSE))</f>
        <v>99</v>
      </c>
      <c r="P137" t="str">
        <f>IF(ISERROR(VLOOKUP($B137,'technology-adoption-by-househol'!$D$424:$E$432,2,FALSE)),"",VLOOKUP($B137,'technology-adoption-by-househol'!$D$424:$E$432,2,FALSE))</f>
        <v/>
      </c>
      <c r="Q137" t="str">
        <f>IF(ISERROR(VLOOKUP($B137,'technology-adoption-by-househol'!$D$433:$E$444,2,FALSE)),"",VLOOKUP($B137,'technology-adoption-by-househol'!$D$433:$E$444,2,FALSE))</f>
        <v/>
      </c>
      <c r="R137" t="str">
        <f>IF(ISERROR(VLOOKUP($B137,'technology-adoption-by-househol'!$D$445:$E$456,2,FALSE)),"",VLOOKUP($B137,'technology-adoption-by-househol'!$D$445:$E$456,2,FALSE))</f>
        <v/>
      </c>
      <c r="S137">
        <f>IF(ISERROR(VLOOKUP($B137,'technology-adoption-by-househol'!$D$457:$E$511,2,FALSE)),"",VLOOKUP($B137,'technology-adoption-by-househol'!$D$457:$E$511,2,FALSE))</f>
        <v>68</v>
      </c>
      <c r="T137">
        <f>IF(ISERROR(VLOOKUP($B137,'technology-adoption-by-househol'!$D$512:$E$588,2,FALSE)),"",VLOOKUP($B137,'technology-adoption-by-househol'!$D$512:$E$588,2,FALSE))</f>
        <v>99</v>
      </c>
      <c r="U137">
        <f>IF(ISERROR(VLOOKUP($B137,'technology-adoption-by-househol'!$D$589:$E$612,2,FALSE)),"",VLOOKUP($B137,'technology-adoption-by-househol'!$D$589:$E$612,2,FALSE))</f>
        <v>10</v>
      </c>
      <c r="V137">
        <f>IF(ISERROR(VLOOKUP($B137,'technology-adoption-by-househol'!$D$616:$E$724,2,FALSE)),"",VLOOKUP($B137,'technology-adoption-by-househol'!$D$616:$E$724,2,FALSE))</f>
        <v>94</v>
      </c>
      <c r="W137">
        <f>IF(ISERROR(VLOOKUP($B137,'technology-adoption-by-househol'!$D$725:$E$757,2,FALSE)),"",VLOOKUP($B137,'technology-adoption-by-househol'!$D$725:$E$757,2,FALSE))</f>
        <v>22.9</v>
      </c>
      <c r="X137" t="str">
        <f>IF(ISERROR(VLOOKUP($B137,'technology-adoption-by-househol'!$D$758:$E$768,2,FALSE)),"",VLOOKUP($B137,'technology-adoption-by-househol'!$D$758:$E$768,2,FALSE))</f>
        <v/>
      </c>
      <c r="Y137">
        <f>IF(ISERROR(VLOOKUP($B137,'technology-adoption-by-househol'!$D$769:$E$784,2,FALSE)),"",VLOOKUP($B137,'technology-adoption-by-househol'!$D$769:$E$784,2,FALSE))</f>
        <v>26</v>
      </c>
      <c r="Z137" t="str">
        <f>IF(ISERROR(VLOOKUP($B137,'technology-adoption-by-househol'!$D$785:$E$794,2,FALSE)),"",VLOOKUP($B137,'technology-adoption-by-househol'!$D$785:$E$794,2,FALSE))</f>
        <v/>
      </c>
      <c r="AA137" t="str">
        <f>IF(ISERROR(VLOOKUP($B137,'technology-adoption-by-househol'!$D$795:$E$828,2,FALSE)),"",VLOOKUP($B137,'technology-adoption-by-househol'!$D$795:$E$828,2,FALSE))</f>
        <v/>
      </c>
      <c r="AB137">
        <f>IF(ISERROR(VLOOKUP($B137,'technology-adoption-by-househol'!$D$829:$E$864,2,FALSE)),"",VLOOKUP($B137,'technology-adoption-by-househol'!$D$829:$E$864,2,FALSE))</f>
        <v>6.86</v>
      </c>
      <c r="AC137" t="str">
        <f>IF(ISERROR(VLOOKUP($B137,'technology-adoption-by-househol'!$D$865:$E$877,2,FALSE)),"",VLOOKUP($B137,'technology-adoption-by-househol'!$D$865:$E$877,2,FALSE))</f>
        <v/>
      </c>
      <c r="AD137">
        <f>IF(ISERROR(VLOOKUP($B137,'technology-adoption-by-househol'!$D$878:$E$958,2,FALSE)),"",VLOOKUP($B137,'technology-adoption-by-househol'!$D$878:$E$958,2,FALSE))</f>
        <v>99</v>
      </c>
      <c r="AE137" t="str">
        <f>IF(ISERROR(VLOOKUP($B137,'technology-adoption-by-househol'!$D$959:$E$1011,2,FALSE)),"",VLOOKUP($B137,'technology-adoption-by-househol'!$D$959:$E$1011,2,FALSE))</f>
        <v/>
      </c>
      <c r="AF137" t="str">
        <f>IF(ISERROR(VLOOKUP($B137,'technology-adoption-by-househol'!$D$1012:$E$1018,2,FALSE)),"",VLOOKUP($B137,'technology-adoption-by-househol'!$D$1012:$E$1018,2,FALSE))</f>
        <v/>
      </c>
      <c r="AG137" t="str">
        <f>IF(ISERROR(VLOOKUP($B137,'technology-adoption-by-househol'!$D$1019:$E$1041,2,FALSE)),"",VLOOKUP($B137,'technology-adoption-by-househol'!$D$1019:$E$1041,2,FALSE))</f>
        <v/>
      </c>
      <c r="AH137" t="str">
        <f>IF(ISERROR(VLOOKUP($B137,'technology-adoption-by-househol'!$D$1042:$E$1047,2,FALSE)),"",VLOOKUP($B137,'technology-adoption-by-househol'!$D$1042:$E$1047,2,FALSE))</f>
        <v/>
      </c>
      <c r="AI137" t="str">
        <f>IF(ISERROR(VLOOKUP($B137,'technology-adoption-by-househol'!$D$1048:$E$1059,2,FALSE)),"",VLOOKUP($B137,'technology-adoption-by-househol'!$D$1048:$E$1059,2,FALSE))</f>
        <v/>
      </c>
      <c r="AJ137">
        <f>IF(ISERROR(VLOOKUP($B137,'technology-adoption-by-househol'!$D$1060:$E$1167,2,FALSE)),"",VLOOKUP($B137,'technology-adoption-by-househol'!$D$1060:$E$1167,2,FALSE))</f>
        <v>99</v>
      </c>
      <c r="AK137" t="str">
        <f>IF(ISERROR(VLOOKUP($B137,'technology-adoption-by-househol'!$D$1168:$E$1174,2,FALSE)),"",VLOOKUP($B137,'technology-adoption-by-househol'!$D$1168:$E$1174,2,FALSE))</f>
        <v/>
      </c>
      <c r="AL137" t="str">
        <f>IF(ISERROR(VLOOKUP($B137,'technology-adoption-by-househol'!$D$1181:$E$1236,2,FALSE)),"",VLOOKUP($B137,'technology-adoption-by-househol'!$D$1181:$E$1236,2,FALSE))</f>
        <v/>
      </c>
      <c r="AM137" t="str">
        <f>IF(ISERROR(VLOOKUP($B137,'technology-adoption-by-househol'!$D$1243:$E$1255,2,FALSE)),"",VLOOKUP($B137,'technology-adoption-by-househol'!$D$1243:$E$1255,2,FALSE))</f>
        <v/>
      </c>
      <c r="AN137">
        <f>IF(ISERROR(VLOOKUP($B137,'technology-adoption-by-househol'!$D$1256:$E$1334,2,FALSE)),"",VLOOKUP($B137,'technology-adoption-by-househol'!$D$1256:$E$1334,2,FALSE))</f>
        <v>77</v>
      </c>
      <c r="AO137" t="str">
        <f>IF(ISERROR(VLOOKUP($B137,'technology-adoption-by-househol'!$D$1335:$E$1341,2,FALSE)),"",VLOOKUP($B137,'technology-adoption-by-househol'!$D$1335:$E$1341,2,FALSE))</f>
        <v/>
      </c>
    </row>
    <row r="138" spans="2:41" x14ac:dyDescent="0.3">
      <c r="B138" s="2">
        <f t="shared" si="2"/>
        <v>1994</v>
      </c>
      <c r="C138" t="str">
        <f>IF(ISERROR(VLOOKUP(B138,'technology-adoption-by-househol'!$D$6:$E$41,2,FALSE)),"",VLOOKUP(B138,'technology-adoption-by-househol'!$D$6:$E$41,2,FALSE))</f>
        <v/>
      </c>
      <c r="D138">
        <f>IF(ISERROR(VLOOKUP($B138,'technology-adoption-by-househol'!$D$42:$E$132,2,FALSE)),"",VLOOKUP($B138,'technology-adoption-by-househol'!$D$42:$E$132,2,FALSE))</f>
        <v>91</v>
      </c>
      <c r="E138">
        <f>IF(ISERROR(VLOOKUP($B138,'technology-adoption-by-househol'!$D$133:$E$162,2,FALSE)),"",VLOOKUP($B138,'technology-adoption-by-househol'!$D$133:$E$162,2,FALSE))</f>
        <v>64.900000000000006</v>
      </c>
      <c r="F138">
        <f>IF(ISERROR(VLOOKUP($B138,'technology-adoption-by-househol'!$D$163:$E$185,2,FALSE)),"",VLOOKUP($B138,'technology-adoption-by-househol'!$D$163:$E$185,2,FALSE))</f>
        <v>10</v>
      </c>
      <c r="G138" t="str">
        <f>IF(ISERROR(VLOOKUP($B138,'technology-adoption-by-househol'!$D$186:$E$192,2,FALSE)),"",VLOOKUP($B138,'technology-adoption-by-househol'!$D$186:$E$192,2,FALSE))</f>
        <v/>
      </c>
      <c r="H138">
        <f>IF(ISERROR(VLOOKUP($B138,'technology-adoption-by-househol'!$D$193:$E$232,2,FALSE)),"",VLOOKUP($B138,'technology-adoption-by-househol'!$D$193:$E$232,2,FALSE))</f>
        <v>96</v>
      </c>
      <c r="I138" t="str">
        <f>IF(ISERROR(VLOOKUP($B138,'technology-adoption-by-househol'!$D$233:$E$238,2,FALSE)),"",VLOOKUP($B138,'technology-adoption-by-househol'!$D$233:$E$238,2,FALSE))</f>
        <v/>
      </c>
      <c r="J138" t="str">
        <f>IF(ISERROR(VLOOKUP($B138,'technology-adoption-by-househol'!$D$239:$E$278,2,FALSE)),"",VLOOKUP($B138,'technology-adoption-by-househol'!$D$239:$E$278,2,FALSE))</f>
        <v/>
      </c>
      <c r="K138" t="str">
        <f>IF(ISERROR(VLOOKUP($B138,'technology-adoption-by-househol'!$D$279:$E$297,2,FALSE)),"",VLOOKUP($B138,'technology-adoption-by-househol'!$D$279:$E$297,2,FALSE))</f>
        <v/>
      </c>
      <c r="L138" t="str">
        <f>IF(ISERROR(VLOOKUP($B138,'technology-adoption-by-househol'!$D$298:$E$310,2,FALSE)),"",VLOOKUP($B138,'technology-adoption-by-househol'!$D$298:$E$310,2,FALSE))</f>
        <v/>
      </c>
      <c r="M138" t="str">
        <f>IF(ISERROR(VLOOKUP($B138,'technology-adoption-by-househol'!$D$311:$E$317,2,FALSE)),"",VLOOKUP($B138,'technology-adoption-by-househol'!$D$311:$E$317,2,FALSE))</f>
        <v/>
      </c>
      <c r="N138" t="str">
        <f>IF(ISERROR(VLOOKUP($B138,'technology-adoption-by-househol'!$D$318:$E$325,2,FALSE)),"",VLOOKUP($B138,'technology-adoption-by-househol'!$D$318:$E$325,2,FALSE))</f>
        <v/>
      </c>
      <c r="O138">
        <f>IF(ISERROR(VLOOKUP($B138,'technology-adoption-by-househol'!$D$326:$E$423,2,FALSE)),"",VLOOKUP($B138,'technology-adoption-by-househol'!$D$326:$E$423,2,FALSE))</f>
        <v>99</v>
      </c>
      <c r="P138" t="str">
        <f>IF(ISERROR(VLOOKUP($B138,'technology-adoption-by-househol'!$D$424:$E$432,2,FALSE)),"",VLOOKUP($B138,'technology-adoption-by-househol'!$D$424:$E$432,2,FALSE))</f>
        <v/>
      </c>
      <c r="Q138" t="str">
        <f>IF(ISERROR(VLOOKUP($B138,'technology-adoption-by-househol'!$D$433:$E$444,2,FALSE)),"",VLOOKUP($B138,'technology-adoption-by-househol'!$D$433:$E$444,2,FALSE))</f>
        <v/>
      </c>
      <c r="R138" t="str">
        <f>IF(ISERROR(VLOOKUP($B138,'technology-adoption-by-househol'!$D$445:$E$456,2,FALSE)),"",VLOOKUP($B138,'technology-adoption-by-househol'!$D$445:$E$456,2,FALSE))</f>
        <v/>
      </c>
      <c r="S138">
        <f>IF(ISERROR(VLOOKUP($B138,'technology-adoption-by-househol'!$D$457:$E$511,2,FALSE)),"",VLOOKUP($B138,'technology-adoption-by-househol'!$D$457:$E$511,2,FALSE))</f>
        <v>69</v>
      </c>
      <c r="T138">
        <f>IF(ISERROR(VLOOKUP($B138,'technology-adoption-by-househol'!$D$512:$E$588,2,FALSE)),"",VLOOKUP($B138,'technology-adoption-by-househol'!$D$512:$E$588,2,FALSE))</f>
        <v>99</v>
      </c>
      <c r="U138">
        <f>IF(ISERROR(VLOOKUP($B138,'technology-adoption-by-househol'!$D$589:$E$612,2,FALSE)),"",VLOOKUP($B138,'technology-adoption-by-househol'!$D$589:$E$612,2,FALSE))</f>
        <v>11</v>
      </c>
      <c r="V138">
        <f>IF(ISERROR(VLOOKUP($B138,'technology-adoption-by-househol'!$D$616:$E$724,2,FALSE)),"",VLOOKUP($B138,'technology-adoption-by-househol'!$D$616:$E$724,2,FALSE))</f>
        <v>94</v>
      </c>
      <c r="W138">
        <f>IF(ISERROR(VLOOKUP($B138,'technology-adoption-by-househol'!$D$725:$E$757,2,FALSE)),"",VLOOKUP($B138,'technology-adoption-by-househol'!$D$725:$E$757,2,FALSE))</f>
        <v>25</v>
      </c>
      <c r="X138" t="str">
        <f>IF(ISERROR(VLOOKUP($B138,'technology-adoption-by-househol'!$D$758:$E$768,2,FALSE)),"",VLOOKUP($B138,'technology-adoption-by-househol'!$D$758:$E$768,2,FALSE))</f>
        <v/>
      </c>
      <c r="Y138">
        <f>IF(ISERROR(VLOOKUP($B138,'technology-adoption-by-househol'!$D$769:$E$784,2,FALSE)),"",VLOOKUP($B138,'technology-adoption-by-househol'!$D$769:$E$784,2,FALSE))</f>
        <v>37</v>
      </c>
      <c r="Z138" t="str">
        <f>IF(ISERROR(VLOOKUP($B138,'technology-adoption-by-househol'!$D$785:$E$794,2,FALSE)),"",VLOOKUP($B138,'technology-adoption-by-househol'!$D$785:$E$794,2,FALSE))</f>
        <v/>
      </c>
      <c r="AA138" t="str">
        <f>IF(ISERROR(VLOOKUP($B138,'technology-adoption-by-househol'!$D$795:$E$828,2,FALSE)),"",VLOOKUP($B138,'technology-adoption-by-househol'!$D$795:$E$828,2,FALSE))</f>
        <v/>
      </c>
      <c r="AB138">
        <f>IF(ISERROR(VLOOKUP($B138,'technology-adoption-by-househol'!$D$829:$E$864,2,FALSE)),"",VLOOKUP($B138,'technology-adoption-by-househol'!$D$829:$E$864,2,FALSE))</f>
        <v>7.43</v>
      </c>
      <c r="AC138" t="str">
        <f>IF(ISERROR(VLOOKUP($B138,'technology-adoption-by-househol'!$D$865:$E$877,2,FALSE)),"",VLOOKUP($B138,'technology-adoption-by-househol'!$D$865:$E$877,2,FALSE))</f>
        <v/>
      </c>
      <c r="AD138">
        <f>IF(ISERROR(VLOOKUP($B138,'technology-adoption-by-househol'!$D$878:$E$958,2,FALSE)),"",VLOOKUP($B138,'technology-adoption-by-househol'!$D$878:$E$958,2,FALSE))</f>
        <v>99</v>
      </c>
      <c r="AE138" t="str">
        <f>IF(ISERROR(VLOOKUP($B138,'technology-adoption-by-househol'!$D$959:$E$1011,2,FALSE)),"",VLOOKUP($B138,'technology-adoption-by-househol'!$D$959:$E$1011,2,FALSE))</f>
        <v/>
      </c>
      <c r="AF138" t="str">
        <f>IF(ISERROR(VLOOKUP($B138,'technology-adoption-by-househol'!$D$1012:$E$1018,2,FALSE)),"",VLOOKUP($B138,'technology-adoption-by-househol'!$D$1012:$E$1018,2,FALSE))</f>
        <v/>
      </c>
      <c r="AG138" t="str">
        <f>IF(ISERROR(VLOOKUP($B138,'technology-adoption-by-househol'!$D$1019:$E$1041,2,FALSE)),"",VLOOKUP($B138,'technology-adoption-by-househol'!$D$1019:$E$1041,2,FALSE))</f>
        <v/>
      </c>
      <c r="AH138" t="str">
        <f>IF(ISERROR(VLOOKUP($B138,'technology-adoption-by-househol'!$D$1042:$E$1047,2,FALSE)),"",VLOOKUP($B138,'technology-adoption-by-househol'!$D$1042:$E$1047,2,FALSE))</f>
        <v/>
      </c>
      <c r="AI138" t="str">
        <f>IF(ISERROR(VLOOKUP($B138,'technology-adoption-by-househol'!$D$1048:$E$1059,2,FALSE)),"",VLOOKUP($B138,'technology-adoption-by-househol'!$D$1048:$E$1059,2,FALSE))</f>
        <v/>
      </c>
      <c r="AJ138">
        <f>IF(ISERROR(VLOOKUP($B138,'technology-adoption-by-househol'!$D$1060:$E$1167,2,FALSE)),"",VLOOKUP($B138,'technology-adoption-by-househol'!$D$1060:$E$1167,2,FALSE))</f>
        <v>99</v>
      </c>
      <c r="AK138" t="str">
        <f>IF(ISERROR(VLOOKUP($B138,'technology-adoption-by-househol'!$D$1168:$E$1174,2,FALSE)),"",VLOOKUP($B138,'technology-adoption-by-househol'!$D$1168:$E$1174,2,FALSE))</f>
        <v/>
      </c>
      <c r="AL138" t="str">
        <f>IF(ISERROR(VLOOKUP($B138,'technology-adoption-by-househol'!$D$1181:$E$1236,2,FALSE)),"",VLOOKUP($B138,'technology-adoption-by-househol'!$D$1181:$E$1236,2,FALSE))</f>
        <v/>
      </c>
      <c r="AM138" t="str">
        <f>IF(ISERROR(VLOOKUP($B138,'technology-adoption-by-househol'!$D$1243:$E$1255,2,FALSE)),"",VLOOKUP($B138,'technology-adoption-by-househol'!$D$1243:$E$1255,2,FALSE))</f>
        <v/>
      </c>
      <c r="AN138">
        <f>IF(ISERROR(VLOOKUP($B138,'technology-adoption-by-househol'!$D$1256:$E$1334,2,FALSE)),"",VLOOKUP($B138,'technology-adoption-by-househol'!$D$1256:$E$1334,2,FALSE))</f>
        <v>77</v>
      </c>
      <c r="AO138" t="str">
        <f>IF(ISERROR(VLOOKUP($B138,'technology-adoption-by-househol'!$D$1335:$E$1341,2,FALSE)),"",VLOOKUP($B138,'technology-adoption-by-househol'!$D$1335:$E$1341,2,FALSE))</f>
        <v/>
      </c>
    </row>
    <row r="139" spans="2:41" x14ac:dyDescent="0.3">
      <c r="B139" s="2">
        <f t="shared" si="2"/>
        <v>1995</v>
      </c>
      <c r="C139" t="str">
        <f>IF(ISERROR(VLOOKUP(B139,'technology-adoption-by-househol'!$D$6:$E$41,2,FALSE)),"",VLOOKUP(B139,'technology-adoption-by-househol'!$D$6:$E$41,2,FALSE))</f>
        <v/>
      </c>
      <c r="D139">
        <f>IF(ISERROR(VLOOKUP($B139,'technology-adoption-by-househol'!$D$42:$E$132,2,FALSE)),"",VLOOKUP($B139,'technology-adoption-by-househol'!$D$42:$E$132,2,FALSE))</f>
        <v>91</v>
      </c>
      <c r="E139">
        <f>IF(ISERROR(VLOOKUP($B139,'technology-adoption-by-househol'!$D$133:$E$162,2,FALSE)),"",VLOOKUP($B139,'technology-adoption-by-househol'!$D$133:$E$162,2,FALSE))</f>
        <v>65.27</v>
      </c>
      <c r="F139">
        <f>IF(ISERROR(VLOOKUP($B139,'technology-adoption-by-househol'!$D$163:$E$185,2,FALSE)),"",VLOOKUP($B139,'technology-adoption-by-househol'!$D$163:$E$185,2,FALSE))</f>
        <v>12</v>
      </c>
      <c r="G139" t="str">
        <f>IF(ISERROR(VLOOKUP($B139,'technology-adoption-by-househol'!$D$186:$E$192,2,FALSE)),"",VLOOKUP($B139,'technology-adoption-by-househol'!$D$186:$E$192,2,FALSE))</f>
        <v/>
      </c>
      <c r="H139">
        <f>IF(ISERROR(VLOOKUP($B139,'technology-adoption-by-househol'!$D$193:$E$232,2,FALSE)),"",VLOOKUP($B139,'technology-adoption-by-househol'!$D$193:$E$232,2,FALSE))</f>
        <v>94</v>
      </c>
      <c r="I139" t="str">
        <f>IF(ISERROR(VLOOKUP($B139,'technology-adoption-by-househol'!$D$233:$E$238,2,FALSE)),"",VLOOKUP($B139,'technology-adoption-by-househol'!$D$233:$E$238,2,FALSE))</f>
        <v/>
      </c>
      <c r="J139" t="str">
        <f>IF(ISERROR(VLOOKUP($B139,'technology-adoption-by-househol'!$D$239:$E$278,2,FALSE)),"",VLOOKUP($B139,'technology-adoption-by-househol'!$D$239:$E$278,2,FALSE))</f>
        <v/>
      </c>
      <c r="K139" t="str">
        <f>IF(ISERROR(VLOOKUP($B139,'technology-adoption-by-househol'!$D$279:$E$297,2,FALSE)),"",VLOOKUP($B139,'technology-adoption-by-househol'!$D$279:$E$297,2,FALSE))</f>
        <v/>
      </c>
      <c r="L139" t="str">
        <f>IF(ISERROR(VLOOKUP($B139,'technology-adoption-by-househol'!$D$298:$E$310,2,FALSE)),"",VLOOKUP($B139,'technology-adoption-by-househol'!$D$298:$E$310,2,FALSE))</f>
        <v/>
      </c>
      <c r="M139" t="str">
        <f>IF(ISERROR(VLOOKUP($B139,'technology-adoption-by-househol'!$D$311:$E$317,2,FALSE)),"",VLOOKUP($B139,'technology-adoption-by-househol'!$D$311:$E$317,2,FALSE))</f>
        <v/>
      </c>
      <c r="N139" t="str">
        <f>IF(ISERROR(VLOOKUP($B139,'technology-adoption-by-househol'!$D$318:$E$325,2,FALSE)),"",VLOOKUP($B139,'technology-adoption-by-househol'!$D$318:$E$325,2,FALSE))</f>
        <v/>
      </c>
      <c r="O139">
        <f>IF(ISERROR(VLOOKUP($B139,'technology-adoption-by-househol'!$D$326:$E$423,2,FALSE)),"",VLOOKUP($B139,'technology-adoption-by-househol'!$D$326:$E$423,2,FALSE))</f>
        <v>99</v>
      </c>
      <c r="P139" t="str">
        <f>IF(ISERROR(VLOOKUP($B139,'technology-adoption-by-househol'!$D$424:$E$432,2,FALSE)),"",VLOOKUP($B139,'technology-adoption-by-househol'!$D$424:$E$432,2,FALSE))</f>
        <v/>
      </c>
      <c r="Q139" t="str">
        <f>IF(ISERROR(VLOOKUP($B139,'technology-adoption-by-househol'!$D$433:$E$444,2,FALSE)),"",VLOOKUP($B139,'technology-adoption-by-househol'!$D$433:$E$444,2,FALSE))</f>
        <v/>
      </c>
      <c r="R139" t="str">
        <f>IF(ISERROR(VLOOKUP($B139,'technology-adoption-by-househol'!$D$445:$E$456,2,FALSE)),"",VLOOKUP($B139,'technology-adoption-by-househol'!$D$445:$E$456,2,FALSE))</f>
        <v/>
      </c>
      <c r="S139">
        <f>IF(ISERROR(VLOOKUP($B139,'technology-adoption-by-househol'!$D$457:$E$511,2,FALSE)),"",VLOOKUP($B139,'technology-adoption-by-househol'!$D$457:$E$511,2,FALSE))</f>
        <v>71</v>
      </c>
      <c r="T139">
        <f>IF(ISERROR(VLOOKUP($B139,'technology-adoption-by-househol'!$D$512:$E$588,2,FALSE)),"",VLOOKUP($B139,'technology-adoption-by-househol'!$D$512:$E$588,2,FALSE))</f>
        <v>99</v>
      </c>
      <c r="U139">
        <f>IF(ISERROR(VLOOKUP($B139,'technology-adoption-by-househol'!$D$589:$E$612,2,FALSE)),"",VLOOKUP($B139,'technology-adoption-by-househol'!$D$589:$E$612,2,FALSE))</f>
        <v>13</v>
      </c>
      <c r="V139">
        <f>IF(ISERROR(VLOOKUP($B139,'technology-adoption-by-househol'!$D$616:$E$724,2,FALSE)),"",VLOOKUP($B139,'technology-adoption-by-househol'!$D$616:$E$724,2,FALSE))</f>
        <v>94</v>
      </c>
      <c r="W139">
        <f>IF(ISERROR(VLOOKUP($B139,'technology-adoption-by-househol'!$D$725:$E$757,2,FALSE)),"",VLOOKUP($B139,'technology-adoption-by-househol'!$D$725:$E$757,2,FALSE))</f>
        <v>30</v>
      </c>
      <c r="X139" t="str">
        <f>IF(ISERROR(VLOOKUP($B139,'technology-adoption-by-househol'!$D$758:$E$768,2,FALSE)),"",VLOOKUP($B139,'technology-adoption-by-househol'!$D$758:$E$768,2,FALSE))</f>
        <v/>
      </c>
      <c r="Y139">
        <f>IF(ISERROR(VLOOKUP($B139,'technology-adoption-by-househol'!$D$769:$E$784,2,FALSE)),"",VLOOKUP($B139,'technology-adoption-by-househol'!$D$769:$E$784,2,FALSE))</f>
        <v>43</v>
      </c>
      <c r="Z139" t="str">
        <f>IF(ISERROR(VLOOKUP($B139,'technology-adoption-by-househol'!$D$785:$E$794,2,FALSE)),"",VLOOKUP($B139,'technology-adoption-by-househol'!$D$785:$E$794,2,FALSE))</f>
        <v/>
      </c>
      <c r="AA139" t="str">
        <f>IF(ISERROR(VLOOKUP($B139,'technology-adoption-by-househol'!$D$795:$E$828,2,FALSE)),"",VLOOKUP($B139,'technology-adoption-by-househol'!$D$795:$E$828,2,FALSE))</f>
        <v/>
      </c>
      <c r="AB139">
        <f>IF(ISERROR(VLOOKUP($B139,'technology-adoption-by-househol'!$D$829:$E$864,2,FALSE)),"",VLOOKUP($B139,'technology-adoption-by-househol'!$D$829:$E$864,2,FALSE))</f>
        <v>9.14</v>
      </c>
      <c r="AC139" t="str">
        <f>IF(ISERROR(VLOOKUP($B139,'technology-adoption-by-househol'!$D$865:$E$877,2,FALSE)),"",VLOOKUP($B139,'technology-adoption-by-househol'!$D$865:$E$877,2,FALSE))</f>
        <v/>
      </c>
      <c r="AD139">
        <f>IF(ISERROR(VLOOKUP($B139,'technology-adoption-by-househol'!$D$878:$E$958,2,FALSE)),"",VLOOKUP($B139,'technology-adoption-by-househol'!$D$878:$E$958,2,FALSE))</f>
        <v>99</v>
      </c>
      <c r="AE139" t="str">
        <f>IF(ISERROR(VLOOKUP($B139,'technology-adoption-by-househol'!$D$959:$E$1011,2,FALSE)),"",VLOOKUP($B139,'technology-adoption-by-househol'!$D$959:$E$1011,2,FALSE))</f>
        <v/>
      </c>
      <c r="AF139" t="str">
        <f>IF(ISERROR(VLOOKUP($B139,'technology-adoption-by-househol'!$D$1012:$E$1018,2,FALSE)),"",VLOOKUP($B139,'technology-adoption-by-househol'!$D$1012:$E$1018,2,FALSE))</f>
        <v/>
      </c>
      <c r="AG139" t="str">
        <f>IF(ISERROR(VLOOKUP($B139,'technology-adoption-by-househol'!$D$1019:$E$1041,2,FALSE)),"",VLOOKUP($B139,'technology-adoption-by-househol'!$D$1019:$E$1041,2,FALSE))</f>
        <v/>
      </c>
      <c r="AH139" t="str">
        <f>IF(ISERROR(VLOOKUP($B139,'technology-adoption-by-househol'!$D$1042:$E$1047,2,FALSE)),"",VLOOKUP($B139,'technology-adoption-by-househol'!$D$1042:$E$1047,2,FALSE))</f>
        <v/>
      </c>
      <c r="AI139" t="str">
        <f>IF(ISERROR(VLOOKUP($B139,'technology-adoption-by-househol'!$D$1048:$E$1059,2,FALSE)),"",VLOOKUP($B139,'technology-adoption-by-househol'!$D$1048:$E$1059,2,FALSE))</f>
        <v/>
      </c>
      <c r="AJ139">
        <f>IF(ISERROR(VLOOKUP($B139,'technology-adoption-by-househol'!$D$1060:$E$1167,2,FALSE)),"",VLOOKUP($B139,'technology-adoption-by-househol'!$D$1060:$E$1167,2,FALSE))</f>
        <v>99</v>
      </c>
      <c r="AK139" t="str">
        <f>IF(ISERROR(VLOOKUP($B139,'technology-adoption-by-househol'!$D$1168:$E$1174,2,FALSE)),"",VLOOKUP($B139,'technology-adoption-by-househol'!$D$1168:$E$1174,2,FALSE))</f>
        <v/>
      </c>
      <c r="AL139" t="str">
        <f>IF(ISERROR(VLOOKUP($B139,'technology-adoption-by-househol'!$D$1181:$E$1236,2,FALSE)),"",VLOOKUP($B139,'technology-adoption-by-househol'!$D$1181:$E$1236,2,FALSE))</f>
        <v/>
      </c>
      <c r="AM139" t="str">
        <f>IF(ISERROR(VLOOKUP($B139,'technology-adoption-by-househol'!$D$1243:$E$1255,2,FALSE)),"",VLOOKUP($B139,'technology-adoption-by-househol'!$D$1243:$E$1255,2,FALSE))</f>
        <v/>
      </c>
      <c r="AN139">
        <f>IF(ISERROR(VLOOKUP($B139,'technology-adoption-by-househol'!$D$1256:$E$1334,2,FALSE)),"",VLOOKUP($B139,'technology-adoption-by-househol'!$D$1256:$E$1334,2,FALSE))</f>
        <v>77</v>
      </c>
      <c r="AO139" t="str">
        <f>IF(ISERROR(VLOOKUP($B139,'technology-adoption-by-househol'!$D$1335:$E$1341,2,FALSE)),"",VLOOKUP($B139,'technology-adoption-by-househol'!$D$1335:$E$1341,2,FALSE))</f>
        <v/>
      </c>
    </row>
    <row r="140" spans="2:41" x14ac:dyDescent="0.3">
      <c r="B140" s="2">
        <f t="shared" si="2"/>
        <v>1996</v>
      </c>
      <c r="C140" t="str">
        <f>IF(ISERROR(VLOOKUP(B140,'technology-adoption-by-househol'!$D$6:$E$41,2,FALSE)),"",VLOOKUP(B140,'technology-adoption-by-househol'!$D$6:$E$41,2,FALSE))</f>
        <v/>
      </c>
      <c r="D140">
        <f>IF(ISERROR(VLOOKUP($B140,'technology-adoption-by-househol'!$D$42:$E$132,2,FALSE)),"",VLOOKUP($B140,'technology-adoption-by-househol'!$D$42:$E$132,2,FALSE))</f>
        <v>92</v>
      </c>
      <c r="E140">
        <f>IF(ISERROR(VLOOKUP($B140,'technology-adoption-by-househol'!$D$133:$E$162,2,FALSE)),"",VLOOKUP($B140,'technology-adoption-by-househol'!$D$133:$E$162,2,FALSE))</f>
        <v>65.36</v>
      </c>
      <c r="F140">
        <f>IF(ISERROR(VLOOKUP($B140,'technology-adoption-by-househol'!$D$163:$E$185,2,FALSE)),"",VLOOKUP($B140,'technology-adoption-by-househol'!$D$163:$E$185,2,FALSE))</f>
        <v>16</v>
      </c>
      <c r="G140" t="str">
        <f>IF(ISERROR(VLOOKUP($B140,'technology-adoption-by-househol'!$D$186:$E$192,2,FALSE)),"",VLOOKUP($B140,'technology-adoption-by-househol'!$D$186:$E$192,2,FALSE))</f>
        <v/>
      </c>
      <c r="H140">
        <f>IF(ISERROR(VLOOKUP($B140,'technology-adoption-by-househol'!$D$193:$E$232,2,FALSE)),"",VLOOKUP($B140,'technology-adoption-by-househol'!$D$193:$E$232,2,FALSE))</f>
        <v>96</v>
      </c>
      <c r="I140" t="str">
        <f>IF(ISERROR(VLOOKUP($B140,'technology-adoption-by-househol'!$D$233:$E$238,2,FALSE)),"",VLOOKUP($B140,'technology-adoption-by-househol'!$D$233:$E$238,2,FALSE))</f>
        <v/>
      </c>
      <c r="J140" t="str">
        <f>IF(ISERROR(VLOOKUP($B140,'technology-adoption-by-househol'!$D$239:$E$278,2,FALSE)),"",VLOOKUP($B140,'technology-adoption-by-househol'!$D$239:$E$278,2,FALSE))</f>
        <v/>
      </c>
      <c r="K140" t="str">
        <f>IF(ISERROR(VLOOKUP($B140,'technology-adoption-by-househol'!$D$279:$E$297,2,FALSE)),"",VLOOKUP($B140,'technology-adoption-by-househol'!$D$279:$E$297,2,FALSE))</f>
        <v/>
      </c>
      <c r="L140" t="str">
        <f>IF(ISERROR(VLOOKUP($B140,'technology-adoption-by-househol'!$D$298:$E$310,2,FALSE)),"",VLOOKUP($B140,'technology-adoption-by-househol'!$D$298:$E$310,2,FALSE))</f>
        <v/>
      </c>
      <c r="M140" t="str">
        <f>IF(ISERROR(VLOOKUP($B140,'technology-adoption-by-househol'!$D$311:$E$317,2,FALSE)),"",VLOOKUP($B140,'technology-adoption-by-househol'!$D$311:$E$317,2,FALSE))</f>
        <v/>
      </c>
      <c r="N140" t="str">
        <f>IF(ISERROR(VLOOKUP($B140,'technology-adoption-by-househol'!$D$318:$E$325,2,FALSE)),"",VLOOKUP($B140,'technology-adoption-by-househol'!$D$318:$E$325,2,FALSE))</f>
        <v/>
      </c>
      <c r="O140">
        <f>IF(ISERROR(VLOOKUP($B140,'technology-adoption-by-househol'!$D$326:$E$423,2,FALSE)),"",VLOOKUP($B140,'technology-adoption-by-househol'!$D$326:$E$423,2,FALSE))</f>
        <v>99</v>
      </c>
      <c r="P140" t="str">
        <f>IF(ISERROR(VLOOKUP($B140,'technology-adoption-by-househol'!$D$424:$E$432,2,FALSE)),"",VLOOKUP($B140,'technology-adoption-by-househol'!$D$424:$E$432,2,FALSE))</f>
        <v/>
      </c>
      <c r="Q140" t="str">
        <f>IF(ISERROR(VLOOKUP($B140,'technology-adoption-by-househol'!$D$433:$E$444,2,FALSE)),"",VLOOKUP($B140,'technology-adoption-by-househol'!$D$433:$E$444,2,FALSE))</f>
        <v/>
      </c>
      <c r="R140" t="str">
        <f>IF(ISERROR(VLOOKUP($B140,'technology-adoption-by-househol'!$D$445:$E$456,2,FALSE)),"",VLOOKUP($B140,'technology-adoption-by-househol'!$D$445:$E$456,2,FALSE))</f>
        <v/>
      </c>
      <c r="S140">
        <f>IF(ISERROR(VLOOKUP($B140,'technology-adoption-by-househol'!$D$457:$E$511,2,FALSE)),"",VLOOKUP($B140,'technology-adoption-by-househol'!$D$457:$E$511,2,FALSE))</f>
        <v>72</v>
      </c>
      <c r="T140">
        <f>IF(ISERROR(VLOOKUP($B140,'technology-adoption-by-househol'!$D$512:$E$588,2,FALSE)),"",VLOOKUP($B140,'technology-adoption-by-househol'!$D$512:$E$588,2,FALSE))</f>
        <v>99</v>
      </c>
      <c r="U140">
        <f>IF(ISERROR(VLOOKUP($B140,'technology-adoption-by-househol'!$D$589:$E$612,2,FALSE)),"",VLOOKUP($B140,'technology-adoption-by-househol'!$D$589:$E$612,2,FALSE))</f>
        <v>16</v>
      </c>
      <c r="V140">
        <f>IF(ISERROR(VLOOKUP($B140,'technology-adoption-by-househol'!$D$616:$E$724,2,FALSE)),"",VLOOKUP($B140,'technology-adoption-by-househol'!$D$616:$E$724,2,FALSE))</f>
        <v>94</v>
      </c>
      <c r="W140">
        <f>IF(ISERROR(VLOOKUP($B140,'technology-adoption-by-househol'!$D$725:$E$757,2,FALSE)),"",VLOOKUP($B140,'technology-adoption-by-househol'!$D$725:$E$757,2,FALSE))</f>
        <v>33</v>
      </c>
      <c r="X140" t="str">
        <f>IF(ISERROR(VLOOKUP($B140,'technology-adoption-by-househol'!$D$758:$E$768,2,FALSE)),"",VLOOKUP($B140,'technology-adoption-by-househol'!$D$758:$E$768,2,FALSE))</f>
        <v/>
      </c>
      <c r="Y140">
        <f>IF(ISERROR(VLOOKUP($B140,'technology-adoption-by-househol'!$D$769:$E$784,2,FALSE)),"",VLOOKUP($B140,'technology-adoption-by-househol'!$D$769:$E$784,2,FALSE))</f>
        <v>47</v>
      </c>
      <c r="Z140" t="str">
        <f>IF(ISERROR(VLOOKUP($B140,'technology-adoption-by-househol'!$D$785:$E$794,2,FALSE)),"",VLOOKUP($B140,'technology-adoption-by-househol'!$D$785:$E$794,2,FALSE))</f>
        <v/>
      </c>
      <c r="AA140" t="str">
        <f>IF(ISERROR(VLOOKUP($B140,'technology-adoption-by-househol'!$D$795:$E$828,2,FALSE)),"",VLOOKUP($B140,'technology-adoption-by-househol'!$D$795:$E$828,2,FALSE))</f>
        <v/>
      </c>
      <c r="AB140">
        <f>IF(ISERROR(VLOOKUP($B140,'technology-adoption-by-househol'!$D$829:$E$864,2,FALSE)),"",VLOOKUP($B140,'technology-adoption-by-househol'!$D$829:$E$864,2,FALSE))</f>
        <v>12</v>
      </c>
      <c r="AC140" t="str">
        <f>IF(ISERROR(VLOOKUP($B140,'technology-adoption-by-househol'!$D$865:$E$877,2,FALSE)),"",VLOOKUP($B140,'technology-adoption-by-househol'!$D$865:$E$877,2,FALSE))</f>
        <v/>
      </c>
      <c r="AD140">
        <f>IF(ISERROR(VLOOKUP($B140,'technology-adoption-by-househol'!$D$878:$E$958,2,FALSE)),"",VLOOKUP($B140,'technology-adoption-by-househol'!$D$878:$E$958,2,FALSE))</f>
        <v>99</v>
      </c>
      <c r="AE140" t="str">
        <f>IF(ISERROR(VLOOKUP($B140,'technology-adoption-by-househol'!$D$959:$E$1011,2,FALSE)),"",VLOOKUP($B140,'technology-adoption-by-househol'!$D$959:$E$1011,2,FALSE))</f>
        <v/>
      </c>
      <c r="AF140" t="str">
        <f>IF(ISERROR(VLOOKUP($B140,'technology-adoption-by-househol'!$D$1012:$E$1018,2,FALSE)),"",VLOOKUP($B140,'technology-adoption-by-househol'!$D$1012:$E$1018,2,FALSE))</f>
        <v/>
      </c>
      <c r="AG140" t="str">
        <f>IF(ISERROR(VLOOKUP($B140,'technology-adoption-by-househol'!$D$1019:$E$1041,2,FALSE)),"",VLOOKUP($B140,'technology-adoption-by-househol'!$D$1019:$E$1041,2,FALSE))</f>
        <v/>
      </c>
      <c r="AH140" t="str">
        <f>IF(ISERROR(VLOOKUP($B140,'technology-adoption-by-househol'!$D$1042:$E$1047,2,FALSE)),"",VLOOKUP($B140,'technology-adoption-by-househol'!$D$1042:$E$1047,2,FALSE))</f>
        <v/>
      </c>
      <c r="AI140" t="str">
        <f>IF(ISERROR(VLOOKUP($B140,'technology-adoption-by-househol'!$D$1048:$E$1059,2,FALSE)),"",VLOOKUP($B140,'technology-adoption-by-househol'!$D$1048:$E$1059,2,FALSE))</f>
        <v/>
      </c>
      <c r="AJ140">
        <f>IF(ISERROR(VLOOKUP($B140,'technology-adoption-by-househol'!$D$1060:$E$1167,2,FALSE)),"",VLOOKUP($B140,'technology-adoption-by-househol'!$D$1060:$E$1167,2,FALSE))</f>
        <v>99</v>
      </c>
      <c r="AK140" t="str">
        <f>IF(ISERROR(VLOOKUP($B140,'technology-adoption-by-househol'!$D$1168:$E$1174,2,FALSE)),"",VLOOKUP($B140,'technology-adoption-by-househol'!$D$1168:$E$1174,2,FALSE))</f>
        <v/>
      </c>
      <c r="AL140" t="str">
        <f>IF(ISERROR(VLOOKUP($B140,'technology-adoption-by-househol'!$D$1181:$E$1236,2,FALSE)),"",VLOOKUP($B140,'technology-adoption-by-househol'!$D$1181:$E$1236,2,FALSE))</f>
        <v/>
      </c>
      <c r="AM140" t="str">
        <f>IF(ISERROR(VLOOKUP($B140,'technology-adoption-by-househol'!$D$1243:$E$1255,2,FALSE)),"",VLOOKUP($B140,'technology-adoption-by-househol'!$D$1243:$E$1255,2,FALSE))</f>
        <v/>
      </c>
      <c r="AN140">
        <f>IF(ISERROR(VLOOKUP($B140,'technology-adoption-by-househol'!$D$1256:$E$1334,2,FALSE)),"",VLOOKUP($B140,'technology-adoption-by-househol'!$D$1256:$E$1334,2,FALSE))</f>
        <v>77</v>
      </c>
      <c r="AO140" t="str">
        <f>IF(ISERROR(VLOOKUP($B140,'technology-adoption-by-househol'!$D$1335:$E$1341,2,FALSE)),"",VLOOKUP($B140,'technology-adoption-by-househol'!$D$1335:$E$1341,2,FALSE))</f>
        <v/>
      </c>
    </row>
    <row r="141" spans="2:41" x14ac:dyDescent="0.3">
      <c r="B141" s="2">
        <f t="shared" si="2"/>
        <v>1997</v>
      </c>
      <c r="C141" t="str">
        <f>IF(ISERROR(VLOOKUP(B141,'technology-adoption-by-househol'!$D$6:$E$41,2,FALSE)),"",VLOOKUP(B141,'technology-adoption-by-househol'!$D$6:$E$41,2,FALSE))</f>
        <v/>
      </c>
      <c r="D141">
        <f>IF(ISERROR(VLOOKUP($B141,'technology-adoption-by-househol'!$D$42:$E$132,2,FALSE)),"",VLOOKUP($B141,'technology-adoption-by-househol'!$D$42:$E$132,2,FALSE))</f>
        <v>92</v>
      </c>
      <c r="E141">
        <f>IF(ISERROR(VLOOKUP($B141,'technology-adoption-by-househol'!$D$133:$E$162,2,FALSE)),"",VLOOKUP($B141,'technology-adoption-by-househol'!$D$133:$E$162,2,FALSE))</f>
        <v>65.069999999999993</v>
      </c>
      <c r="F141">
        <f>IF(ISERROR(VLOOKUP($B141,'technology-adoption-by-househol'!$D$163:$E$185,2,FALSE)),"",VLOOKUP($B141,'technology-adoption-by-househol'!$D$163:$E$185,2,FALSE))</f>
        <v>21</v>
      </c>
      <c r="G141" t="str">
        <f>IF(ISERROR(VLOOKUP($B141,'technology-adoption-by-househol'!$D$186:$E$192,2,FALSE)),"",VLOOKUP($B141,'technology-adoption-by-househol'!$D$186:$E$192,2,FALSE))</f>
        <v/>
      </c>
      <c r="H141">
        <f>IF(ISERROR(VLOOKUP($B141,'technology-adoption-by-househol'!$D$193:$E$232,2,FALSE)),"",VLOOKUP($B141,'technology-adoption-by-househol'!$D$193:$E$232,2,FALSE))</f>
        <v>95</v>
      </c>
      <c r="I141" t="str">
        <f>IF(ISERROR(VLOOKUP($B141,'technology-adoption-by-househol'!$D$233:$E$238,2,FALSE)),"",VLOOKUP($B141,'technology-adoption-by-househol'!$D$233:$E$238,2,FALSE))</f>
        <v/>
      </c>
      <c r="J141" t="str">
        <f>IF(ISERROR(VLOOKUP($B141,'technology-adoption-by-househol'!$D$239:$E$278,2,FALSE)),"",VLOOKUP($B141,'technology-adoption-by-househol'!$D$239:$E$278,2,FALSE))</f>
        <v/>
      </c>
      <c r="K141" t="str">
        <f>IF(ISERROR(VLOOKUP($B141,'technology-adoption-by-househol'!$D$279:$E$297,2,FALSE)),"",VLOOKUP($B141,'technology-adoption-by-househol'!$D$279:$E$297,2,FALSE))</f>
        <v/>
      </c>
      <c r="L141" t="str">
        <f>IF(ISERROR(VLOOKUP($B141,'technology-adoption-by-househol'!$D$298:$E$310,2,FALSE)),"",VLOOKUP($B141,'technology-adoption-by-househol'!$D$298:$E$310,2,FALSE))</f>
        <v/>
      </c>
      <c r="M141" t="str">
        <f>IF(ISERROR(VLOOKUP($B141,'technology-adoption-by-househol'!$D$311:$E$317,2,FALSE)),"",VLOOKUP($B141,'technology-adoption-by-househol'!$D$311:$E$317,2,FALSE))</f>
        <v/>
      </c>
      <c r="N141" t="str">
        <f>IF(ISERROR(VLOOKUP($B141,'technology-adoption-by-househol'!$D$318:$E$325,2,FALSE)),"",VLOOKUP($B141,'technology-adoption-by-househol'!$D$318:$E$325,2,FALSE))</f>
        <v/>
      </c>
      <c r="O141">
        <f>IF(ISERROR(VLOOKUP($B141,'technology-adoption-by-househol'!$D$326:$E$423,2,FALSE)),"",VLOOKUP($B141,'technology-adoption-by-househol'!$D$326:$E$423,2,FALSE))</f>
        <v>99</v>
      </c>
      <c r="P141" t="str">
        <f>IF(ISERROR(VLOOKUP($B141,'technology-adoption-by-househol'!$D$424:$E$432,2,FALSE)),"",VLOOKUP($B141,'technology-adoption-by-househol'!$D$424:$E$432,2,FALSE))</f>
        <v/>
      </c>
      <c r="Q141" t="str">
        <f>IF(ISERROR(VLOOKUP($B141,'technology-adoption-by-househol'!$D$433:$E$444,2,FALSE)),"",VLOOKUP($B141,'technology-adoption-by-househol'!$D$433:$E$444,2,FALSE))</f>
        <v/>
      </c>
      <c r="R141" t="str">
        <f>IF(ISERROR(VLOOKUP($B141,'technology-adoption-by-househol'!$D$445:$E$456,2,FALSE)),"",VLOOKUP($B141,'technology-adoption-by-househol'!$D$445:$E$456,2,FALSE))</f>
        <v/>
      </c>
      <c r="S141">
        <f>IF(ISERROR(VLOOKUP($B141,'technology-adoption-by-househol'!$D$457:$E$511,2,FALSE)),"",VLOOKUP($B141,'technology-adoption-by-househol'!$D$457:$E$511,2,FALSE))</f>
        <v>73</v>
      </c>
      <c r="T141">
        <f>IF(ISERROR(VLOOKUP($B141,'technology-adoption-by-househol'!$D$512:$E$588,2,FALSE)),"",VLOOKUP($B141,'technology-adoption-by-househol'!$D$512:$E$588,2,FALSE))</f>
        <v>99</v>
      </c>
      <c r="U141">
        <f>IF(ISERROR(VLOOKUP($B141,'technology-adoption-by-househol'!$D$589:$E$612,2,FALSE)),"",VLOOKUP($B141,'technology-adoption-by-househol'!$D$589:$E$612,2,FALSE))</f>
        <v>19</v>
      </c>
      <c r="V141">
        <f>IF(ISERROR(VLOOKUP($B141,'technology-adoption-by-househol'!$D$616:$E$724,2,FALSE)),"",VLOOKUP($B141,'technology-adoption-by-househol'!$D$616:$E$724,2,FALSE))</f>
        <v>94</v>
      </c>
      <c r="W141">
        <f>IF(ISERROR(VLOOKUP($B141,'technology-adoption-by-househol'!$D$725:$E$757,2,FALSE)),"",VLOOKUP($B141,'technology-adoption-by-househol'!$D$725:$E$757,2,FALSE))</f>
        <v>36.6</v>
      </c>
      <c r="X141" t="str">
        <f>IF(ISERROR(VLOOKUP($B141,'technology-adoption-by-househol'!$D$758:$E$768,2,FALSE)),"",VLOOKUP($B141,'technology-adoption-by-househol'!$D$758:$E$768,2,FALSE))</f>
        <v/>
      </c>
      <c r="Y141">
        <f>IF(ISERROR(VLOOKUP($B141,'technology-adoption-by-househol'!$D$769:$E$784,2,FALSE)),"",VLOOKUP($B141,'technology-adoption-by-househol'!$D$769:$E$784,2,FALSE))</f>
        <v>50</v>
      </c>
      <c r="Z141" t="str">
        <f>IF(ISERROR(VLOOKUP($B141,'technology-adoption-by-househol'!$D$785:$E$794,2,FALSE)),"",VLOOKUP($B141,'technology-adoption-by-househol'!$D$785:$E$794,2,FALSE))</f>
        <v/>
      </c>
      <c r="AA141" t="str">
        <f>IF(ISERROR(VLOOKUP($B141,'technology-adoption-by-househol'!$D$795:$E$828,2,FALSE)),"",VLOOKUP($B141,'technology-adoption-by-househol'!$D$795:$E$828,2,FALSE))</f>
        <v/>
      </c>
      <c r="AB141">
        <f>IF(ISERROR(VLOOKUP($B141,'technology-adoption-by-househol'!$D$829:$E$864,2,FALSE)),"",VLOOKUP($B141,'technology-adoption-by-househol'!$D$829:$E$864,2,FALSE))</f>
        <v>16</v>
      </c>
      <c r="AC141" t="str">
        <f>IF(ISERROR(VLOOKUP($B141,'technology-adoption-by-househol'!$D$865:$E$877,2,FALSE)),"",VLOOKUP($B141,'technology-adoption-by-househol'!$D$865:$E$877,2,FALSE))</f>
        <v/>
      </c>
      <c r="AD141">
        <f>IF(ISERROR(VLOOKUP($B141,'technology-adoption-by-househol'!$D$878:$E$958,2,FALSE)),"",VLOOKUP($B141,'technology-adoption-by-househol'!$D$878:$E$958,2,FALSE))</f>
        <v>99</v>
      </c>
      <c r="AE141" t="str">
        <f>IF(ISERROR(VLOOKUP($B141,'technology-adoption-by-househol'!$D$959:$E$1011,2,FALSE)),"",VLOOKUP($B141,'technology-adoption-by-househol'!$D$959:$E$1011,2,FALSE))</f>
        <v/>
      </c>
      <c r="AF141" t="str">
        <f>IF(ISERROR(VLOOKUP($B141,'technology-adoption-by-househol'!$D$1012:$E$1018,2,FALSE)),"",VLOOKUP($B141,'technology-adoption-by-househol'!$D$1012:$E$1018,2,FALSE))</f>
        <v/>
      </c>
      <c r="AG141" t="str">
        <f>IF(ISERROR(VLOOKUP($B141,'technology-adoption-by-househol'!$D$1019:$E$1041,2,FALSE)),"",VLOOKUP($B141,'technology-adoption-by-househol'!$D$1019:$E$1041,2,FALSE))</f>
        <v/>
      </c>
      <c r="AH141" t="str">
        <f>IF(ISERROR(VLOOKUP($B141,'technology-adoption-by-househol'!$D$1042:$E$1047,2,FALSE)),"",VLOOKUP($B141,'technology-adoption-by-househol'!$D$1042:$E$1047,2,FALSE))</f>
        <v/>
      </c>
      <c r="AI141" t="str">
        <f>IF(ISERROR(VLOOKUP($B141,'technology-adoption-by-househol'!$D$1048:$E$1059,2,FALSE)),"",VLOOKUP($B141,'technology-adoption-by-househol'!$D$1048:$E$1059,2,FALSE))</f>
        <v/>
      </c>
      <c r="AJ141">
        <f>IF(ISERROR(VLOOKUP($B141,'technology-adoption-by-househol'!$D$1060:$E$1167,2,FALSE)),"",VLOOKUP($B141,'technology-adoption-by-househol'!$D$1060:$E$1167,2,FALSE))</f>
        <v>99</v>
      </c>
      <c r="AK141" t="str">
        <f>IF(ISERROR(VLOOKUP($B141,'technology-adoption-by-househol'!$D$1168:$E$1174,2,FALSE)),"",VLOOKUP($B141,'technology-adoption-by-househol'!$D$1168:$E$1174,2,FALSE))</f>
        <v/>
      </c>
      <c r="AL141" t="str">
        <f>IF(ISERROR(VLOOKUP($B141,'technology-adoption-by-househol'!$D$1181:$E$1236,2,FALSE)),"",VLOOKUP($B141,'technology-adoption-by-househol'!$D$1181:$E$1236,2,FALSE))</f>
        <v/>
      </c>
      <c r="AM141" t="str">
        <f>IF(ISERROR(VLOOKUP($B141,'technology-adoption-by-househol'!$D$1243:$E$1255,2,FALSE)),"",VLOOKUP($B141,'technology-adoption-by-househol'!$D$1243:$E$1255,2,FALSE))</f>
        <v/>
      </c>
      <c r="AN141">
        <f>IF(ISERROR(VLOOKUP($B141,'technology-adoption-by-househol'!$D$1256:$E$1334,2,FALSE)),"",VLOOKUP($B141,'technology-adoption-by-househol'!$D$1256:$E$1334,2,FALSE))</f>
        <v>77</v>
      </c>
      <c r="AO141" t="str">
        <f>IF(ISERROR(VLOOKUP($B141,'technology-adoption-by-househol'!$D$1335:$E$1341,2,FALSE)),"",VLOOKUP($B141,'technology-adoption-by-househol'!$D$1335:$E$1341,2,FALSE))</f>
        <v/>
      </c>
    </row>
    <row r="142" spans="2:41" x14ac:dyDescent="0.3">
      <c r="B142" s="2">
        <f t="shared" si="2"/>
        <v>1998</v>
      </c>
      <c r="C142" t="str">
        <f>IF(ISERROR(VLOOKUP(B142,'technology-adoption-by-househol'!$D$6:$E$41,2,FALSE)),"",VLOOKUP(B142,'technology-adoption-by-househol'!$D$6:$E$41,2,FALSE))</f>
        <v/>
      </c>
      <c r="D142">
        <f>IF(ISERROR(VLOOKUP($B142,'technology-adoption-by-househol'!$D$42:$E$132,2,FALSE)),"",VLOOKUP($B142,'technology-adoption-by-househol'!$D$42:$E$132,2,FALSE))</f>
        <v>92</v>
      </c>
      <c r="E142" t="str">
        <f>IF(ISERROR(VLOOKUP($B142,'technology-adoption-by-househol'!$D$133:$E$162,2,FALSE)),"",VLOOKUP($B142,'technology-adoption-by-househol'!$D$133:$E$162,2,FALSE))</f>
        <v/>
      </c>
      <c r="F142">
        <f>IF(ISERROR(VLOOKUP($B142,'technology-adoption-by-househol'!$D$163:$E$185,2,FALSE)),"",VLOOKUP($B142,'technology-adoption-by-househol'!$D$163:$E$185,2,FALSE))</f>
        <v>36.299999999999997</v>
      </c>
      <c r="G142" t="str">
        <f>IF(ISERROR(VLOOKUP($B142,'technology-adoption-by-househol'!$D$186:$E$192,2,FALSE)),"",VLOOKUP($B142,'technology-adoption-by-househol'!$D$186:$E$192,2,FALSE))</f>
        <v/>
      </c>
      <c r="H142">
        <f>IF(ISERROR(VLOOKUP($B142,'technology-adoption-by-househol'!$D$193:$E$232,2,FALSE)),"",VLOOKUP($B142,'technology-adoption-by-househol'!$D$193:$E$232,2,FALSE))</f>
        <v>94</v>
      </c>
      <c r="I142">
        <f>IF(ISERROR(VLOOKUP($B142,'technology-adoption-by-househol'!$D$233:$E$238,2,FALSE)),"",VLOOKUP($B142,'technology-adoption-by-househol'!$D$233:$E$238,2,FALSE))</f>
        <v>42</v>
      </c>
      <c r="J142">
        <f>IF(ISERROR(VLOOKUP($B142,'technology-adoption-by-househol'!$D$239:$E$278,2,FALSE)),"",VLOOKUP($B142,'technology-adoption-by-househol'!$D$239:$E$278,2,FALSE))</f>
        <v>56</v>
      </c>
      <c r="K142" t="str">
        <f>IF(ISERROR(VLOOKUP($B142,'technology-adoption-by-househol'!$D$279:$E$297,2,FALSE)),"",VLOOKUP($B142,'technology-adoption-by-househol'!$D$279:$E$297,2,FALSE))</f>
        <v/>
      </c>
      <c r="L142">
        <f>IF(ISERROR(VLOOKUP($B142,'technology-adoption-by-househol'!$D$298:$E$310,2,FALSE)),"",VLOOKUP($B142,'technology-adoption-by-househol'!$D$298:$E$310,2,FALSE))</f>
        <v>86.8</v>
      </c>
      <c r="M142" t="str">
        <f>IF(ISERROR(VLOOKUP($B142,'technology-adoption-by-househol'!$D$311:$E$317,2,FALSE)),"",VLOOKUP($B142,'technology-adoption-by-househol'!$D$311:$E$317,2,FALSE))</f>
        <v/>
      </c>
      <c r="N142" t="str">
        <f>IF(ISERROR(VLOOKUP($B142,'technology-adoption-by-househol'!$D$318:$E$325,2,FALSE)),"",VLOOKUP($B142,'technology-adoption-by-househol'!$D$318:$E$325,2,FALSE))</f>
        <v/>
      </c>
      <c r="O142">
        <f>IF(ISERROR(VLOOKUP($B142,'technology-adoption-by-househol'!$D$326:$E$423,2,FALSE)),"",VLOOKUP($B142,'technology-adoption-by-househol'!$D$326:$E$423,2,FALSE))</f>
        <v>99</v>
      </c>
      <c r="P142" t="str">
        <f>IF(ISERROR(VLOOKUP($B142,'technology-adoption-by-househol'!$D$424:$E$432,2,FALSE)),"",VLOOKUP($B142,'technology-adoption-by-househol'!$D$424:$E$432,2,FALSE))</f>
        <v/>
      </c>
      <c r="Q142" t="str">
        <f>IF(ISERROR(VLOOKUP($B142,'technology-adoption-by-househol'!$D$433:$E$444,2,FALSE)),"",VLOOKUP($B142,'technology-adoption-by-househol'!$D$433:$E$444,2,FALSE))</f>
        <v/>
      </c>
      <c r="R142">
        <f>IF(ISERROR(VLOOKUP($B142,'technology-adoption-by-househol'!$D$445:$E$456,2,FALSE)),"",VLOOKUP($B142,'technology-adoption-by-househol'!$D$445:$E$456,2,FALSE))</f>
        <v>34.9</v>
      </c>
      <c r="S142">
        <f>IF(ISERROR(VLOOKUP($B142,'technology-adoption-by-househol'!$D$457:$E$511,2,FALSE)),"",VLOOKUP($B142,'technology-adoption-by-househol'!$D$457:$E$511,2,FALSE))</f>
        <v>74</v>
      </c>
      <c r="T142">
        <f>IF(ISERROR(VLOOKUP($B142,'technology-adoption-by-househol'!$D$512:$E$588,2,FALSE)),"",VLOOKUP($B142,'technology-adoption-by-househol'!$D$512:$E$588,2,FALSE))</f>
        <v>99</v>
      </c>
      <c r="U142">
        <f>IF(ISERROR(VLOOKUP($B142,'technology-adoption-by-househol'!$D$589:$E$612,2,FALSE)),"",VLOOKUP($B142,'technology-adoption-by-househol'!$D$589:$E$612,2,FALSE))</f>
        <v>25</v>
      </c>
      <c r="V142">
        <f>IF(ISERROR(VLOOKUP($B142,'technology-adoption-by-househol'!$D$616:$E$724,2,FALSE)),"",VLOOKUP($B142,'technology-adoption-by-househol'!$D$616:$E$724,2,FALSE))</f>
        <v>94</v>
      </c>
      <c r="W142">
        <f>IF(ISERROR(VLOOKUP($B142,'technology-adoption-by-househol'!$D$725:$E$757,2,FALSE)),"",VLOOKUP($B142,'technology-adoption-by-househol'!$D$725:$E$757,2,FALSE))</f>
        <v>40</v>
      </c>
      <c r="X142">
        <f>IF(ISERROR(VLOOKUP($B142,'technology-adoption-by-househol'!$D$758:$E$768,2,FALSE)),"",VLOOKUP($B142,'technology-adoption-by-househol'!$D$758:$E$768,2,FALSE))</f>
        <v>90.7</v>
      </c>
      <c r="Y142">
        <f>IF(ISERROR(VLOOKUP($B142,'technology-adoption-by-househol'!$D$769:$E$784,2,FALSE)),"",VLOOKUP($B142,'technology-adoption-by-househol'!$D$769:$E$784,2,FALSE))</f>
        <v>56</v>
      </c>
      <c r="Z142" t="str">
        <f>IF(ISERROR(VLOOKUP($B142,'technology-adoption-by-househol'!$D$785:$E$794,2,FALSE)),"",VLOOKUP($B142,'technology-adoption-by-househol'!$D$785:$E$794,2,FALSE))</f>
        <v/>
      </c>
      <c r="AA142" t="str">
        <f>IF(ISERROR(VLOOKUP($B142,'technology-adoption-by-househol'!$D$795:$E$828,2,FALSE)),"",VLOOKUP($B142,'technology-adoption-by-househol'!$D$795:$E$828,2,FALSE))</f>
        <v/>
      </c>
      <c r="AB142">
        <f>IF(ISERROR(VLOOKUP($B142,'technology-adoption-by-househol'!$D$829:$E$864,2,FALSE)),"",VLOOKUP($B142,'technology-adoption-by-househol'!$D$829:$E$864,2,FALSE))</f>
        <v>20</v>
      </c>
      <c r="AC142" t="str">
        <f>IF(ISERROR(VLOOKUP($B142,'technology-adoption-by-househol'!$D$865:$E$877,2,FALSE)),"",VLOOKUP($B142,'technology-adoption-by-househol'!$D$865:$E$877,2,FALSE))</f>
        <v/>
      </c>
      <c r="AD142">
        <f>IF(ISERROR(VLOOKUP($B142,'technology-adoption-by-househol'!$D$878:$E$958,2,FALSE)),"",VLOOKUP($B142,'technology-adoption-by-househol'!$D$878:$E$958,2,FALSE))</f>
        <v>99</v>
      </c>
      <c r="AE142" t="str">
        <f>IF(ISERROR(VLOOKUP($B142,'technology-adoption-by-househol'!$D$959:$E$1011,2,FALSE)),"",VLOOKUP($B142,'technology-adoption-by-househol'!$D$959:$E$1011,2,FALSE))</f>
        <v/>
      </c>
      <c r="AF142" t="str">
        <f>IF(ISERROR(VLOOKUP($B142,'technology-adoption-by-househol'!$D$1012:$E$1018,2,FALSE)),"",VLOOKUP($B142,'technology-adoption-by-househol'!$D$1012:$E$1018,2,FALSE))</f>
        <v/>
      </c>
      <c r="AG142" t="str">
        <f>IF(ISERROR(VLOOKUP($B142,'technology-adoption-by-househol'!$D$1019:$E$1041,2,FALSE)),"",VLOOKUP($B142,'technology-adoption-by-househol'!$D$1019:$E$1041,2,FALSE))</f>
        <v/>
      </c>
      <c r="AH142" t="str">
        <f>IF(ISERROR(VLOOKUP($B142,'technology-adoption-by-househol'!$D$1042:$E$1047,2,FALSE)),"",VLOOKUP($B142,'technology-adoption-by-househol'!$D$1042:$E$1047,2,FALSE))</f>
        <v/>
      </c>
      <c r="AI142" t="str">
        <f>IF(ISERROR(VLOOKUP($B142,'technology-adoption-by-househol'!$D$1048:$E$1059,2,FALSE)),"",VLOOKUP($B142,'technology-adoption-by-househol'!$D$1048:$E$1059,2,FALSE))</f>
        <v/>
      </c>
      <c r="AJ142">
        <f>IF(ISERROR(VLOOKUP($B142,'technology-adoption-by-househol'!$D$1060:$E$1167,2,FALSE)),"",VLOOKUP($B142,'technology-adoption-by-househol'!$D$1060:$E$1167,2,FALSE))</f>
        <v>99</v>
      </c>
      <c r="AK142" t="str">
        <f>IF(ISERROR(VLOOKUP($B142,'technology-adoption-by-househol'!$D$1168:$E$1174,2,FALSE)),"",VLOOKUP($B142,'technology-adoption-by-househol'!$D$1168:$E$1174,2,FALSE))</f>
        <v/>
      </c>
      <c r="AL142" t="str">
        <f>IF(ISERROR(VLOOKUP($B142,'technology-adoption-by-househol'!$D$1181:$E$1236,2,FALSE)),"",VLOOKUP($B142,'technology-adoption-by-househol'!$D$1181:$E$1236,2,FALSE))</f>
        <v/>
      </c>
      <c r="AM142">
        <f>IF(ISERROR(VLOOKUP($B142,'technology-adoption-by-househol'!$D$1243:$E$1255,2,FALSE)),"",VLOOKUP($B142,'technology-adoption-by-househol'!$D$1243:$E$1255,2,FALSE))</f>
        <v>90.9</v>
      </c>
      <c r="AN142">
        <f>IF(ISERROR(VLOOKUP($B142,'technology-adoption-by-househol'!$D$1256:$E$1334,2,FALSE)),"",VLOOKUP($B142,'technology-adoption-by-househol'!$D$1256:$E$1334,2,FALSE))</f>
        <v>78</v>
      </c>
      <c r="AO142" t="str">
        <f>IF(ISERROR(VLOOKUP($B142,'technology-adoption-by-househol'!$D$1335:$E$1341,2,FALSE)),"",VLOOKUP($B142,'technology-adoption-by-househol'!$D$1335:$E$1341,2,FALSE))</f>
        <v/>
      </c>
    </row>
    <row r="143" spans="2:41" x14ac:dyDescent="0.3">
      <c r="B143" s="2">
        <f t="shared" si="2"/>
        <v>1999</v>
      </c>
      <c r="C143" t="str">
        <f>IF(ISERROR(VLOOKUP(B143,'technology-adoption-by-househol'!$D$6:$E$41,2,FALSE)),"",VLOOKUP(B143,'technology-adoption-by-househol'!$D$6:$E$41,2,FALSE))</f>
        <v/>
      </c>
      <c r="D143">
        <f>IF(ISERROR(VLOOKUP($B143,'technology-adoption-by-househol'!$D$42:$E$132,2,FALSE)),"",VLOOKUP($B143,'technology-adoption-by-househol'!$D$42:$E$132,2,FALSE))</f>
        <v>91</v>
      </c>
      <c r="E143" t="str">
        <f>IF(ISERROR(VLOOKUP($B143,'technology-adoption-by-househol'!$D$133:$E$162,2,FALSE)),"",VLOOKUP($B143,'technology-adoption-by-househol'!$D$133:$E$162,2,FALSE))</f>
        <v/>
      </c>
      <c r="F143">
        <f>IF(ISERROR(VLOOKUP($B143,'technology-adoption-by-househol'!$D$163:$E$185,2,FALSE)),"",VLOOKUP($B143,'technology-adoption-by-househol'!$D$163:$E$185,2,FALSE))</f>
        <v>34</v>
      </c>
      <c r="G143" t="str">
        <f>IF(ISERROR(VLOOKUP($B143,'technology-adoption-by-househol'!$D$186:$E$192,2,FALSE)),"",VLOOKUP($B143,'technology-adoption-by-househol'!$D$186:$E$192,2,FALSE))</f>
        <v/>
      </c>
      <c r="H143">
        <f>IF(ISERROR(VLOOKUP($B143,'technology-adoption-by-househol'!$D$193:$E$232,2,FALSE)),"",VLOOKUP($B143,'technology-adoption-by-househol'!$D$193:$E$232,2,FALSE))</f>
        <v>95</v>
      </c>
      <c r="I143" t="str">
        <f>IF(ISERROR(VLOOKUP($B143,'technology-adoption-by-househol'!$D$233:$E$238,2,FALSE)),"",VLOOKUP($B143,'technology-adoption-by-househol'!$D$233:$E$238,2,FALSE))</f>
        <v/>
      </c>
      <c r="J143" t="str">
        <f>IF(ISERROR(VLOOKUP($B143,'technology-adoption-by-househol'!$D$239:$E$278,2,FALSE)),"",VLOOKUP($B143,'technology-adoption-by-househol'!$D$239:$E$278,2,FALSE))</f>
        <v/>
      </c>
      <c r="K143" t="str">
        <f>IF(ISERROR(VLOOKUP($B143,'technology-adoption-by-househol'!$D$279:$E$297,2,FALSE)),"",VLOOKUP($B143,'technology-adoption-by-househol'!$D$279:$E$297,2,FALSE))</f>
        <v/>
      </c>
      <c r="L143" t="str">
        <f>IF(ISERROR(VLOOKUP($B143,'technology-adoption-by-househol'!$D$298:$E$310,2,FALSE)),"",VLOOKUP($B143,'technology-adoption-by-househol'!$D$298:$E$310,2,FALSE))</f>
        <v/>
      </c>
      <c r="M143" t="str">
        <f>IF(ISERROR(VLOOKUP($B143,'technology-adoption-by-househol'!$D$311:$E$317,2,FALSE)),"",VLOOKUP($B143,'technology-adoption-by-househol'!$D$311:$E$317,2,FALSE))</f>
        <v/>
      </c>
      <c r="N143" t="str">
        <f>IF(ISERROR(VLOOKUP($B143,'technology-adoption-by-househol'!$D$318:$E$325,2,FALSE)),"",VLOOKUP($B143,'technology-adoption-by-househol'!$D$318:$E$325,2,FALSE))</f>
        <v/>
      </c>
      <c r="O143">
        <f>IF(ISERROR(VLOOKUP($B143,'technology-adoption-by-househol'!$D$326:$E$423,2,FALSE)),"",VLOOKUP($B143,'technology-adoption-by-househol'!$D$326:$E$423,2,FALSE))</f>
        <v>99</v>
      </c>
      <c r="P143" t="str">
        <f>IF(ISERROR(VLOOKUP($B143,'technology-adoption-by-househol'!$D$424:$E$432,2,FALSE)),"",VLOOKUP($B143,'technology-adoption-by-househol'!$D$424:$E$432,2,FALSE))</f>
        <v/>
      </c>
      <c r="Q143" t="str">
        <f>IF(ISERROR(VLOOKUP($B143,'technology-adoption-by-househol'!$D$433:$E$444,2,FALSE)),"",VLOOKUP($B143,'technology-adoption-by-househol'!$D$433:$E$444,2,FALSE))</f>
        <v/>
      </c>
      <c r="R143" t="str">
        <f>IF(ISERROR(VLOOKUP($B143,'technology-adoption-by-househol'!$D$445:$E$456,2,FALSE)),"",VLOOKUP($B143,'technology-adoption-by-househol'!$D$445:$E$456,2,FALSE))</f>
        <v/>
      </c>
      <c r="S143">
        <f>IF(ISERROR(VLOOKUP($B143,'technology-adoption-by-househol'!$D$457:$E$511,2,FALSE)),"",VLOOKUP($B143,'technology-adoption-by-househol'!$D$457:$E$511,2,FALSE))</f>
        <v>75</v>
      </c>
      <c r="T143">
        <f>IF(ISERROR(VLOOKUP($B143,'technology-adoption-by-househol'!$D$512:$E$588,2,FALSE)),"",VLOOKUP($B143,'technology-adoption-by-househol'!$D$512:$E$588,2,FALSE))</f>
        <v>99</v>
      </c>
      <c r="U143">
        <f>IF(ISERROR(VLOOKUP($B143,'technology-adoption-by-househol'!$D$589:$E$612,2,FALSE)),"",VLOOKUP($B143,'technology-adoption-by-househol'!$D$589:$E$612,2,FALSE))</f>
        <v>34</v>
      </c>
      <c r="V143">
        <f>IF(ISERROR(VLOOKUP($B143,'technology-adoption-by-househol'!$D$616:$E$724,2,FALSE)),"",VLOOKUP($B143,'technology-adoption-by-househol'!$D$616:$E$724,2,FALSE))</f>
        <v>94</v>
      </c>
      <c r="W143">
        <f>IF(ISERROR(VLOOKUP($B143,'technology-adoption-by-househol'!$D$725:$E$757,2,FALSE)),"",VLOOKUP($B143,'technology-adoption-by-househol'!$D$725:$E$757,2,FALSE))</f>
        <v>45</v>
      </c>
      <c r="X143" t="str">
        <f>IF(ISERROR(VLOOKUP($B143,'technology-adoption-by-househol'!$D$758:$E$768,2,FALSE)),"",VLOOKUP($B143,'technology-adoption-by-househol'!$D$758:$E$768,2,FALSE))</f>
        <v/>
      </c>
      <c r="Y143">
        <f>IF(ISERROR(VLOOKUP($B143,'technology-adoption-by-househol'!$D$769:$E$784,2,FALSE)),"",VLOOKUP($B143,'technology-adoption-by-househol'!$D$769:$E$784,2,FALSE))</f>
        <v>61</v>
      </c>
      <c r="Z143" t="str">
        <f>IF(ISERROR(VLOOKUP($B143,'technology-adoption-by-househol'!$D$785:$E$794,2,FALSE)),"",VLOOKUP($B143,'technology-adoption-by-househol'!$D$785:$E$794,2,FALSE))</f>
        <v/>
      </c>
      <c r="AA143" t="str">
        <f>IF(ISERROR(VLOOKUP($B143,'technology-adoption-by-househol'!$D$795:$E$828,2,FALSE)),"",VLOOKUP($B143,'technology-adoption-by-househol'!$D$795:$E$828,2,FALSE))</f>
        <v/>
      </c>
      <c r="AB143">
        <f>IF(ISERROR(VLOOKUP($B143,'technology-adoption-by-househol'!$D$829:$E$864,2,FALSE)),"",VLOOKUP($B143,'technology-adoption-by-househol'!$D$829:$E$864,2,FALSE))</f>
        <v>22.86</v>
      </c>
      <c r="AC143" t="str">
        <f>IF(ISERROR(VLOOKUP($B143,'technology-adoption-by-househol'!$D$865:$E$877,2,FALSE)),"",VLOOKUP($B143,'technology-adoption-by-househol'!$D$865:$E$877,2,FALSE))</f>
        <v/>
      </c>
      <c r="AD143">
        <f>IF(ISERROR(VLOOKUP($B143,'technology-adoption-by-househol'!$D$878:$E$958,2,FALSE)),"",VLOOKUP($B143,'technology-adoption-by-househol'!$D$878:$E$958,2,FALSE))</f>
        <v>99</v>
      </c>
      <c r="AE143" t="str">
        <f>IF(ISERROR(VLOOKUP($B143,'technology-adoption-by-househol'!$D$959:$E$1011,2,FALSE)),"",VLOOKUP($B143,'technology-adoption-by-househol'!$D$959:$E$1011,2,FALSE))</f>
        <v/>
      </c>
      <c r="AF143" t="str">
        <f>IF(ISERROR(VLOOKUP($B143,'technology-adoption-by-househol'!$D$1012:$E$1018,2,FALSE)),"",VLOOKUP($B143,'technology-adoption-by-househol'!$D$1012:$E$1018,2,FALSE))</f>
        <v/>
      </c>
      <c r="AG143" t="str">
        <f>IF(ISERROR(VLOOKUP($B143,'technology-adoption-by-househol'!$D$1019:$E$1041,2,FALSE)),"",VLOOKUP($B143,'technology-adoption-by-househol'!$D$1019:$E$1041,2,FALSE))</f>
        <v/>
      </c>
      <c r="AH143" t="str">
        <f>IF(ISERROR(VLOOKUP($B143,'technology-adoption-by-househol'!$D$1042:$E$1047,2,FALSE)),"",VLOOKUP($B143,'technology-adoption-by-househol'!$D$1042:$E$1047,2,FALSE))</f>
        <v/>
      </c>
      <c r="AI143" t="str">
        <f>IF(ISERROR(VLOOKUP($B143,'technology-adoption-by-househol'!$D$1048:$E$1059,2,FALSE)),"",VLOOKUP($B143,'technology-adoption-by-househol'!$D$1048:$E$1059,2,FALSE))</f>
        <v/>
      </c>
      <c r="AJ143">
        <f>IF(ISERROR(VLOOKUP($B143,'technology-adoption-by-househol'!$D$1060:$E$1167,2,FALSE)),"",VLOOKUP($B143,'technology-adoption-by-househol'!$D$1060:$E$1167,2,FALSE))</f>
        <v>99</v>
      </c>
      <c r="AK143" t="str">
        <f>IF(ISERROR(VLOOKUP($B143,'technology-adoption-by-househol'!$D$1168:$E$1174,2,FALSE)),"",VLOOKUP($B143,'technology-adoption-by-househol'!$D$1168:$E$1174,2,FALSE))</f>
        <v/>
      </c>
      <c r="AL143" t="str">
        <f>IF(ISERROR(VLOOKUP($B143,'technology-adoption-by-househol'!$D$1181:$E$1236,2,FALSE)),"",VLOOKUP($B143,'technology-adoption-by-househol'!$D$1181:$E$1236,2,FALSE))</f>
        <v/>
      </c>
      <c r="AM143" t="str">
        <f>IF(ISERROR(VLOOKUP($B143,'technology-adoption-by-househol'!$D$1243:$E$1255,2,FALSE)),"",VLOOKUP($B143,'technology-adoption-by-househol'!$D$1243:$E$1255,2,FALSE))</f>
        <v/>
      </c>
      <c r="AN143">
        <f>IF(ISERROR(VLOOKUP($B143,'technology-adoption-by-househol'!$D$1256:$E$1334,2,FALSE)),"",VLOOKUP($B143,'technology-adoption-by-househol'!$D$1256:$E$1334,2,FALSE))</f>
        <v>78</v>
      </c>
      <c r="AO143" t="str">
        <f>IF(ISERROR(VLOOKUP($B143,'technology-adoption-by-househol'!$D$1335:$E$1341,2,FALSE)),"",VLOOKUP($B143,'technology-adoption-by-househol'!$D$1335:$E$1341,2,FALSE))</f>
        <v/>
      </c>
    </row>
    <row r="144" spans="2:41" x14ac:dyDescent="0.3">
      <c r="B144" s="2">
        <f t="shared" si="2"/>
        <v>2000</v>
      </c>
      <c r="C144" t="str">
        <f>IF(ISERROR(VLOOKUP(B144,'technology-adoption-by-househol'!$D$6:$E$41,2,FALSE)),"",VLOOKUP(B144,'technology-adoption-by-househol'!$D$6:$E$41,2,FALSE))</f>
        <v/>
      </c>
      <c r="D144">
        <f>IF(ISERROR(VLOOKUP($B144,'technology-adoption-by-househol'!$D$42:$E$132,2,FALSE)),"",VLOOKUP($B144,'technology-adoption-by-househol'!$D$42:$E$132,2,FALSE))</f>
        <v>92</v>
      </c>
      <c r="E144" t="str">
        <f>IF(ISERROR(VLOOKUP($B144,'technology-adoption-by-househol'!$D$133:$E$162,2,FALSE)),"",VLOOKUP($B144,'technology-adoption-by-househol'!$D$133:$E$162,2,FALSE))</f>
        <v/>
      </c>
      <c r="F144">
        <f>IF(ISERROR(VLOOKUP($B144,'technology-adoption-by-househol'!$D$163:$E$185,2,FALSE)),"",VLOOKUP($B144,'technology-adoption-by-househol'!$D$163:$E$185,2,FALSE))</f>
        <v>42</v>
      </c>
      <c r="G144" t="str">
        <f>IF(ISERROR(VLOOKUP($B144,'technology-adoption-by-househol'!$D$186:$E$192,2,FALSE)),"",VLOOKUP($B144,'technology-adoption-by-househol'!$D$186:$E$192,2,FALSE))</f>
        <v/>
      </c>
      <c r="H144">
        <f>IF(ISERROR(VLOOKUP($B144,'technology-adoption-by-househol'!$D$193:$E$232,2,FALSE)),"",VLOOKUP($B144,'technology-adoption-by-househol'!$D$193:$E$232,2,FALSE))</f>
        <v>94</v>
      </c>
      <c r="I144" t="str">
        <f>IF(ISERROR(VLOOKUP($B144,'technology-adoption-by-househol'!$D$233:$E$238,2,FALSE)),"",VLOOKUP($B144,'technology-adoption-by-househol'!$D$233:$E$238,2,FALSE))</f>
        <v/>
      </c>
      <c r="J144" t="str">
        <f>IF(ISERROR(VLOOKUP($B144,'technology-adoption-by-househol'!$D$239:$E$278,2,FALSE)),"",VLOOKUP($B144,'technology-adoption-by-househol'!$D$239:$E$278,2,FALSE))</f>
        <v/>
      </c>
      <c r="K144" t="str">
        <f>IF(ISERROR(VLOOKUP($B144,'technology-adoption-by-househol'!$D$279:$E$297,2,FALSE)),"",VLOOKUP($B144,'technology-adoption-by-househol'!$D$279:$E$297,2,FALSE))</f>
        <v/>
      </c>
      <c r="L144" t="str">
        <f>IF(ISERROR(VLOOKUP($B144,'technology-adoption-by-househol'!$D$298:$E$310,2,FALSE)),"",VLOOKUP($B144,'technology-adoption-by-househol'!$D$298:$E$310,2,FALSE))</f>
        <v/>
      </c>
      <c r="M144" t="str">
        <f>IF(ISERROR(VLOOKUP($B144,'technology-adoption-by-househol'!$D$311:$E$317,2,FALSE)),"",VLOOKUP($B144,'technology-adoption-by-househol'!$D$311:$E$317,2,FALSE))</f>
        <v/>
      </c>
      <c r="N144" t="str">
        <f>IF(ISERROR(VLOOKUP($B144,'technology-adoption-by-househol'!$D$318:$E$325,2,FALSE)),"",VLOOKUP($B144,'technology-adoption-by-househol'!$D$318:$E$325,2,FALSE))</f>
        <v/>
      </c>
      <c r="O144">
        <f>IF(ISERROR(VLOOKUP($B144,'technology-adoption-by-househol'!$D$326:$E$423,2,FALSE)),"",VLOOKUP($B144,'technology-adoption-by-househol'!$D$326:$E$423,2,FALSE))</f>
        <v>99</v>
      </c>
      <c r="P144" t="str">
        <f>IF(ISERROR(VLOOKUP($B144,'technology-adoption-by-househol'!$D$424:$E$432,2,FALSE)),"",VLOOKUP($B144,'technology-adoption-by-househol'!$D$424:$E$432,2,FALSE))</f>
        <v/>
      </c>
      <c r="Q144" t="str">
        <f>IF(ISERROR(VLOOKUP($B144,'technology-adoption-by-househol'!$D$433:$E$444,2,FALSE)),"",VLOOKUP($B144,'technology-adoption-by-househol'!$D$433:$E$444,2,FALSE))</f>
        <v/>
      </c>
      <c r="R144" t="str">
        <f>IF(ISERROR(VLOOKUP($B144,'technology-adoption-by-househol'!$D$445:$E$456,2,FALSE)),"",VLOOKUP($B144,'technology-adoption-by-househol'!$D$445:$E$456,2,FALSE))</f>
        <v/>
      </c>
      <c r="S144">
        <f>IF(ISERROR(VLOOKUP($B144,'technology-adoption-by-househol'!$D$457:$E$511,2,FALSE)),"",VLOOKUP($B144,'technology-adoption-by-househol'!$D$457:$E$511,2,FALSE))</f>
        <v>76</v>
      </c>
      <c r="T144">
        <f>IF(ISERROR(VLOOKUP($B144,'technology-adoption-by-househol'!$D$512:$E$588,2,FALSE)),"",VLOOKUP($B144,'technology-adoption-by-househol'!$D$512:$E$588,2,FALSE))</f>
        <v>99</v>
      </c>
      <c r="U144">
        <f>IF(ISERROR(VLOOKUP($B144,'technology-adoption-by-househol'!$D$589:$E$612,2,FALSE)),"",VLOOKUP($B144,'technology-adoption-by-househol'!$D$589:$E$612,2,FALSE))</f>
        <v>42</v>
      </c>
      <c r="V144">
        <f>IF(ISERROR(VLOOKUP($B144,'technology-adoption-by-househol'!$D$616:$E$724,2,FALSE)),"",VLOOKUP($B144,'technology-adoption-by-househol'!$D$616:$E$724,2,FALSE))</f>
        <v>94</v>
      </c>
      <c r="W144">
        <f>IF(ISERROR(VLOOKUP($B144,'technology-adoption-by-househol'!$D$725:$E$757,2,FALSE)),"",VLOOKUP($B144,'technology-adoption-by-househol'!$D$725:$E$757,2,FALSE))</f>
        <v>51</v>
      </c>
      <c r="X144" t="str">
        <f>IF(ISERROR(VLOOKUP($B144,'technology-adoption-by-househol'!$D$758:$E$768,2,FALSE)),"",VLOOKUP($B144,'technology-adoption-by-househol'!$D$758:$E$768,2,FALSE))</f>
        <v/>
      </c>
      <c r="Y144">
        <f>IF(ISERROR(VLOOKUP($B144,'technology-adoption-by-househol'!$D$769:$E$784,2,FALSE)),"",VLOOKUP($B144,'technology-adoption-by-househol'!$D$769:$E$784,2,FALSE))</f>
        <v>64</v>
      </c>
      <c r="Z144" t="str">
        <f>IF(ISERROR(VLOOKUP($B144,'technology-adoption-by-househol'!$D$785:$E$794,2,FALSE)),"",VLOOKUP($B144,'technology-adoption-by-househol'!$D$785:$E$794,2,FALSE))</f>
        <v/>
      </c>
      <c r="AA144" t="str">
        <f>IF(ISERROR(VLOOKUP($B144,'technology-adoption-by-househol'!$D$795:$E$828,2,FALSE)),"",VLOOKUP($B144,'technology-adoption-by-househol'!$D$795:$E$828,2,FALSE))</f>
        <v/>
      </c>
      <c r="AB144">
        <f>IF(ISERROR(VLOOKUP($B144,'technology-adoption-by-househol'!$D$829:$E$864,2,FALSE)),"",VLOOKUP($B144,'technology-adoption-by-househol'!$D$829:$E$864,2,FALSE))</f>
        <v>26.86</v>
      </c>
      <c r="AC144" t="str">
        <f>IF(ISERROR(VLOOKUP($B144,'technology-adoption-by-househol'!$D$865:$E$877,2,FALSE)),"",VLOOKUP($B144,'technology-adoption-by-househol'!$D$865:$E$877,2,FALSE))</f>
        <v/>
      </c>
      <c r="AD144">
        <f>IF(ISERROR(VLOOKUP($B144,'technology-adoption-by-househol'!$D$878:$E$958,2,FALSE)),"",VLOOKUP($B144,'technology-adoption-by-househol'!$D$878:$E$958,2,FALSE))</f>
        <v>99</v>
      </c>
      <c r="AE144" t="str">
        <f>IF(ISERROR(VLOOKUP($B144,'technology-adoption-by-househol'!$D$959:$E$1011,2,FALSE)),"",VLOOKUP($B144,'technology-adoption-by-househol'!$D$959:$E$1011,2,FALSE))</f>
        <v/>
      </c>
      <c r="AF144" t="str">
        <f>IF(ISERROR(VLOOKUP($B144,'technology-adoption-by-househol'!$D$1012:$E$1018,2,FALSE)),"",VLOOKUP($B144,'technology-adoption-by-househol'!$D$1012:$E$1018,2,FALSE))</f>
        <v/>
      </c>
      <c r="AG144" t="str">
        <f>IF(ISERROR(VLOOKUP($B144,'technology-adoption-by-househol'!$D$1019:$E$1041,2,FALSE)),"",VLOOKUP($B144,'technology-adoption-by-househol'!$D$1019:$E$1041,2,FALSE))</f>
        <v/>
      </c>
      <c r="AH144" t="str">
        <f>IF(ISERROR(VLOOKUP($B144,'technology-adoption-by-househol'!$D$1042:$E$1047,2,FALSE)),"",VLOOKUP($B144,'technology-adoption-by-househol'!$D$1042:$E$1047,2,FALSE))</f>
        <v/>
      </c>
      <c r="AI144" t="str">
        <f>IF(ISERROR(VLOOKUP($B144,'technology-adoption-by-househol'!$D$1048:$E$1059,2,FALSE)),"",VLOOKUP($B144,'technology-adoption-by-househol'!$D$1048:$E$1059,2,FALSE))</f>
        <v/>
      </c>
      <c r="AJ144">
        <f>IF(ISERROR(VLOOKUP($B144,'technology-adoption-by-househol'!$D$1060:$E$1167,2,FALSE)),"",VLOOKUP($B144,'technology-adoption-by-househol'!$D$1060:$E$1167,2,FALSE))</f>
        <v>99</v>
      </c>
      <c r="AK144" t="str">
        <f>IF(ISERROR(VLOOKUP($B144,'technology-adoption-by-househol'!$D$1168:$E$1174,2,FALSE)),"",VLOOKUP($B144,'technology-adoption-by-househol'!$D$1168:$E$1174,2,FALSE))</f>
        <v/>
      </c>
      <c r="AL144" t="str">
        <f>IF(ISERROR(VLOOKUP($B144,'technology-adoption-by-househol'!$D$1181:$E$1236,2,FALSE)),"",VLOOKUP($B144,'technology-adoption-by-househol'!$D$1181:$E$1236,2,FALSE))</f>
        <v/>
      </c>
      <c r="AM144" t="str">
        <f>IF(ISERROR(VLOOKUP($B144,'technology-adoption-by-househol'!$D$1243:$E$1255,2,FALSE)),"",VLOOKUP($B144,'technology-adoption-by-househol'!$D$1243:$E$1255,2,FALSE))</f>
        <v/>
      </c>
      <c r="AN144">
        <f>IF(ISERROR(VLOOKUP($B144,'technology-adoption-by-househol'!$D$1256:$E$1334,2,FALSE)),"",VLOOKUP($B144,'technology-adoption-by-househol'!$D$1256:$E$1334,2,FALSE))</f>
        <v>78</v>
      </c>
      <c r="AO144" t="str">
        <f>IF(ISERROR(VLOOKUP($B144,'technology-adoption-by-househol'!$D$1335:$E$1341,2,FALSE)),"",VLOOKUP($B144,'technology-adoption-by-househol'!$D$1335:$E$1341,2,FALSE))</f>
        <v/>
      </c>
    </row>
    <row r="145" spans="2:41" x14ac:dyDescent="0.3">
      <c r="B145" s="2">
        <f t="shared" si="2"/>
        <v>2001</v>
      </c>
      <c r="C145" t="str">
        <f>IF(ISERROR(VLOOKUP(B145,'technology-adoption-by-househol'!$D$6:$E$41,2,FALSE)),"",VLOOKUP(B145,'technology-adoption-by-househol'!$D$6:$E$41,2,FALSE))</f>
        <v/>
      </c>
      <c r="D145">
        <f>IF(ISERROR(VLOOKUP($B145,'technology-adoption-by-househol'!$D$42:$E$132,2,FALSE)),"",VLOOKUP($B145,'technology-adoption-by-househol'!$D$42:$E$132,2,FALSE))</f>
        <v>92</v>
      </c>
      <c r="E145" t="str">
        <f>IF(ISERROR(VLOOKUP($B145,'technology-adoption-by-househol'!$D$133:$E$162,2,FALSE)),"",VLOOKUP($B145,'technology-adoption-by-househol'!$D$133:$E$162,2,FALSE))</f>
        <v/>
      </c>
      <c r="F145">
        <f>IF(ISERROR(VLOOKUP($B145,'technology-adoption-by-househol'!$D$163:$E$185,2,FALSE)),"",VLOOKUP($B145,'technology-adoption-by-househol'!$D$163:$E$185,2,FALSE))</f>
        <v>49</v>
      </c>
      <c r="G145" t="str">
        <f>IF(ISERROR(VLOOKUP($B145,'technology-adoption-by-househol'!$D$186:$E$192,2,FALSE)),"",VLOOKUP($B145,'technology-adoption-by-househol'!$D$186:$E$192,2,FALSE))</f>
        <v/>
      </c>
      <c r="H145">
        <f>IF(ISERROR(VLOOKUP($B145,'technology-adoption-by-househol'!$D$193:$E$232,2,FALSE)),"",VLOOKUP($B145,'technology-adoption-by-househol'!$D$193:$E$232,2,FALSE))</f>
        <v>94</v>
      </c>
      <c r="I145" t="str">
        <f>IF(ISERROR(VLOOKUP($B145,'technology-adoption-by-househol'!$D$233:$E$238,2,FALSE)),"",VLOOKUP($B145,'technology-adoption-by-househol'!$D$233:$E$238,2,FALSE))</f>
        <v/>
      </c>
      <c r="J145" t="str">
        <f>IF(ISERROR(VLOOKUP($B145,'technology-adoption-by-househol'!$D$239:$E$278,2,FALSE)),"",VLOOKUP($B145,'technology-adoption-by-househol'!$D$239:$E$278,2,FALSE))</f>
        <v/>
      </c>
      <c r="K145" t="str">
        <f>IF(ISERROR(VLOOKUP($B145,'technology-adoption-by-househol'!$D$279:$E$297,2,FALSE)),"",VLOOKUP($B145,'technology-adoption-by-househol'!$D$279:$E$297,2,FALSE))</f>
        <v/>
      </c>
      <c r="L145" t="str">
        <f>IF(ISERROR(VLOOKUP($B145,'technology-adoption-by-househol'!$D$298:$E$310,2,FALSE)),"",VLOOKUP($B145,'technology-adoption-by-househol'!$D$298:$E$310,2,FALSE))</f>
        <v/>
      </c>
      <c r="M145" t="str">
        <f>IF(ISERROR(VLOOKUP($B145,'technology-adoption-by-househol'!$D$311:$E$317,2,FALSE)),"",VLOOKUP($B145,'technology-adoption-by-househol'!$D$311:$E$317,2,FALSE))</f>
        <v/>
      </c>
      <c r="N145" t="str">
        <f>IF(ISERROR(VLOOKUP($B145,'technology-adoption-by-househol'!$D$318:$E$325,2,FALSE)),"",VLOOKUP($B145,'technology-adoption-by-househol'!$D$318:$E$325,2,FALSE))</f>
        <v/>
      </c>
      <c r="O145">
        <f>IF(ISERROR(VLOOKUP($B145,'technology-adoption-by-househol'!$D$326:$E$423,2,FALSE)),"",VLOOKUP($B145,'technology-adoption-by-househol'!$D$326:$E$423,2,FALSE))</f>
        <v>99</v>
      </c>
      <c r="P145" t="str">
        <f>IF(ISERROR(VLOOKUP($B145,'technology-adoption-by-househol'!$D$424:$E$432,2,FALSE)),"",VLOOKUP($B145,'technology-adoption-by-househol'!$D$424:$E$432,2,FALSE))</f>
        <v/>
      </c>
      <c r="Q145" t="str">
        <f>IF(ISERROR(VLOOKUP($B145,'technology-adoption-by-househol'!$D$433:$E$444,2,FALSE)),"",VLOOKUP($B145,'technology-adoption-by-househol'!$D$433:$E$444,2,FALSE))</f>
        <v/>
      </c>
      <c r="R145" t="str">
        <f>IF(ISERROR(VLOOKUP($B145,'technology-adoption-by-househol'!$D$445:$E$456,2,FALSE)),"",VLOOKUP($B145,'technology-adoption-by-househol'!$D$445:$E$456,2,FALSE))</f>
        <v/>
      </c>
      <c r="S145">
        <f>IF(ISERROR(VLOOKUP($B145,'technology-adoption-by-househol'!$D$457:$E$511,2,FALSE)),"",VLOOKUP($B145,'technology-adoption-by-househol'!$D$457:$E$511,2,FALSE))</f>
        <v>78</v>
      </c>
      <c r="T145">
        <f>IF(ISERROR(VLOOKUP($B145,'technology-adoption-by-househol'!$D$512:$E$588,2,FALSE)),"",VLOOKUP($B145,'technology-adoption-by-househol'!$D$512:$E$588,2,FALSE))</f>
        <v>99</v>
      </c>
      <c r="U145">
        <f>IF(ISERROR(VLOOKUP($B145,'technology-adoption-by-househol'!$D$589:$E$612,2,FALSE)),"",VLOOKUP($B145,'technology-adoption-by-househol'!$D$589:$E$612,2,FALSE))</f>
        <v>49</v>
      </c>
      <c r="V145">
        <f>IF(ISERROR(VLOOKUP($B145,'technology-adoption-by-househol'!$D$616:$E$724,2,FALSE)),"",VLOOKUP($B145,'technology-adoption-by-househol'!$D$616:$E$724,2,FALSE))</f>
        <v>94.5</v>
      </c>
      <c r="W145">
        <f>IF(ISERROR(VLOOKUP($B145,'technology-adoption-by-househol'!$D$725:$E$757,2,FALSE)),"",VLOOKUP($B145,'technology-adoption-by-househol'!$D$725:$E$757,2,FALSE))</f>
        <v>56.3</v>
      </c>
      <c r="X145" t="str">
        <f>IF(ISERROR(VLOOKUP($B145,'technology-adoption-by-househol'!$D$758:$E$768,2,FALSE)),"",VLOOKUP($B145,'technology-adoption-by-househol'!$D$758:$E$768,2,FALSE))</f>
        <v/>
      </c>
      <c r="Y145">
        <f>IF(ISERROR(VLOOKUP($B145,'technology-adoption-by-househol'!$D$769:$E$784,2,FALSE)),"",VLOOKUP($B145,'technology-adoption-by-househol'!$D$769:$E$784,2,FALSE))</f>
        <v>72</v>
      </c>
      <c r="Z145" t="str">
        <f>IF(ISERROR(VLOOKUP($B145,'technology-adoption-by-househol'!$D$785:$E$794,2,FALSE)),"",VLOOKUP($B145,'technology-adoption-by-househol'!$D$785:$E$794,2,FALSE))</f>
        <v/>
      </c>
      <c r="AA145" t="str">
        <f>IF(ISERROR(VLOOKUP($B145,'technology-adoption-by-househol'!$D$795:$E$828,2,FALSE)),"",VLOOKUP($B145,'technology-adoption-by-househol'!$D$795:$E$828,2,FALSE))</f>
        <v/>
      </c>
      <c r="AB145">
        <f>IF(ISERROR(VLOOKUP($B145,'technology-adoption-by-househol'!$D$829:$E$864,2,FALSE)),"",VLOOKUP($B145,'technology-adoption-by-househol'!$D$829:$E$864,2,FALSE))</f>
        <v>30.29</v>
      </c>
      <c r="AC145" t="str">
        <f>IF(ISERROR(VLOOKUP($B145,'technology-adoption-by-househol'!$D$865:$E$877,2,FALSE)),"",VLOOKUP($B145,'technology-adoption-by-househol'!$D$865:$E$877,2,FALSE))</f>
        <v/>
      </c>
      <c r="AD145">
        <f>IF(ISERROR(VLOOKUP($B145,'technology-adoption-by-househol'!$D$878:$E$958,2,FALSE)),"",VLOOKUP($B145,'technology-adoption-by-househol'!$D$878:$E$958,2,FALSE))</f>
        <v>99</v>
      </c>
      <c r="AE145" t="str">
        <f>IF(ISERROR(VLOOKUP($B145,'technology-adoption-by-househol'!$D$959:$E$1011,2,FALSE)),"",VLOOKUP($B145,'technology-adoption-by-househol'!$D$959:$E$1011,2,FALSE))</f>
        <v/>
      </c>
      <c r="AF145" t="str">
        <f>IF(ISERROR(VLOOKUP($B145,'technology-adoption-by-househol'!$D$1012:$E$1018,2,FALSE)),"",VLOOKUP($B145,'technology-adoption-by-househol'!$D$1012:$E$1018,2,FALSE))</f>
        <v/>
      </c>
      <c r="AG145" t="str">
        <f>IF(ISERROR(VLOOKUP($B145,'technology-adoption-by-househol'!$D$1019:$E$1041,2,FALSE)),"",VLOOKUP($B145,'technology-adoption-by-househol'!$D$1019:$E$1041,2,FALSE))</f>
        <v/>
      </c>
      <c r="AH145" t="str">
        <f>IF(ISERROR(VLOOKUP($B145,'technology-adoption-by-househol'!$D$1042:$E$1047,2,FALSE)),"",VLOOKUP($B145,'technology-adoption-by-househol'!$D$1042:$E$1047,2,FALSE))</f>
        <v/>
      </c>
      <c r="AI145" t="str">
        <f>IF(ISERROR(VLOOKUP($B145,'technology-adoption-by-househol'!$D$1048:$E$1059,2,FALSE)),"",VLOOKUP($B145,'technology-adoption-by-househol'!$D$1048:$E$1059,2,FALSE))</f>
        <v/>
      </c>
      <c r="AJ145">
        <f>IF(ISERROR(VLOOKUP($B145,'technology-adoption-by-househol'!$D$1060:$E$1167,2,FALSE)),"",VLOOKUP($B145,'technology-adoption-by-househol'!$D$1060:$E$1167,2,FALSE))</f>
        <v>99</v>
      </c>
      <c r="AK145" t="str">
        <f>IF(ISERROR(VLOOKUP($B145,'technology-adoption-by-househol'!$D$1168:$E$1174,2,FALSE)),"",VLOOKUP($B145,'technology-adoption-by-househol'!$D$1168:$E$1174,2,FALSE))</f>
        <v/>
      </c>
      <c r="AL145" t="str">
        <f>IF(ISERROR(VLOOKUP($B145,'technology-adoption-by-househol'!$D$1181:$E$1236,2,FALSE)),"",VLOOKUP($B145,'technology-adoption-by-househol'!$D$1181:$E$1236,2,FALSE))</f>
        <v/>
      </c>
      <c r="AM145" t="str">
        <f>IF(ISERROR(VLOOKUP($B145,'technology-adoption-by-househol'!$D$1243:$E$1255,2,FALSE)),"",VLOOKUP($B145,'technology-adoption-by-househol'!$D$1243:$E$1255,2,FALSE))</f>
        <v/>
      </c>
      <c r="AN145">
        <f>IF(ISERROR(VLOOKUP($B145,'technology-adoption-by-househol'!$D$1256:$E$1334,2,FALSE)),"",VLOOKUP($B145,'technology-adoption-by-househol'!$D$1256:$E$1334,2,FALSE))</f>
        <v>79</v>
      </c>
      <c r="AO145" t="str">
        <f>IF(ISERROR(VLOOKUP($B145,'technology-adoption-by-househol'!$D$1335:$E$1341,2,FALSE)),"",VLOOKUP($B145,'technology-adoption-by-househol'!$D$1335:$E$1341,2,FALSE))</f>
        <v/>
      </c>
    </row>
    <row r="146" spans="2:41" x14ac:dyDescent="0.3">
      <c r="B146" s="2">
        <f t="shared" si="2"/>
        <v>2002</v>
      </c>
      <c r="C146" t="str">
        <f>IF(ISERROR(VLOOKUP(B146,'technology-adoption-by-househol'!$D$6:$E$41,2,FALSE)),"",VLOOKUP(B146,'technology-adoption-by-househol'!$D$6:$E$41,2,FALSE))</f>
        <v/>
      </c>
      <c r="D146">
        <f>IF(ISERROR(VLOOKUP($B146,'technology-adoption-by-househol'!$D$42:$E$132,2,FALSE)),"",VLOOKUP($B146,'technology-adoption-by-househol'!$D$42:$E$132,2,FALSE))</f>
        <v>91</v>
      </c>
      <c r="E146" t="str">
        <f>IF(ISERROR(VLOOKUP($B146,'technology-adoption-by-househol'!$D$133:$E$162,2,FALSE)),"",VLOOKUP($B146,'technology-adoption-by-househol'!$D$133:$E$162,2,FALSE))</f>
        <v/>
      </c>
      <c r="F146">
        <f>IF(ISERROR(VLOOKUP($B146,'technology-adoption-by-househol'!$D$163:$E$185,2,FALSE)),"",VLOOKUP($B146,'technology-adoption-by-househol'!$D$163:$E$185,2,FALSE))</f>
        <v>56</v>
      </c>
      <c r="G146" t="str">
        <f>IF(ISERROR(VLOOKUP($B146,'technology-adoption-by-househol'!$D$186:$E$192,2,FALSE)),"",VLOOKUP($B146,'technology-adoption-by-househol'!$D$186:$E$192,2,FALSE))</f>
        <v/>
      </c>
      <c r="H146">
        <f>IF(ISERROR(VLOOKUP($B146,'technology-adoption-by-househol'!$D$193:$E$232,2,FALSE)),"",VLOOKUP($B146,'technology-adoption-by-househol'!$D$193:$E$232,2,FALSE))</f>
        <v>96</v>
      </c>
      <c r="I146" t="str">
        <f>IF(ISERROR(VLOOKUP($B146,'technology-adoption-by-househol'!$D$233:$E$238,2,FALSE)),"",VLOOKUP($B146,'technology-adoption-by-househol'!$D$233:$E$238,2,FALSE))</f>
        <v/>
      </c>
      <c r="J146" t="str">
        <f>IF(ISERROR(VLOOKUP($B146,'technology-adoption-by-househol'!$D$239:$E$278,2,FALSE)),"",VLOOKUP($B146,'technology-adoption-by-househol'!$D$239:$E$278,2,FALSE))</f>
        <v/>
      </c>
      <c r="K146" t="str">
        <f>IF(ISERROR(VLOOKUP($B146,'technology-adoption-by-househol'!$D$279:$E$297,2,FALSE)),"",VLOOKUP($B146,'technology-adoption-by-househol'!$D$279:$E$297,2,FALSE))</f>
        <v/>
      </c>
      <c r="L146" t="str">
        <f>IF(ISERROR(VLOOKUP($B146,'technology-adoption-by-househol'!$D$298:$E$310,2,FALSE)),"",VLOOKUP($B146,'technology-adoption-by-househol'!$D$298:$E$310,2,FALSE))</f>
        <v/>
      </c>
      <c r="M146" t="str">
        <f>IF(ISERROR(VLOOKUP($B146,'technology-adoption-by-househol'!$D$311:$E$317,2,FALSE)),"",VLOOKUP($B146,'technology-adoption-by-househol'!$D$311:$E$317,2,FALSE))</f>
        <v/>
      </c>
      <c r="N146" t="str">
        <f>IF(ISERROR(VLOOKUP($B146,'technology-adoption-by-househol'!$D$318:$E$325,2,FALSE)),"",VLOOKUP($B146,'technology-adoption-by-househol'!$D$318:$E$325,2,FALSE))</f>
        <v/>
      </c>
      <c r="O146">
        <f>IF(ISERROR(VLOOKUP($B146,'technology-adoption-by-househol'!$D$326:$E$423,2,FALSE)),"",VLOOKUP($B146,'technology-adoption-by-househol'!$D$326:$E$423,2,FALSE))</f>
        <v>99</v>
      </c>
      <c r="P146" t="str">
        <f>IF(ISERROR(VLOOKUP($B146,'technology-adoption-by-househol'!$D$424:$E$432,2,FALSE)),"",VLOOKUP($B146,'technology-adoption-by-househol'!$D$424:$E$432,2,FALSE))</f>
        <v/>
      </c>
      <c r="Q146" t="str">
        <f>IF(ISERROR(VLOOKUP($B146,'technology-adoption-by-househol'!$D$433:$E$444,2,FALSE)),"",VLOOKUP($B146,'technology-adoption-by-househol'!$D$433:$E$444,2,FALSE))</f>
        <v/>
      </c>
      <c r="R146" t="str">
        <f>IF(ISERROR(VLOOKUP($B146,'technology-adoption-by-househol'!$D$445:$E$456,2,FALSE)),"",VLOOKUP($B146,'technology-adoption-by-househol'!$D$445:$E$456,2,FALSE))</f>
        <v/>
      </c>
      <c r="S146">
        <f>IF(ISERROR(VLOOKUP($B146,'technology-adoption-by-househol'!$D$457:$E$511,2,FALSE)),"",VLOOKUP($B146,'technology-adoption-by-househol'!$D$457:$E$511,2,FALSE))</f>
        <v>83</v>
      </c>
      <c r="T146">
        <f>IF(ISERROR(VLOOKUP($B146,'technology-adoption-by-househol'!$D$512:$E$588,2,FALSE)),"",VLOOKUP($B146,'technology-adoption-by-househol'!$D$512:$E$588,2,FALSE))</f>
        <v>99</v>
      </c>
      <c r="U146">
        <f>IF(ISERROR(VLOOKUP($B146,'technology-adoption-by-househol'!$D$589:$E$612,2,FALSE)),"",VLOOKUP($B146,'technology-adoption-by-househol'!$D$589:$E$612,2,FALSE))</f>
        <v>52</v>
      </c>
      <c r="V146">
        <f>IF(ISERROR(VLOOKUP($B146,'technology-adoption-by-househol'!$D$616:$E$724,2,FALSE)),"",VLOOKUP($B146,'technology-adoption-by-househol'!$D$616:$E$724,2,FALSE))</f>
        <v>95</v>
      </c>
      <c r="W146">
        <f>IF(ISERROR(VLOOKUP($B146,'technology-adoption-by-househol'!$D$725:$E$757,2,FALSE)),"",VLOOKUP($B146,'technology-adoption-by-househol'!$D$725:$E$757,2,FALSE))</f>
        <v>58</v>
      </c>
      <c r="X146" t="str">
        <f>IF(ISERROR(VLOOKUP($B146,'technology-adoption-by-househol'!$D$758:$E$768,2,FALSE)),"",VLOOKUP($B146,'technology-adoption-by-househol'!$D$758:$E$768,2,FALSE))</f>
        <v/>
      </c>
      <c r="Y146">
        <f>IF(ISERROR(VLOOKUP($B146,'technology-adoption-by-househol'!$D$769:$E$784,2,FALSE)),"",VLOOKUP($B146,'technology-adoption-by-househol'!$D$769:$E$784,2,FALSE))</f>
        <v>77</v>
      </c>
      <c r="Z146" t="str">
        <f>IF(ISERROR(VLOOKUP($B146,'technology-adoption-by-househol'!$D$785:$E$794,2,FALSE)),"",VLOOKUP($B146,'technology-adoption-by-househol'!$D$785:$E$794,2,FALSE))</f>
        <v/>
      </c>
      <c r="AA146" t="str">
        <f>IF(ISERROR(VLOOKUP($B146,'technology-adoption-by-househol'!$D$795:$E$828,2,FALSE)),"",VLOOKUP($B146,'technology-adoption-by-househol'!$D$795:$E$828,2,FALSE))</f>
        <v/>
      </c>
      <c r="AB146">
        <f>IF(ISERROR(VLOOKUP($B146,'technology-adoption-by-househol'!$D$829:$E$864,2,FALSE)),"",VLOOKUP($B146,'technology-adoption-by-househol'!$D$829:$E$864,2,FALSE))</f>
        <v>38.86</v>
      </c>
      <c r="AC146" t="str">
        <f>IF(ISERROR(VLOOKUP($B146,'technology-adoption-by-househol'!$D$865:$E$877,2,FALSE)),"",VLOOKUP($B146,'technology-adoption-by-househol'!$D$865:$E$877,2,FALSE))</f>
        <v/>
      </c>
      <c r="AD146">
        <f>IF(ISERROR(VLOOKUP($B146,'technology-adoption-by-househol'!$D$878:$E$958,2,FALSE)),"",VLOOKUP($B146,'technology-adoption-by-househol'!$D$878:$E$958,2,FALSE))</f>
        <v>99</v>
      </c>
      <c r="AE146" t="str">
        <f>IF(ISERROR(VLOOKUP($B146,'technology-adoption-by-househol'!$D$959:$E$1011,2,FALSE)),"",VLOOKUP($B146,'technology-adoption-by-househol'!$D$959:$E$1011,2,FALSE))</f>
        <v/>
      </c>
      <c r="AF146" t="str">
        <f>IF(ISERROR(VLOOKUP($B146,'technology-adoption-by-househol'!$D$1012:$E$1018,2,FALSE)),"",VLOOKUP($B146,'technology-adoption-by-househol'!$D$1012:$E$1018,2,FALSE))</f>
        <v/>
      </c>
      <c r="AG146" t="str">
        <f>IF(ISERROR(VLOOKUP($B146,'technology-adoption-by-househol'!$D$1019:$E$1041,2,FALSE)),"",VLOOKUP($B146,'technology-adoption-by-househol'!$D$1019:$E$1041,2,FALSE))</f>
        <v/>
      </c>
      <c r="AH146" t="str">
        <f>IF(ISERROR(VLOOKUP($B146,'technology-adoption-by-househol'!$D$1042:$E$1047,2,FALSE)),"",VLOOKUP($B146,'technology-adoption-by-househol'!$D$1042:$E$1047,2,FALSE))</f>
        <v/>
      </c>
      <c r="AI146" t="str">
        <f>IF(ISERROR(VLOOKUP($B146,'technology-adoption-by-househol'!$D$1048:$E$1059,2,FALSE)),"",VLOOKUP($B146,'technology-adoption-by-househol'!$D$1048:$E$1059,2,FALSE))</f>
        <v/>
      </c>
      <c r="AJ146">
        <f>IF(ISERROR(VLOOKUP($B146,'technology-adoption-by-househol'!$D$1060:$E$1167,2,FALSE)),"",VLOOKUP($B146,'technology-adoption-by-househol'!$D$1060:$E$1167,2,FALSE))</f>
        <v>99</v>
      </c>
      <c r="AK146" t="str">
        <f>IF(ISERROR(VLOOKUP($B146,'technology-adoption-by-househol'!$D$1168:$E$1174,2,FALSE)),"",VLOOKUP($B146,'technology-adoption-by-househol'!$D$1168:$E$1174,2,FALSE))</f>
        <v/>
      </c>
      <c r="AL146" t="str">
        <f>IF(ISERROR(VLOOKUP($B146,'technology-adoption-by-househol'!$D$1181:$E$1236,2,FALSE)),"",VLOOKUP($B146,'technology-adoption-by-househol'!$D$1181:$E$1236,2,FALSE))</f>
        <v/>
      </c>
      <c r="AM146" t="str">
        <f>IF(ISERROR(VLOOKUP($B146,'technology-adoption-by-househol'!$D$1243:$E$1255,2,FALSE)),"",VLOOKUP($B146,'technology-adoption-by-househol'!$D$1243:$E$1255,2,FALSE))</f>
        <v/>
      </c>
      <c r="AN146">
        <f>IF(ISERROR(VLOOKUP($B146,'technology-adoption-by-househol'!$D$1256:$E$1334,2,FALSE)),"",VLOOKUP($B146,'technology-adoption-by-househol'!$D$1256:$E$1334,2,FALSE))</f>
        <v>80</v>
      </c>
      <c r="AO146" t="str">
        <f>IF(ISERROR(VLOOKUP($B146,'technology-adoption-by-househol'!$D$1335:$E$1341,2,FALSE)),"",VLOOKUP($B146,'technology-adoption-by-househol'!$D$1335:$E$1341,2,FALSE))</f>
        <v/>
      </c>
    </row>
    <row r="147" spans="2:41" x14ac:dyDescent="0.3">
      <c r="B147" s="2">
        <f t="shared" si="2"/>
        <v>2003</v>
      </c>
      <c r="C147" t="str">
        <f>IF(ISERROR(VLOOKUP(B147,'technology-adoption-by-househol'!$D$6:$E$41,2,FALSE)),"",VLOOKUP(B147,'technology-adoption-by-househol'!$D$6:$E$41,2,FALSE))</f>
        <v/>
      </c>
      <c r="D147">
        <f>IF(ISERROR(VLOOKUP($B147,'technology-adoption-by-househol'!$D$42:$E$132,2,FALSE)),"",VLOOKUP($B147,'technology-adoption-by-househol'!$D$42:$E$132,2,FALSE))</f>
        <v>91</v>
      </c>
      <c r="E147" t="str">
        <f>IF(ISERROR(VLOOKUP($B147,'technology-adoption-by-househol'!$D$133:$E$162,2,FALSE)),"",VLOOKUP($B147,'technology-adoption-by-househol'!$D$133:$E$162,2,FALSE))</f>
        <v/>
      </c>
      <c r="F147">
        <f>IF(ISERROR(VLOOKUP($B147,'technology-adoption-by-househol'!$D$163:$E$185,2,FALSE)),"",VLOOKUP($B147,'technology-adoption-by-househol'!$D$163:$E$185,2,FALSE))</f>
        <v>62.8</v>
      </c>
      <c r="G147" t="str">
        <f>IF(ISERROR(VLOOKUP($B147,'technology-adoption-by-househol'!$D$186:$E$192,2,FALSE)),"",VLOOKUP($B147,'technology-adoption-by-househol'!$D$186:$E$192,2,FALSE))</f>
        <v/>
      </c>
      <c r="H147">
        <f>IF(ISERROR(VLOOKUP($B147,'technology-adoption-by-househol'!$D$193:$E$232,2,FALSE)),"",VLOOKUP($B147,'technology-adoption-by-househol'!$D$193:$E$232,2,FALSE))</f>
        <v>95</v>
      </c>
      <c r="I147">
        <f>IF(ISERROR(VLOOKUP($B147,'technology-adoption-by-househol'!$D$233:$E$238,2,FALSE)),"",VLOOKUP($B147,'technology-adoption-by-househol'!$D$233:$E$238,2,FALSE))</f>
        <v>63.1</v>
      </c>
      <c r="J147">
        <f>IF(ISERROR(VLOOKUP($B147,'technology-adoption-by-househol'!$D$239:$E$278,2,FALSE)),"",VLOOKUP($B147,'technology-adoption-by-househol'!$D$239:$E$278,2,FALSE))</f>
        <v>62.3</v>
      </c>
      <c r="K147" t="str">
        <f>IF(ISERROR(VLOOKUP($B147,'technology-adoption-by-househol'!$D$279:$E$297,2,FALSE)),"",VLOOKUP($B147,'technology-adoption-by-househol'!$D$279:$E$297,2,FALSE))</f>
        <v/>
      </c>
      <c r="L147">
        <f>IF(ISERROR(VLOOKUP($B147,'technology-adoption-by-househol'!$D$298:$E$310,2,FALSE)),"",VLOOKUP($B147,'technology-adoption-by-househol'!$D$298:$E$310,2,FALSE))</f>
        <v>89.1</v>
      </c>
      <c r="M147" t="str">
        <f>IF(ISERROR(VLOOKUP($B147,'technology-adoption-by-househol'!$D$311:$E$317,2,FALSE)),"",VLOOKUP($B147,'technology-adoption-by-househol'!$D$311:$E$317,2,FALSE))</f>
        <v/>
      </c>
      <c r="N147" t="str">
        <f>IF(ISERROR(VLOOKUP($B147,'technology-adoption-by-househol'!$D$318:$E$325,2,FALSE)),"",VLOOKUP($B147,'technology-adoption-by-househol'!$D$318:$E$325,2,FALSE))</f>
        <v/>
      </c>
      <c r="O147">
        <f>IF(ISERROR(VLOOKUP($B147,'technology-adoption-by-househol'!$D$326:$E$423,2,FALSE)),"",VLOOKUP($B147,'technology-adoption-by-househol'!$D$326:$E$423,2,FALSE))</f>
        <v>99</v>
      </c>
      <c r="P147" t="str">
        <f>IF(ISERROR(VLOOKUP($B147,'technology-adoption-by-househol'!$D$424:$E$432,2,FALSE)),"",VLOOKUP($B147,'technology-adoption-by-househol'!$D$424:$E$432,2,FALSE))</f>
        <v/>
      </c>
      <c r="Q147" t="str">
        <f>IF(ISERROR(VLOOKUP($B147,'technology-adoption-by-househol'!$D$433:$E$444,2,FALSE)),"",VLOOKUP($B147,'technology-adoption-by-househol'!$D$433:$E$444,2,FALSE))</f>
        <v/>
      </c>
      <c r="R147">
        <f>IF(ISERROR(VLOOKUP($B147,'technology-adoption-by-househol'!$D$445:$E$456,2,FALSE)),"",VLOOKUP($B147,'technology-adoption-by-househol'!$D$445:$E$456,2,FALSE))</f>
        <v>36.9</v>
      </c>
      <c r="S147">
        <f>IF(ISERROR(VLOOKUP($B147,'technology-adoption-by-househol'!$D$457:$E$511,2,FALSE)),"",VLOOKUP($B147,'technology-adoption-by-househol'!$D$457:$E$511,2,FALSE))</f>
        <v>87</v>
      </c>
      <c r="T147">
        <f>IF(ISERROR(VLOOKUP($B147,'technology-adoption-by-househol'!$D$512:$E$588,2,FALSE)),"",VLOOKUP($B147,'technology-adoption-by-househol'!$D$512:$E$588,2,FALSE))</f>
        <v>99</v>
      </c>
      <c r="U147">
        <f>IF(ISERROR(VLOOKUP($B147,'technology-adoption-by-househol'!$D$589:$E$612,2,FALSE)),"",VLOOKUP($B147,'technology-adoption-by-househol'!$D$589:$E$612,2,FALSE))</f>
        <v>54</v>
      </c>
      <c r="V147">
        <f>IF(ISERROR(VLOOKUP($B147,'technology-adoption-by-househol'!$D$616:$E$724,2,FALSE)),"",VLOOKUP($B147,'technology-adoption-by-househol'!$D$616:$E$724,2,FALSE))</f>
        <v>94</v>
      </c>
      <c r="W147">
        <f>IF(ISERROR(VLOOKUP($B147,'technology-adoption-by-househol'!$D$725:$E$757,2,FALSE)),"",VLOOKUP($B147,'technology-adoption-by-househol'!$D$725:$E$757,2,FALSE))</f>
        <v>61.8</v>
      </c>
      <c r="X147">
        <f>IF(ISERROR(VLOOKUP($B147,'technology-adoption-by-househol'!$D$758:$E$768,2,FALSE)),"",VLOOKUP($B147,'technology-adoption-by-househol'!$D$758:$E$768,2,FALSE))</f>
        <v>95.9</v>
      </c>
      <c r="Y147">
        <f>IF(ISERROR(VLOOKUP($B147,'technology-adoption-by-househol'!$D$769:$E$784,2,FALSE)),"",VLOOKUP($B147,'technology-adoption-by-househol'!$D$769:$E$784,2,FALSE))</f>
        <v>82</v>
      </c>
      <c r="Z147" t="str">
        <f>IF(ISERROR(VLOOKUP($B147,'technology-adoption-by-househol'!$D$785:$E$794,2,FALSE)),"",VLOOKUP($B147,'technology-adoption-by-househol'!$D$785:$E$794,2,FALSE))</f>
        <v/>
      </c>
      <c r="AA147" t="str">
        <f>IF(ISERROR(VLOOKUP($B147,'technology-adoption-by-househol'!$D$795:$E$828,2,FALSE)),"",VLOOKUP($B147,'technology-adoption-by-househol'!$D$795:$E$828,2,FALSE))</f>
        <v/>
      </c>
      <c r="AB147">
        <f>IF(ISERROR(VLOOKUP($B147,'technology-adoption-by-househol'!$D$829:$E$864,2,FALSE)),"",VLOOKUP($B147,'technology-adoption-by-househol'!$D$829:$E$864,2,FALSE))</f>
        <v>42.29</v>
      </c>
      <c r="AC147" t="str">
        <f>IF(ISERROR(VLOOKUP($B147,'technology-adoption-by-househol'!$D$865:$E$877,2,FALSE)),"",VLOOKUP($B147,'technology-adoption-by-househol'!$D$865:$E$877,2,FALSE))</f>
        <v/>
      </c>
      <c r="AD147">
        <f>IF(ISERROR(VLOOKUP($B147,'technology-adoption-by-househol'!$D$878:$E$958,2,FALSE)),"",VLOOKUP($B147,'technology-adoption-by-househol'!$D$878:$E$958,2,FALSE))</f>
        <v>99</v>
      </c>
      <c r="AE147" t="str">
        <f>IF(ISERROR(VLOOKUP($B147,'technology-adoption-by-househol'!$D$959:$E$1011,2,FALSE)),"",VLOOKUP($B147,'technology-adoption-by-househol'!$D$959:$E$1011,2,FALSE))</f>
        <v/>
      </c>
      <c r="AF147" t="str">
        <f>IF(ISERROR(VLOOKUP($B147,'technology-adoption-by-househol'!$D$1012:$E$1018,2,FALSE)),"",VLOOKUP($B147,'technology-adoption-by-househol'!$D$1012:$E$1018,2,FALSE))</f>
        <v/>
      </c>
      <c r="AG147" t="str">
        <f>IF(ISERROR(VLOOKUP($B147,'technology-adoption-by-househol'!$D$1019:$E$1041,2,FALSE)),"",VLOOKUP($B147,'technology-adoption-by-househol'!$D$1019:$E$1041,2,FALSE))</f>
        <v/>
      </c>
      <c r="AH147" t="str">
        <f>IF(ISERROR(VLOOKUP($B147,'technology-adoption-by-househol'!$D$1042:$E$1047,2,FALSE)),"",VLOOKUP($B147,'technology-adoption-by-househol'!$D$1042:$E$1047,2,FALSE))</f>
        <v/>
      </c>
      <c r="AI147" t="str">
        <f>IF(ISERROR(VLOOKUP($B147,'technology-adoption-by-househol'!$D$1048:$E$1059,2,FALSE)),"",VLOOKUP($B147,'technology-adoption-by-househol'!$D$1048:$E$1059,2,FALSE))</f>
        <v/>
      </c>
      <c r="AJ147">
        <f>IF(ISERROR(VLOOKUP($B147,'technology-adoption-by-househol'!$D$1060:$E$1167,2,FALSE)),"",VLOOKUP($B147,'technology-adoption-by-househol'!$D$1060:$E$1167,2,FALSE))</f>
        <v>99</v>
      </c>
      <c r="AK147" t="str">
        <f>IF(ISERROR(VLOOKUP($B147,'technology-adoption-by-househol'!$D$1168:$E$1174,2,FALSE)),"",VLOOKUP($B147,'technology-adoption-by-househol'!$D$1168:$E$1174,2,FALSE))</f>
        <v/>
      </c>
      <c r="AL147" t="str">
        <f>IF(ISERROR(VLOOKUP($B147,'technology-adoption-by-househol'!$D$1181:$E$1236,2,FALSE)),"",VLOOKUP($B147,'technology-adoption-by-househol'!$D$1181:$E$1236,2,FALSE))</f>
        <v/>
      </c>
      <c r="AM147">
        <f>IF(ISERROR(VLOOKUP($B147,'technology-adoption-by-househol'!$D$1243:$E$1255,2,FALSE)),"",VLOOKUP($B147,'technology-adoption-by-househol'!$D$1243:$E$1255,2,FALSE))</f>
        <v>92.2</v>
      </c>
      <c r="AN147">
        <f>IF(ISERROR(VLOOKUP($B147,'technology-adoption-by-househol'!$D$1256:$E$1334,2,FALSE)),"",VLOOKUP($B147,'technology-adoption-by-househol'!$D$1256:$E$1334,2,FALSE))</f>
        <v>81</v>
      </c>
      <c r="AO147" t="str">
        <f>IF(ISERROR(VLOOKUP($B147,'technology-adoption-by-househol'!$D$1335:$E$1341,2,FALSE)),"",VLOOKUP($B147,'technology-adoption-by-househol'!$D$1335:$E$1341,2,FALSE))</f>
        <v/>
      </c>
    </row>
    <row r="148" spans="2:41" x14ac:dyDescent="0.3">
      <c r="B148" s="2">
        <f t="shared" si="2"/>
        <v>2004</v>
      </c>
      <c r="C148" t="str">
        <f>IF(ISERROR(VLOOKUP(B148,'technology-adoption-by-househol'!$D$6:$E$41,2,FALSE)),"",VLOOKUP(B148,'technology-adoption-by-househol'!$D$6:$E$41,2,FALSE))</f>
        <v/>
      </c>
      <c r="D148">
        <f>IF(ISERROR(VLOOKUP($B148,'technology-adoption-by-househol'!$D$42:$E$132,2,FALSE)),"",VLOOKUP($B148,'technology-adoption-by-househol'!$D$42:$E$132,2,FALSE))</f>
        <v>91</v>
      </c>
      <c r="E148" t="str">
        <f>IF(ISERROR(VLOOKUP($B148,'technology-adoption-by-househol'!$D$133:$E$162,2,FALSE)),"",VLOOKUP($B148,'technology-adoption-by-househol'!$D$133:$E$162,2,FALSE))</f>
        <v/>
      </c>
      <c r="F148">
        <f>IF(ISERROR(VLOOKUP($B148,'technology-adoption-by-househol'!$D$163:$E$185,2,FALSE)),"",VLOOKUP($B148,'technology-adoption-by-househol'!$D$163:$E$185,2,FALSE))</f>
        <v>63</v>
      </c>
      <c r="G148" t="str">
        <f>IF(ISERROR(VLOOKUP($B148,'technology-adoption-by-househol'!$D$186:$E$192,2,FALSE)),"",VLOOKUP($B148,'technology-adoption-by-househol'!$D$186:$E$192,2,FALSE))</f>
        <v/>
      </c>
      <c r="H148">
        <f>IF(ISERROR(VLOOKUP($B148,'technology-adoption-by-househol'!$D$193:$E$232,2,FALSE)),"",VLOOKUP($B148,'technology-adoption-by-househol'!$D$193:$E$232,2,FALSE))</f>
        <v>97</v>
      </c>
      <c r="I148" t="str">
        <f>IF(ISERROR(VLOOKUP($B148,'technology-adoption-by-househol'!$D$233:$E$238,2,FALSE)),"",VLOOKUP($B148,'technology-adoption-by-househol'!$D$233:$E$238,2,FALSE))</f>
        <v/>
      </c>
      <c r="J148" t="str">
        <f>IF(ISERROR(VLOOKUP($B148,'technology-adoption-by-househol'!$D$239:$E$278,2,FALSE)),"",VLOOKUP($B148,'technology-adoption-by-househol'!$D$239:$E$278,2,FALSE))</f>
        <v/>
      </c>
      <c r="K148" t="str">
        <f>IF(ISERROR(VLOOKUP($B148,'technology-adoption-by-househol'!$D$279:$E$297,2,FALSE)),"",VLOOKUP($B148,'technology-adoption-by-househol'!$D$279:$E$297,2,FALSE))</f>
        <v/>
      </c>
      <c r="L148" t="str">
        <f>IF(ISERROR(VLOOKUP($B148,'technology-adoption-by-househol'!$D$298:$E$310,2,FALSE)),"",VLOOKUP($B148,'technology-adoption-by-househol'!$D$298:$E$310,2,FALSE))</f>
        <v/>
      </c>
      <c r="M148" t="str">
        <f>IF(ISERROR(VLOOKUP($B148,'technology-adoption-by-househol'!$D$311:$E$317,2,FALSE)),"",VLOOKUP($B148,'technology-adoption-by-househol'!$D$311:$E$317,2,FALSE))</f>
        <v/>
      </c>
      <c r="N148" t="str">
        <f>IF(ISERROR(VLOOKUP($B148,'technology-adoption-by-househol'!$D$318:$E$325,2,FALSE)),"",VLOOKUP($B148,'technology-adoption-by-househol'!$D$318:$E$325,2,FALSE))</f>
        <v/>
      </c>
      <c r="O148">
        <f>IF(ISERROR(VLOOKUP($B148,'technology-adoption-by-househol'!$D$326:$E$423,2,FALSE)),"",VLOOKUP($B148,'technology-adoption-by-househol'!$D$326:$E$423,2,FALSE))</f>
        <v>99</v>
      </c>
      <c r="P148" t="str">
        <f>IF(ISERROR(VLOOKUP($B148,'technology-adoption-by-househol'!$D$424:$E$432,2,FALSE)),"",VLOOKUP($B148,'technology-adoption-by-househol'!$D$424:$E$432,2,FALSE))</f>
        <v/>
      </c>
      <c r="Q148" t="str">
        <f>IF(ISERROR(VLOOKUP($B148,'technology-adoption-by-househol'!$D$433:$E$444,2,FALSE)),"",VLOOKUP($B148,'technology-adoption-by-househol'!$D$433:$E$444,2,FALSE))</f>
        <v/>
      </c>
      <c r="R148" t="str">
        <f>IF(ISERROR(VLOOKUP($B148,'technology-adoption-by-househol'!$D$445:$E$456,2,FALSE)),"",VLOOKUP($B148,'technology-adoption-by-househol'!$D$445:$E$456,2,FALSE))</f>
        <v/>
      </c>
      <c r="S148">
        <f>IF(ISERROR(VLOOKUP($B148,'technology-adoption-by-househol'!$D$457:$E$511,2,FALSE)),"",VLOOKUP($B148,'technology-adoption-by-househol'!$D$457:$E$511,2,FALSE))</f>
        <v>89</v>
      </c>
      <c r="T148">
        <f>IF(ISERROR(VLOOKUP($B148,'technology-adoption-by-househol'!$D$512:$E$588,2,FALSE)),"",VLOOKUP($B148,'technology-adoption-by-househol'!$D$512:$E$588,2,FALSE))</f>
        <v>99</v>
      </c>
      <c r="U148">
        <f>IF(ISERROR(VLOOKUP($B148,'technology-adoption-by-househol'!$D$589:$E$612,2,FALSE)),"",VLOOKUP($B148,'technology-adoption-by-househol'!$D$589:$E$612,2,FALSE))</f>
        <v>57</v>
      </c>
      <c r="V148">
        <f>IF(ISERROR(VLOOKUP($B148,'technology-adoption-by-househol'!$D$616:$E$724,2,FALSE)),"",VLOOKUP($B148,'technology-adoption-by-househol'!$D$616:$E$724,2,FALSE))</f>
        <v>93</v>
      </c>
      <c r="W148">
        <f>IF(ISERROR(VLOOKUP($B148,'technology-adoption-by-househol'!$D$725:$E$757,2,FALSE)),"",VLOOKUP($B148,'technology-adoption-by-househol'!$D$725:$E$757,2,FALSE))</f>
        <v>63</v>
      </c>
      <c r="X148" t="str">
        <f>IF(ISERROR(VLOOKUP($B148,'technology-adoption-by-househol'!$D$758:$E$768,2,FALSE)),"",VLOOKUP($B148,'technology-adoption-by-househol'!$D$758:$E$768,2,FALSE))</f>
        <v/>
      </c>
      <c r="Y148">
        <f>IF(ISERROR(VLOOKUP($B148,'technology-adoption-by-househol'!$D$769:$E$784,2,FALSE)),"",VLOOKUP($B148,'technology-adoption-by-househol'!$D$769:$E$784,2,FALSE))</f>
        <v>88</v>
      </c>
      <c r="Z148" t="str">
        <f>IF(ISERROR(VLOOKUP($B148,'technology-adoption-by-househol'!$D$785:$E$794,2,FALSE)),"",VLOOKUP($B148,'technology-adoption-by-househol'!$D$785:$E$794,2,FALSE))</f>
        <v/>
      </c>
      <c r="AA148" t="str">
        <f>IF(ISERROR(VLOOKUP($B148,'technology-adoption-by-househol'!$D$795:$E$828,2,FALSE)),"",VLOOKUP($B148,'technology-adoption-by-househol'!$D$795:$E$828,2,FALSE))</f>
        <v/>
      </c>
      <c r="AB148">
        <f>IF(ISERROR(VLOOKUP($B148,'technology-adoption-by-househol'!$D$829:$E$864,2,FALSE)),"",VLOOKUP($B148,'technology-adoption-by-househol'!$D$829:$E$864,2,FALSE))</f>
        <v>47.43</v>
      </c>
      <c r="AC148" t="str">
        <f>IF(ISERROR(VLOOKUP($B148,'technology-adoption-by-househol'!$D$865:$E$877,2,FALSE)),"",VLOOKUP($B148,'technology-adoption-by-househol'!$D$865:$E$877,2,FALSE))</f>
        <v/>
      </c>
      <c r="AD148">
        <f>IF(ISERROR(VLOOKUP($B148,'technology-adoption-by-househol'!$D$878:$E$958,2,FALSE)),"",VLOOKUP($B148,'technology-adoption-by-househol'!$D$878:$E$958,2,FALSE))</f>
        <v>99</v>
      </c>
      <c r="AE148" t="str">
        <f>IF(ISERROR(VLOOKUP($B148,'technology-adoption-by-househol'!$D$959:$E$1011,2,FALSE)),"",VLOOKUP($B148,'technology-adoption-by-househol'!$D$959:$E$1011,2,FALSE))</f>
        <v/>
      </c>
      <c r="AF148" t="str">
        <f>IF(ISERROR(VLOOKUP($B148,'technology-adoption-by-househol'!$D$1012:$E$1018,2,FALSE)),"",VLOOKUP($B148,'technology-adoption-by-househol'!$D$1012:$E$1018,2,FALSE))</f>
        <v/>
      </c>
      <c r="AG148" t="str">
        <f>IF(ISERROR(VLOOKUP($B148,'technology-adoption-by-househol'!$D$1019:$E$1041,2,FALSE)),"",VLOOKUP($B148,'technology-adoption-by-househol'!$D$1019:$E$1041,2,FALSE))</f>
        <v/>
      </c>
      <c r="AH148" t="str">
        <f>IF(ISERROR(VLOOKUP($B148,'technology-adoption-by-househol'!$D$1042:$E$1047,2,FALSE)),"",VLOOKUP($B148,'technology-adoption-by-househol'!$D$1042:$E$1047,2,FALSE))</f>
        <v/>
      </c>
      <c r="AI148" t="str">
        <f>IF(ISERROR(VLOOKUP($B148,'technology-adoption-by-househol'!$D$1048:$E$1059,2,FALSE)),"",VLOOKUP($B148,'technology-adoption-by-househol'!$D$1048:$E$1059,2,FALSE))</f>
        <v/>
      </c>
      <c r="AJ148">
        <f>IF(ISERROR(VLOOKUP($B148,'technology-adoption-by-househol'!$D$1060:$E$1167,2,FALSE)),"",VLOOKUP($B148,'technology-adoption-by-househol'!$D$1060:$E$1167,2,FALSE))</f>
        <v>99</v>
      </c>
      <c r="AK148" t="str">
        <f>IF(ISERROR(VLOOKUP($B148,'technology-adoption-by-househol'!$D$1168:$E$1174,2,FALSE)),"",VLOOKUP($B148,'technology-adoption-by-househol'!$D$1168:$E$1174,2,FALSE))</f>
        <v/>
      </c>
      <c r="AL148" t="str">
        <f>IF(ISERROR(VLOOKUP($B148,'technology-adoption-by-househol'!$D$1181:$E$1236,2,FALSE)),"",VLOOKUP($B148,'technology-adoption-by-househol'!$D$1181:$E$1236,2,FALSE))</f>
        <v/>
      </c>
      <c r="AM148" t="str">
        <f>IF(ISERROR(VLOOKUP($B148,'technology-adoption-by-househol'!$D$1243:$E$1255,2,FALSE)),"",VLOOKUP($B148,'technology-adoption-by-househol'!$D$1243:$E$1255,2,FALSE))</f>
        <v/>
      </c>
      <c r="AN148">
        <f>IF(ISERROR(VLOOKUP($B148,'technology-adoption-by-househol'!$D$1256:$E$1334,2,FALSE)),"",VLOOKUP($B148,'technology-adoption-by-househol'!$D$1256:$E$1334,2,FALSE))</f>
        <v>81</v>
      </c>
      <c r="AO148" t="str">
        <f>IF(ISERROR(VLOOKUP($B148,'technology-adoption-by-househol'!$D$1335:$E$1341,2,FALSE)),"",VLOOKUP($B148,'technology-adoption-by-househol'!$D$1335:$E$1341,2,FALSE))</f>
        <v/>
      </c>
    </row>
    <row r="149" spans="2:41" x14ac:dyDescent="0.3">
      <c r="B149" s="2">
        <f t="shared" si="2"/>
        <v>2005</v>
      </c>
      <c r="C149" t="str">
        <f>IF(ISERROR(VLOOKUP(B149,'technology-adoption-by-househol'!$D$6:$E$41,2,FALSE)),"",VLOOKUP(B149,'technology-adoption-by-househol'!$D$6:$E$41,2,FALSE))</f>
        <v/>
      </c>
      <c r="D149">
        <f>IF(ISERROR(VLOOKUP($B149,'technology-adoption-by-househol'!$D$42:$E$132,2,FALSE)),"",VLOOKUP($B149,'technology-adoption-by-househol'!$D$42:$E$132,2,FALSE))</f>
        <v>91</v>
      </c>
      <c r="E149" t="str">
        <f>IF(ISERROR(VLOOKUP($B149,'technology-adoption-by-househol'!$D$133:$E$162,2,FALSE)),"",VLOOKUP($B149,'technology-adoption-by-househol'!$D$133:$E$162,2,FALSE))</f>
        <v/>
      </c>
      <c r="F149">
        <f>IF(ISERROR(VLOOKUP($B149,'technology-adoption-by-househol'!$D$163:$E$185,2,FALSE)),"",VLOOKUP($B149,'technology-adoption-by-househol'!$D$163:$E$185,2,FALSE))</f>
        <v>71.3</v>
      </c>
      <c r="G149" t="str">
        <f>IF(ISERROR(VLOOKUP($B149,'technology-adoption-by-househol'!$D$186:$E$192,2,FALSE)),"",VLOOKUP($B149,'technology-adoption-by-househol'!$D$186:$E$192,2,FALSE))</f>
        <v/>
      </c>
      <c r="H149">
        <f>IF(ISERROR(VLOOKUP($B149,'technology-adoption-by-househol'!$D$193:$E$232,2,FALSE)),"",VLOOKUP($B149,'technology-adoption-by-househol'!$D$193:$E$232,2,FALSE))</f>
        <v>96</v>
      </c>
      <c r="I149">
        <f>IF(ISERROR(VLOOKUP($B149,'technology-adoption-by-househol'!$D$233:$E$238,2,FALSE)),"",VLOOKUP($B149,'technology-adoption-by-househol'!$D$233:$E$238,2,FALSE))</f>
        <v>67.099999999999994</v>
      </c>
      <c r="J149">
        <f>IF(ISERROR(VLOOKUP($B149,'technology-adoption-by-househol'!$D$239:$E$278,2,FALSE)),"",VLOOKUP($B149,'technology-adoption-by-househol'!$D$239:$E$278,2,FALSE))</f>
        <v>64</v>
      </c>
      <c r="K149" t="str">
        <f>IF(ISERROR(VLOOKUP($B149,'technology-adoption-by-househol'!$D$279:$E$297,2,FALSE)),"",VLOOKUP($B149,'technology-adoption-by-househol'!$D$279:$E$297,2,FALSE))</f>
        <v/>
      </c>
      <c r="L149">
        <f>IF(ISERROR(VLOOKUP($B149,'technology-adoption-by-househol'!$D$298:$E$310,2,FALSE)),"",VLOOKUP($B149,'technology-adoption-by-househol'!$D$298:$E$310,2,FALSE))</f>
        <v>81.2</v>
      </c>
      <c r="M149" t="str">
        <f>IF(ISERROR(VLOOKUP($B149,'technology-adoption-by-househol'!$D$311:$E$317,2,FALSE)),"",VLOOKUP($B149,'technology-adoption-by-househol'!$D$311:$E$317,2,FALSE))</f>
        <v/>
      </c>
      <c r="N149" t="str">
        <f>IF(ISERROR(VLOOKUP($B149,'technology-adoption-by-househol'!$D$318:$E$325,2,FALSE)),"",VLOOKUP($B149,'technology-adoption-by-househol'!$D$318:$E$325,2,FALSE))</f>
        <v/>
      </c>
      <c r="O149">
        <f>IF(ISERROR(VLOOKUP($B149,'technology-adoption-by-househol'!$D$326:$E$423,2,FALSE)),"",VLOOKUP($B149,'technology-adoption-by-househol'!$D$326:$E$423,2,FALSE))</f>
        <v>99</v>
      </c>
      <c r="P149" t="str">
        <f>IF(ISERROR(VLOOKUP($B149,'technology-adoption-by-househol'!$D$424:$E$432,2,FALSE)),"",VLOOKUP($B149,'technology-adoption-by-househol'!$D$424:$E$432,2,FALSE))</f>
        <v/>
      </c>
      <c r="Q149" t="str">
        <f>IF(ISERROR(VLOOKUP($B149,'technology-adoption-by-househol'!$D$433:$E$444,2,FALSE)),"",VLOOKUP($B149,'technology-adoption-by-househol'!$D$433:$E$444,2,FALSE))</f>
        <v/>
      </c>
      <c r="R149">
        <f>IF(ISERROR(VLOOKUP($B149,'technology-adoption-by-househol'!$D$445:$E$456,2,FALSE)),"",VLOOKUP($B149,'technology-adoption-by-househol'!$D$445:$E$456,2,FALSE))</f>
        <v>36.6</v>
      </c>
      <c r="S149">
        <f>IF(ISERROR(VLOOKUP($B149,'technology-adoption-by-househol'!$D$457:$E$511,2,FALSE)),"",VLOOKUP($B149,'technology-adoption-by-househol'!$D$457:$E$511,2,FALSE))</f>
        <v>89</v>
      </c>
      <c r="T149">
        <f>IF(ISERROR(VLOOKUP($B149,'technology-adoption-by-househol'!$D$512:$E$588,2,FALSE)),"",VLOOKUP($B149,'technology-adoption-by-househol'!$D$512:$E$588,2,FALSE))</f>
        <v>99</v>
      </c>
      <c r="U149">
        <f>IF(ISERROR(VLOOKUP($B149,'technology-adoption-by-househol'!$D$589:$E$612,2,FALSE)),"",VLOOKUP($B149,'technology-adoption-by-househol'!$D$589:$E$612,2,FALSE))</f>
        <v>61</v>
      </c>
      <c r="V149">
        <f>IF(ISERROR(VLOOKUP($B149,'technology-adoption-by-househol'!$D$616:$E$724,2,FALSE)),"",VLOOKUP($B149,'technology-adoption-by-househol'!$D$616:$E$724,2,FALSE))</f>
        <v>92</v>
      </c>
      <c r="W149">
        <f>IF(ISERROR(VLOOKUP($B149,'technology-adoption-by-househol'!$D$725:$E$757,2,FALSE)),"",VLOOKUP($B149,'technology-adoption-by-househol'!$D$725:$E$757,2,FALSE))</f>
        <v>65</v>
      </c>
      <c r="X149">
        <f>IF(ISERROR(VLOOKUP($B149,'technology-adoption-by-househol'!$D$758:$E$768,2,FALSE)),"",VLOOKUP($B149,'technology-adoption-by-househol'!$D$758:$E$768,2,FALSE))</f>
        <v>96.4</v>
      </c>
      <c r="Y149">
        <f>IF(ISERROR(VLOOKUP($B149,'technology-adoption-by-househol'!$D$769:$E$784,2,FALSE)),"",VLOOKUP($B149,'technology-adoption-by-househol'!$D$769:$E$784,2,FALSE))</f>
        <v>92</v>
      </c>
      <c r="Z149" t="str">
        <f>IF(ISERROR(VLOOKUP($B149,'technology-adoption-by-househol'!$D$785:$E$794,2,FALSE)),"",VLOOKUP($B149,'technology-adoption-by-househol'!$D$785:$E$794,2,FALSE))</f>
        <v/>
      </c>
      <c r="AA149" t="str">
        <f>IF(ISERROR(VLOOKUP($B149,'technology-adoption-by-househol'!$D$795:$E$828,2,FALSE)),"",VLOOKUP($B149,'technology-adoption-by-househol'!$D$795:$E$828,2,FALSE))</f>
        <v/>
      </c>
      <c r="AB149">
        <f>IF(ISERROR(VLOOKUP($B149,'technology-adoption-by-househol'!$D$829:$E$864,2,FALSE)),"",VLOOKUP($B149,'technology-adoption-by-househol'!$D$829:$E$864,2,FALSE))</f>
        <v>52</v>
      </c>
      <c r="AC149" t="str">
        <f>IF(ISERROR(VLOOKUP($B149,'technology-adoption-by-househol'!$D$865:$E$877,2,FALSE)),"",VLOOKUP($B149,'technology-adoption-by-househol'!$D$865:$E$877,2,FALSE))</f>
        <v/>
      </c>
      <c r="AD149">
        <f>IF(ISERROR(VLOOKUP($B149,'technology-adoption-by-househol'!$D$878:$E$958,2,FALSE)),"",VLOOKUP($B149,'technology-adoption-by-househol'!$D$878:$E$958,2,FALSE))</f>
        <v>99</v>
      </c>
      <c r="AE149" t="str">
        <f>IF(ISERROR(VLOOKUP($B149,'technology-adoption-by-househol'!$D$959:$E$1011,2,FALSE)),"",VLOOKUP($B149,'technology-adoption-by-househol'!$D$959:$E$1011,2,FALSE))</f>
        <v/>
      </c>
      <c r="AF149" t="str">
        <f>IF(ISERROR(VLOOKUP($B149,'technology-adoption-by-househol'!$D$1012:$E$1018,2,FALSE)),"",VLOOKUP($B149,'technology-adoption-by-househol'!$D$1012:$E$1018,2,FALSE))</f>
        <v/>
      </c>
      <c r="AG149" t="str">
        <f>IF(ISERROR(VLOOKUP($B149,'technology-adoption-by-househol'!$D$1019:$E$1041,2,FALSE)),"",VLOOKUP($B149,'technology-adoption-by-househol'!$D$1019:$E$1041,2,FALSE))</f>
        <v/>
      </c>
      <c r="AH149" t="str">
        <f>IF(ISERROR(VLOOKUP($B149,'technology-adoption-by-househol'!$D$1042:$E$1047,2,FALSE)),"",VLOOKUP($B149,'technology-adoption-by-househol'!$D$1042:$E$1047,2,FALSE))</f>
        <v/>
      </c>
      <c r="AI149">
        <f>IF(ISERROR(VLOOKUP($B149,'technology-adoption-by-househol'!$D$1048:$E$1059,2,FALSE)),"",VLOOKUP($B149,'technology-adoption-by-househol'!$D$1048:$E$1059,2,FALSE))</f>
        <v>5</v>
      </c>
      <c r="AJ149">
        <f>IF(ISERROR(VLOOKUP($B149,'technology-adoption-by-househol'!$D$1060:$E$1167,2,FALSE)),"",VLOOKUP($B149,'technology-adoption-by-househol'!$D$1060:$E$1167,2,FALSE))</f>
        <v>99</v>
      </c>
      <c r="AK149" t="str">
        <f>IF(ISERROR(VLOOKUP($B149,'technology-adoption-by-househol'!$D$1168:$E$1174,2,FALSE)),"",VLOOKUP($B149,'technology-adoption-by-househol'!$D$1168:$E$1174,2,FALSE))</f>
        <v/>
      </c>
      <c r="AL149" t="str">
        <f>IF(ISERROR(VLOOKUP($B149,'technology-adoption-by-househol'!$D$1181:$E$1236,2,FALSE)),"",VLOOKUP($B149,'technology-adoption-by-househol'!$D$1181:$E$1236,2,FALSE))</f>
        <v/>
      </c>
      <c r="AM149">
        <f>IF(ISERROR(VLOOKUP($B149,'technology-adoption-by-househol'!$D$1243:$E$1255,2,FALSE)),"",VLOOKUP($B149,'technology-adoption-by-househol'!$D$1243:$E$1255,2,FALSE))</f>
        <v>84</v>
      </c>
      <c r="AN149">
        <f>IF(ISERROR(VLOOKUP($B149,'technology-adoption-by-househol'!$D$1256:$E$1334,2,FALSE)),"",VLOOKUP($B149,'technology-adoption-by-househol'!$D$1256:$E$1334,2,FALSE))</f>
        <v>81</v>
      </c>
      <c r="AO149" t="str">
        <f>IF(ISERROR(VLOOKUP($B149,'technology-adoption-by-househol'!$D$1335:$E$1341,2,FALSE)),"",VLOOKUP($B149,'technology-adoption-by-househol'!$D$1335:$E$1341,2,FALSE))</f>
        <v/>
      </c>
    </row>
    <row r="150" spans="2:41" x14ac:dyDescent="0.3">
      <c r="B150" s="2">
        <f t="shared" si="2"/>
        <v>2006</v>
      </c>
      <c r="C150" t="str">
        <f>IF(ISERROR(VLOOKUP(B150,'technology-adoption-by-househol'!$D$6:$E$41,2,FALSE)),"",VLOOKUP(B150,'technology-adoption-by-househol'!$D$6:$E$41,2,FALSE))</f>
        <v/>
      </c>
      <c r="D150" t="str">
        <f>IF(ISERROR(VLOOKUP($B150,'technology-adoption-by-househol'!$D$42:$E$132,2,FALSE)),"",VLOOKUP($B150,'technology-adoption-by-househol'!$D$42:$E$132,2,FALSE))</f>
        <v/>
      </c>
      <c r="E150" t="str">
        <f>IF(ISERROR(VLOOKUP($B150,'technology-adoption-by-househol'!$D$133:$E$162,2,FALSE)),"",VLOOKUP($B150,'technology-adoption-by-househol'!$D$133:$E$162,2,FALSE))</f>
        <v/>
      </c>
      <c r="F150">
        <f>IF(ISERROR(VLOOKUP($B150,'technology-adoption-by-househol'!$D$163:$E$185,2,FALSE)),"",VLOOKUP($B150,'technology-adoption-by-househol'!$D$163:$E$185,2,FALSE))</f>
        <v>67</v>
      </c>
      <c r="G150" t="str">
        <f>IF(ISERROR(VLOOKUP($B150,'technology-adoption-by-househol'!$D$186:$E$192,2,FALSE)),"",VLOOKUP($B150,'technology-adoption-by-househol'!$D$186:$E$192,2,FALSE))</f>
        <v/>
      </c>
      <c r="H150" t="str">
        <f>IF(ISERROR(VLOOKUP($B150,'technology-adoption-by-househol'!$D$193:$E$232,2,FALSE)),"",VLOOKUP($B150,'technology-adoption-by-househol'!$D$193:$E$232,2,FALSE))</f>
        <v/>
      </c>
      <c r="I150" t="str">
        <f>IF(ISERROR(VLOOKUP($B150,'technology-adoption-by-househol'!$D$233:$E$238,2,FALSE)),"",VLOOKUP($B150,'technology-adoption-by-househol'!$D$233:$E$238,2,FALSE))</f>
        <v/>
      </c>
      <c r="J150" t="str">
        <f>IF(ISERROR(VLOOKUP($B150,'technology-adoption-by-househol'!$D$239:$E$278,2,FALSE)),"",VLOOKUP($B150,'technology-adoption-by-househol'!$D$239:$E$278,2,FALSE))</f>
        <v/>
      </c>
      <c r="K150" t="str">
        <f>IF(ISERROR(VLOOKUP($B150,'technology-adoption-by-househol'!$D$279:$E$297,2,FALSE)),"",VLOOKUP($B150,'technology-adoption-by-househol'!$D$279:$E$297,2,FALSE))</f>
        <v/>
      </c>
      <c r="L150" t="str">
        <f>IF(ISERROR(VLOOKUP($B150,'technology-adoption-by-househol'!$D$298:$E$310,2,FALSE)),"",VLOOKUP($B150,'technology-adoption-by-househol'!$D$298:$E$310,2,FALSE))</f>
        <v/>
      </c>
      <c r="M150" t="str">
        <f>IF(ISERROR(VLOOKUP($B150,'technology-adoption-by-househol'!$D$311:$E$317,2,FALSE)),"",VLOOKUP($B150,'technology-adoption-by-househol'!$D$311:$E$317,2,FALSE))</f>
        <v/>
      </c>
      <c r="N150" t="str">
        <f>IF(ISERROR(VLOOKUP($B150,'technology-adoption-by-househol'!$D$318:$E$325,2,FALSE)),"",VLOOKUP($B150,'technology-adoption-by-househol'!$D$318:$E$325,2,FALSE))</f>
        <v/>
      </c>
      <c r="O150" t="str">
        <f>IF(ISERROR(VLOOKUP($B150,'technology-adoption-by-househol'!$D$326:$E$423,2,FALSE)),"",VLOOKUP($B150,'technology-adoption-by-househol'!$D$326:$E$423,2,FALSE))</f>
        <v/>
      </c>
      <c r="P150" t="str">
        <f>IF(ISERROR(VLOOKUP($B150,'technology-adoption-by-househol'!$D$424:$E$432,2,FALSE)),"",VLOOKUP($B150,'technology-adoption-by-househol'!$D$424:$E$432,2,FALSE))</f>
        <v/>
      </c>
      <c r="Q150" t="str">
        <f>IF(ISERROR(VLOOKUP($B150,'technology-adoption-by-househol'!$D$433:$E$444,2,FALSE)),"",VLOOKUP($B150,'technology-adoption-by-househol'!$D$433:$E$444,2,FALSE))</f>
        <v/>
      </c>
      <c r="R150" t="str">
        <f>IF(ISERROR(VLOOKUP($B150,'technology-adoption-by-househol'!$D$445:$E$456,2,FALSE)),"",VLOOKUP($B150,'technology-adoption-by-househol'!$D$445:$E$456,2,FALSE))</f>
        <v/>
      </c>
      <c r="S150">
        <f>IF(ISERROR(VLOOKUP($B150,'technology-adoption-by-househol'!$D$457:$E$511,2,FALSE)),"",VLOOKUP($B150,'technology-adoption-by-househol'!$D$457:$E$511,2,FALSE))</f>
        <v>89</v>
      </c>
      <c r="T150" t="str">
        <f>IF(ISERROR(VLOOKUP($B150,'technology-adoption-by-househol'!$D$512:$E$588,2,FALSE)),"",VLOOKUP($B150,'technology-adoption-by-househol'!$D$512:$E$588,2,FALSE))</f>
        <v/>
      </c>
      <c r="U150">
        <f>IF(ISERROR(VLOOKUP($B150,'technology-adoption-by-househol'!$D$589:$E$612,2,FALSE)),"",VLOOKUP($B150,'technology-adoption-by-househol'!$D$589:$E$612,2,FALSE))</f>
        <v>62</v>
      </c>
      <c r="V150" t="str">
        <f>IF(ISERROR(VLOOKUP($B150,'technology-adoption-by-househol'!$D$616:$E$724,2,FALSE)),"",VLOOKUP($B150,'technology-adoption-by-househol'!$D$616:$E$724,2,FALSE))</f>
        <v/>
      </c>
      <c r="W150">
        <f>IF(ISERROR(VLOOKUP($B150,'technology-adoption-by-househol'!$D$725:$E$757,2,FALSE)),"",VLOOKUP($B150,'technology-adoption-by-househol'!$D$725:$E$757,2,FALSE))</f>
        <v>67</v>
      </c>
      <c r="X150" t="str">
        <f>IF(ISERROR(VLOOKUP($B150,'technology-adoption-by-househol'!$D$758:$E$768,2,FALSE)),"",VLOOKUP($B150,'technology-adoption-by-househol'!$D$758:$E$768,2,FALSE))</f>
        <v/>
      </c>
      <c r="Y150" t="str">
        <f>IF(ISERROR(VLOOKUP($B150,'technology-adoption-by-househol'!$D$769:$E$784,2,FALSE)),"",VLOOKUP($B150,'technology-adoption-by-househol'!$D$769:$E$784,2,FALSE))</f>
        <v/>
      </c>
      <c r="Z150">
        <f>IF(ISERROR(VLOOKUP($B150,'technology-adoption-by-househol'!$D$785:$E$794,2,FALSE)),"",VLOOKUP($B150,'technology-adoption-by-househol'!$D$785:$E$794,2,FALSE))</f>
        <v>11</v>
      </c>
      <c r="AA150" t="str">
        <f>IF(ISERROR(VLOOKUP($B150,'technology-adoption-by-househol'!$D$795:$E$828,2,FALSE)),"",VLOOKUP($B150,'technology-adoption-by-househol'!$D$795:$E$828,2,FALSE))</f>
        <v/>
      </c>
      <c r="AB150" t="str">
        <f>IF(ISERROR(VLOOKUP($B150,'technology-adoption-by-househol'!$D$829:$E$864,2,FALSE)),"",VLOOKUP($B150,'technology-adoption-by-househol'!$D$829:$E$864,2,FALSE))</f>
        <v/>
      </c>
      <c r="AC150" t="str">
        <f>IF(ISERROR(VLOOKUP($B150,'technology-adoption-by-househol'!$D$865:$E$877,2,FALSE)),"",VLOOKUP($B150,'technology-adoption-by-househol'!$D$865:$E$877,2,FALSE))</f>
        <v/>
      </c>
      <c r="AD150" t="str">
        <f>IF(ISERROR(VLOOKUP($B150,'technology-adoption-by-househol'!$D$878:$E$958,2,FALSE)),"",VLOOKUP($B150,'technology-adoption-by-househol'!$D$878:$E$958,2,FALSE))</f>
        <v/>
      </c>
      <c r="AE150" t="str">
        <f>IF(ISERROR(VLOOKUP($B150,'technology-adoption-by-househol'!$D$959:$E$1011,2,FALSE)),"",VLOOKUP($B150,'technology-adoption-by-househol'!$D$959:$E$1011,2,FALSE))</f>
        <v/>
      </c>
      <c r="AF150" t="str">
        <f>IF(ISERROR(VLOOKUP($B150,'technology-adoption-by-househol'!$D$1012:$E$1018,2,FALSE)),"",VLOOKUP($B150,'technology-adoption-by-househol'!$D$1012:$E$1018,2,FALSE))</f>
        <v/>
      </c>
      <c r="AG150" t="str">
        <f>IF(ISERROR(VLOOKUP($B150,'technology-adoption-by-househol'!$D$1019:$E$1041,2,FALSE)),"",VLOOKUP($B150,'technology-adoption-by-househol'!$D$1019:$E$1041,2,FALSE))</f>
        <v/>
      </c>
      <c r="AH150" t="str">
        <f>IF(ISERROR(VLOOKUP($B150,'technology-adoption-by-househol'!$D$1042:$E$1047,2,FALSE)),"",VLOOKUP($B150,'technology-adoption-by-househol'!$D$1042:$E$1047,2,FALSE))</f>
        <v/>
      </c>
      <c r="AI150">
        <f>IF(ISERROR(VLOOKUP($B150,'technology-adoption-by-househol'!$D$1048:$E$1059,2,FALSE)),"",VLOOKUP($B150,'technology-adoption-by-househol'!$D$1048:$E$1059,2,FALSE))</f>
        <v>11</v>
      </c>
      <c r="AJ150" t="str">
        <f>IF(ISERROR(VLOOKUP($B150,'technology-adoption-by-househol'!$D$1060:$E$1167,2,FALSE)),"",VLOOKUP($B150,'technology-adoption-by-househol'!$D$1060:$E$1167,2,FALSE))</f>
        <v/>
      </c>
      <c r="AK150" t="str">
        <f>IF(ISERROR(VLOOKUP($B150,'technology-adoption-by-househol'!$D$1168:$E$1174,2,FALSE)),"",VLOOKUP($B150,'technology-adoption-by-househol'!$D$1168:$E$1174,2,FALSE))</f>
        <v/>
      </c>
      <c r="AL150" t="str">
        <f>IF(ISERROR(VLOOKUP($B150,'technology-adoption-by-househol'!$D$1181:$E$1236,2,FALSE)),"",VLOOKUP($B150,'technology-adoption-by-househol'!$D$1181:$E$1236,2,FALSE))</f>
        <v/>
      </c>
      <c r="AM150" t="str">
        <f>IF(ISERROR(VLOOKUP($B150,'technology-adoption-by-househol'!$D$1243:$E$1255,2,FALSE)),"",VLOOKUP($B150,'technology-adoption-by-househol'!$D$1243:$E$1255,2,FALSE))</f>
        <v/>
      </c>
      <c r="AN150">
        <f>IF(ISERROR(VLOOKUP($B150,'technology-adoption-by-househol'!$D$1256:$E$1334,2,FALSE)),"",VLOOKUP($B150,'technology-adoption-by-househol'!$D$1256:$E$1334,2,FALSE))</f>
        <v>81</v>
      </c>
      <c r="AO150" t="str">
        <f>IF(ISERROR(VLOOKUP($B150,'technology-adoption-by-househol'!$D$1335:$E$1341,2,FALSE)),"",VLOOKUP($B150,'technology-adoption-by-househol'!$D$1335:$E$1341,2,FALSE))</f>
        <v/>
      </c>
    </row>
    <row r="151" spans="2:41" x14ac:dyDescent="0.3">
      <c r="B151" s="2">
        <f t="shared" si="2"/>
        <v>2007</v>
      </c>
      <c r="C151" t="str">
        <f>IF(ISERROR(VLOOKUP(B151,'technology-adoption-by-househol'!$D$6:$E$41,2,FALSE)),"",VLOOKUP(B151,'technology-adoption-by-househol'!$D$6:$E$41,2,FALSE))</f>
        <v/>
      </c>
      <c r="D151" t="str">
        <f>IF(ISERROR(VLOOKUP($B151,'technology-adoption-by-househol'!$D$42:$E$132,2,FALSE)),"",VLOOKUP($B151,'technology-adoption-by-househol'!$D$42:$E$132,2,FALSE))</f>
        <v/>
      </c>
      <c r="E151" t="str">
        <f>IF(ISERROR(VLOOKUP($B151,'technology-adoption-by-househol'!$D$133:$E$162,2,FALSE)),"",VLOOKUP($B151,'technology-adoption-by-househol'!$D$133:$E$162,2,FALSE))</f>
        <v/>
      </c>
      <c r="F151">
        <f>IF(ISERROR(VLOOKUP($B151,'technology-adoption-by-househol'!$D$163:$E$185,2,FALSE)),"",VLOOKUP($B151,'technology-adoption-by-househol'!$D$163:$E$185,2,FALSE))</f>
        <v>73</v>
      </c>
      <c r="G151" t="str">
        <f>IF(ISERROR(VLOOKUP($B151,'technology-adoption-by-househol'!$D$186:$E$192,2,FALSE)),"",VLOOKUP($B151,'technology-adoption-by-househol'!$D$186:$E$192,2,FALSE))</f>
        <v/>
      </c>
      <c r="H151" t="str">
        <f>IF(ISERROR(VLOOKUP($B151,'technology-adoption-by-househol'!$D$193:$E$232,2,FALSE)),"",VLOOKUP($B151,'technology-adoption-by-househol'!$D$193:$E$232,2,FALSE))</f>
        <v/>
      </c>
      <c r="I151" t="str">
        <f>IF(ISERROR(VLOOKUP($B151,'technology-adoption-by-househol'!$D$233:$E$238,2,FALSE)),"",VLOOKUP($B151,'technology-adoption-by-househol'!$D$233:$E$238,2,FALSE))</f>
        <v/>
      </c>
      <c r="J151" t="str">
        <f>IF(ISERROR(VLOOKUP($B151,'technology-adoption-by-househol'!$D$239:$E$278,2,FALSE)),"",VLOOKUP($B151,'technology-adoption-by-househol'!$D$239:$E$278,2,FALSE))</f>
        <v/>
      </c>
      <c r="K151" t="str">
        <f>IF(ISERROR(VLOOKUP($B151,'technology-adoption-by-househol'!$D$279:$E$297,2,FALSE)),"",VLOOKUP($B151,'technology-adoption-by-househol'!$D$279:$E$297,2,FALSE))</f>
        <v/>
      </c>
      <c r="L151" t="str">
        <f>IF(ISERROR(VLOOKUP($B151,'technology-adoption-by-househol'!$D$298:$E$310,2,FALSE)),"",VLOOKUP($B151,'technology-adoption-by-househol'!$D$298:$E$310,2,FALSE))</f>
        <v/>
      </c>
      <c r="M151" t="str">
        <f>IF(ISERROR(VLOOKUP($B151,'technology-adoption-by-househol'!$D$311:$E$317,2,FALSE)),"",VLOOKUP($B151,'technology-adoption-by-househol'!$D$311:$E$317,2,FALSE))</f>
        <v/>
      </c>
      <c r="N151" t="str">
        <f>IF(ISERROR(VLOOKUP($B151,'technology-adoption-by-househol'!$D$318:$E$325,2,FALSE)),"",VLOOKUP($B151,'technology-adoption-by-househol'!$D$318:$E$325,2,FALSE))</f>
        <v/>
      </c>
      <c r="O151" t="str">
        <f>IF(ISERROR(VLOOKUP($B151,'technology-adoption-by-househol'!$D$326:$E$423,2,FALSE)),"",VLOOKUP($B151,'technology-adoption-by-househol'!$D$326:$E$423,2,FALSE))</f>
        <v/>
      </c>
      <c r="P151" t="str">
        <f>IF(ISERROR(VLOOKUP($B151,'technology-adoption-by-househol'!$D$424:$E$432,2,FALSE)),"",VLOOKUP($B151,'technology-adoption-by-househol'!$D$424:$E$432,2,FALSE))</f>
        <v/>
      </c>
      <c r="Q151" t="str">
        <f>IF(ISERROR(VLOOKUP($B151,'technology-adoption-by-househol'!$D$433:$E$444,2,FALSE)),"",VLOOKUP($B151,'technology-adoption-by-househol'!$D$433:$E$444,2,FALSE))</f>
        <v/>
      </c>
      <c r="R151" t="str">
        <f>IF(ISERROR(VLOOKUP($B151,'technology-adoption-by-househol'!$D$445:$E$456,2,FALSE)),"",VLOOKUP($B151,'technology-adoption-by-househol'!$D$445:$E$456,2,FALSE))</f>
        <v/>
      </c>
      <c r="S151">
        <f>IF(ISERROR(VLOOKUP($B151,'technology-adoption-by-househol'!$D$457:$E$511,2,FALSE)),"",VLOOKUP($B151,'technology-adoption-by-househol'!$D$457:$E$511,2,FALSE))</f>
        <v>89</v>
      </c>
      <c r="T151" t="str">
        <f>IF(ISERROR(VLOOKUP($B151,'technology-adoption-by-househol'!$D$512:$E$588,2,FALSE)),"",VLOOKUP($B151,'technology-adoption-by-househol'!$D$512:$E$588,2,FALSE))</f>
        <v/>
      </c>
      <c r="U151">
        <f>IF(ISERROR(VLOOKUP($B151,'technology-adoption-by-househol'!$D$589:$E$612,2,FALSE)),"",VLOOKUP($B151,'technology-adoption-by-househol'!$D$589:$E$612,2,FALSE))</f>
        <v>65</v>
      </c>
      <c r="V151" t="str">
        <f>IF(ISERROR(VLOOKUP($B151,'technology-adoption-by-househol'!$D$616:$E$724,2,FALSE)),"",VLOOKUP($B151,'technology-adoption-by-househol'!$D$616:$E$724,2,FALSE))</f>
        <v/>
      </c>
      <c r="W151">
        <f>IF(ISERROR(VLOOKUP($B151,'technology-adoption-by-househol'!$D$725:$E$757,2,FALSE)),"",VLOOKUP($B151,'technology-adoption-by-househol'!$D$725:$E$757,2,FALSE))</f>
        <v>69.7</v>
      </c>
      <c r="X151" t="str">
        <f>IF(ISERROR(VLOOKUP($B151,'technology-adoption-by-househol'!$D$758:$E$768,2,FALSE)),"",VLOOKUP($B151,'technology-adoption-by-househol'!$D$758:$E$768,2,FALSE))</f>
        <v/>
      </c>
      <c r="Y151" t="str">
        <f>IF(ISERROR(VLOOKUP($B151,'technology-adoption-by-househol'!$D$769:$E$784,2,FALSE)),"",VLOOKUP($B151,'technology-adoption-by-househol'!$D$769:$E$784,2,FALSE))</f>
        <v/>
      </c>
      <c r="Z151">
        <f>IF(ISERROR(VLOOKUP($B151,'technology-adoption-by-househol'!$D$785:$E$794,2,FALSE)),"",VLOOKUP($B151,'technology-adoption-by-househol'!$D$785:$E$794,2,FALSE))</f>
        <v>13</v>
      </c>
      <c r="AA151" t="str">
        <f>IF(ISERROR(VLOOKUP($B151,'technology-adoption-by-househol'!$D$795:$E$828,2,FALSE)),"",VLOOKUP($B151,'technology-adoption-by-househol'!$D$795:$E$828,2,FALSE))</f>
        <v/>
      </c>
      <c r="AB151" t="str">
        <f>IF(ISERROR(VLOOKUP($B151,'technology-adoption-by-househol'!$D$829:$E$864,2,FALSE)),"",VLOOKUP($B151,'technology-adoption-by-househol'!$D$829:$E$864,2,FALSE))</f>
        <v/>
      </c>
      <c r="AC151" t="str">
        <f>IF(ISERROR(VLOOKUP($B151,'technology-adoption-by-househol'!$D$865:$E$877,2,FALSE)),"",VLOOKUP($B151,'technology-adoption-by-househol'!$D$865:$E$877,2,FALSE))</f>
        <v/>
      </c>
      <c r="AD151" t="str">
        <f>IF(ISERROR(VLOOKUP($B151,'technology-adoption-by-househol'!$D$878:$E$958,2,FALSE)),"",VLOOKUP($B151,'technology-adoption-by-househol'!$D$878:$E$958,2,FALSE))</f>
        <v/>
      </c>
      <c r="AE151" t="str">
        <f>IF(ISERROR(VLOOKUP($B151,'technology-adoption-by-househol'!$D$959:$E$1011,2,FALSE)),"",VLOOKUP($B151,'technology-adoption-by-househol'!$D$959:$E$1011,2,FALSE))</f>
        <v/>
      </c>
      <c r="AF151" t="str">
        <f>IF(ISERROR(VLOOKUP($B151,'technology-adoption-by-househol'!$D$1012:$E$1018,2,FALSE)),"",VLOOKUP($B151,'technology-adoption-by-househol'!$D$1012:$E$1018,2,FALSE))</f>
        <v/>
      </c>
      <c r="AG151" t="str">
        <f>IF(ISERROR(VLOOKUP($B151,'technology-adoption-by-househol'!$D$1019:$E$1041,2,FALSE)),"",VLOOKUP($B151,'technology-adoption-by-househol'!$D$1019:$E$1041,2,FALSE))</f>
        <v/>
      </c>
      <c r="AH151" t="str">
        <f>IF(ISERROR(VLOOKUP($B151,'technology-adoption-by-househol'!$D$1042:$E$1047,2,FALSE)),"",VLOOKUP($B151,'technology-adoption-by-househol'!$D$1042:$E$1047,2,FALSE))</f>
        <v/>
      </c>
      <c r="AI151">
        <f>IF(ISERROR(VLOOKUP($B151,'technology-adoption-by-househol'!$D$1048:$E$1059,2,FALSE)),"",VLOOKUP($B151,'technology-adoption-by-househol'!$D$1048:$E$1059,2,FALSE))</f>
        <v>15</v>
      </c>
      <c r="AJ151" t="str">
        <f>IF(ISERROR(VLOOKUP($B151,'technology-adoption-by-househol'!$D$1060:$E$1167,2,FALSE)),"",VLOOKUP($B151,'technology-adoption-by-househol'!$D$1060:$E$1167,2,FALSE))</f>
        <v/>
      </c>
      <c r="AK151" t="str">
        <f>IF(ISERROR(VLOOKUP($B151,'technology-adoption-by-househol'!$D$1168:$E$1174,2,FALSE)),"",VLOOKUP($B151,'technology-adoption-by-househol'!$D$1168:$E$1174,2,FALSE))</f>
        <v/>
      </c>
      <c r="AL151" t="str">
        <f>IF(ISERROR(VLOOKUP($B151,'technology-adoption-by-househol'!$D$1181:$E$1236,2,FALSE)),"",VLOOKUP($B151,'technology-adoption-by-househol'!$D$1181:$E$1236,2,FALSE))</f>
        <v/>
      </c>
      <c r="AM151" t="str">
        <f>IF(ISERROR(VLOOKUP($B151,'technology-adoption-by-househol'!$D$1243:$E$1255,2,FALSE)),"",VLOOKUP($B151,'technology-adoption-by-househol'!$D$1243:$E$1255,2,FALSE))</f>
        <v/>
      </c>
      <c r="AN151">
        <f>IF(ISERROR(VLOOKUP($B151,'technology-adoption-by-househol'!$D$1256:$E$1334,2,FALSE)),"",VLOOKUP($B151,'technology-adoption-by-househol'!$D$1256:$E$1334,2,FALSE))</f>
        <v>80</v>
      </c>
      <c r="AO151" t="str">
        <f>IF(ISERROR(VLOOKUP($B151,'technology-adoption-by-househol'!$D$1335:$E$1341,2,FALSE)),"",VLOOKUP($B151,'technology-adoption-by-househol'!$D$1335:$E$1341,2,FALSE))</f>
        <v/>
      </c>
    </row>
    <row r="152" spans="2:41" x14ac:dyDescent="0.3">
      <c r="B152" s="2">
        <f t="shared" si="2"/>
        <v>2008</v>
      </c>
      <c r="C152" t="str">
        <f>IF(ISERROR(VLOOKUP(B152,'technology-adoption-by-househol'!$D$6:$E$41,2,FALSE)),"",VLOOKUP(B152,'technology-adoption-by-househol'!$D$6:$E$41,2,FALSE))</f>
        <v/>
      </c>
      <c r="D152" t="str">
        <f>IF(ISERROR(VLOOKUP($B152,'technology-adoption-by-househol'!$D$42:$E$132,2,FALSE)),"",VLOOKUP($B152,'technology-adoption-by-househol'!$D$42:$E$132,2,FALSE))</f>
        <v/>
      </c>
      <c r="E152" t="str">
        <f>IF(ISERROR(VLOOKUP($B152,'technology-adoption-by-househol'!$D$133:$E$162,2,FALSE)),"",VLOOKUP($B152,'technology-adoption-by-househol'!$D$133:$E$162,2,FALSE))</f>
        <v/>
      </c>
      <c r="F152">
        <f>IF(ISERROR(VLOOKUP($B152,'technology-adoption-by-househol'!$D$163:$E$185,2,FALSE)),"",VLOOKUP($B152,'technology-adoption-by-househol'!$D$163:$E$185,2,FALSE))</f>
        <v>75</v>
      </c>
      <c r="G152" t="str">
        <f>IF(ISERROR(VLOOKUP($B152,'technology-adoption-by-househol'!$D$186:$E$192,2,FALSE)),"",VLOOKUP($B152,'technology-adoption-by-househol'!$D$186:$E$192,2,FALSE))</f>
        <v/>
      </c>
      <c r="H152" t="str">
        <f>IF(ISERROR(VLOOKUP($B152,'technology-adoption-by-househol'!$D$193:$E$232,2,FALSE)),"",VLOOKUP($B152,'technology-adoption-by-househol'!$D$193:$E$232,2,FALSE))</f>
        <v/>
      </c>
      <c r="I152" t="str">
        <f>IF(ISERROR(VLOOKUP($B152,'technology-adoption-by-househol'!$D$233:$E$238,2,FALSE)),"",VLOOKUP($B152,'technology-adoption-by-househol'!$D$233:$E$238,2,FALSE))</f>
        <v/>
      </c>
      <c r="J152" t="str">
        <f>IF(ISERROR(VLOOKUP($B152,'technology-adoption-by-househol'!$D$239:$E$278,2,FALSE)),"",VLOOKUP($B152,'technology-adoption-by-househol'!$D$239:$E$278,2,FALSE))</f>
        <v/>
      </c>
      <c r="K152" t="str">
        <f>IF(ISERROR(VLOOKUP($B152,'technology-adoption-by-househol'!$D$279:$E$297,2,FALSE)),"",VLOOKUP($B152,'technology-adoption-by-househol'!$D$279:$E$297,2,FALSE))</f>
        <v/>
      </c>
      <c r="L152" t="str">
        <f>IF(ISERROR(VLOOKUP($B152,'technology-adoption-by-househol'!$D$298:$E$310,2,FALSE)),"",VLOOKUP($B152,'technology-adoption-by-househol'!$D$298:$E$310,2,FALSE))</f>
        <v/>
      </c>
      <c r="M152" t="str">
        <f>IF(ISERROR(VLOOKUP($B152,'technology-adoption-by-househol'!$D$311:$E$317,2,FALSE)),"",VLOOKUP($B152,'technology-adoption-by-househol'!$D$311:$E$317,2,FALSE))</f>
        <v/>
      </c>
      <c r="N152" t="str">
        <f>IF(ISERROR(VLOOKUP($B152,'technology-adoption-by-househol'!$D$318:$E$325,2,FALSE)),"",VLOOKUP($B152,'technology-adoption-by-househol'!$D$318:$E$325,2,FALSE))</f>
        <v/>
      </c>
      <c r="O152" t="str">
        <f>IF(ISERROR(VLOOKUP($B152,'technology-adoption-by-househol'!$D$326:$E$423,2,FALSE)),"",VLOOKUP($B152,'technology-adoption-by-househol'!$D$326:$E$423,2,FALSE))</f>
        <v/>
      </c>
      <c r="P152" t="str">
        <f>IF(ISERROR(VLOOKUP($B152,'technology-adoption-by-househol'!$D$424:$E$432,2,FALSE)),"",VLOOKUP($B152,'technology-adoption-by-househol'!$D$424:$E$432,2,FALSE))</f>
        <v/>
      </c>
      <c r="Q152" t="str">
        <f>IF(ISERROR(VLOOKUP($B152,'technology-adoption-by-househol'!$D$433:$E$444,2,FALSE)),"",VLOOKUP($B152,'technology-adoption-by-househol'!$D$433:$E$444,2,FALSE))</f>
        <v/>
      </c>
      <c r="R152" t="str">
        <f>IF(ISERROR(VLOOKUP($B152,'technology-adoption-by-househol'!$D$445:$E$456,2,FALSE)),"",VLOOKUP($B152,'technology-adoption-by-househol'!$D$445:$E$456,2,FALSE))</f>
        <v/>
      </c>
      <c r="S152">
        <f>IF(ISERROR(VLOOKUP($B152,'technology-adoption-by-househol'!$D$457:$E$511,2,FALSE)),"",VLOOKUP($B152,'technology-adoption-by-househol'!$D$457:$E$511,2,FALSE))</f>
        <v>88</v>
      </c>
      <c r="T152" t="str">
        <f>IF(ISERROR(VLOOKUP($B152,'technology-adoption-by-househol'!$D$512:$E$588,2,FALSE)),"",VLOOKUP($B152,'technology-adoption-by-househol'!$D$512:$E$588,2,FALSE))</f>
        <v/>
      </c>
      <c r="U152">
        <f>IF(ISERROR(VLOOKUP($B152,'technology-adoption-by-househol'!$D$589:$E$612,2,FALSE)),"",VLOOKUP($B152,'technology-adoption-by-househol'!$D$589:$E$612,2,FALSE))</f>
        <v>68</v>
      </c>
      <c r="V152" t="str">
        <f>IF(ISERROR(VLOOKUP($B152,'technology-adoption-by-househol'!$D$616:$E$724,2,FALSE)),"",VLOOKUP($B152,'technology-adoption-by-househol'!$D$616:$E$724,2,FALSE))</f>
        <v/>
      </c>
      <c r="W152">
        <f>IF(ISERROR(VLOOKUP($B152,'technology-adoption-by-househol'!$D$725:$E$757,2,FALSE)),"",VLOOKUP($B152,'technology-adoption-by-househol'!$D$725:$E$757,2,FALSE))</f>
        <v>72</v>
      </c>
      <c r="X152" t="str">
        <f>IF(ISERROR(VLOOKUP($B152,'technology-adoption-by-househol'!$D$758:$E$768,2,FALSE)),"",VLOOKUP($B152,'technology-adoption-by-househol'!$D$758:$E$768,2,FALSE))</f>
        <v/>
      </c>
      <c r="Y152" t="str">
        <f>IF(ISERROR(VLOOKUP($B152,'technology-adoption-by-househol'!$D$769:$E$784,2,FALSE)),"",VLOOKUP($B152,'technology-adoption-by-househol'!$D$769:$E$784,2,FALSE))</f>
        <v/>
      </c>
      <c r="Z152">
        <f>IF(ISERROR(VLOOKUP($B152,'technology-adoption-by-househol'!$D$785:$E$794,2,FALSE)),"",VLOOKUP($B152,'technology-adoption-by-househol'!$D$785:$E$794,2,FALSE))</f>
        <v>18</v>
      </c>
      <c r="AA152" t="str">
        <f>IF(ISERROR(VLOOKUP($B152,'technology-adoption-by-househol'!$D$795:$E$828,2,FALSE)),"",VLOOKUP($B152,'technology-adoption-by-househol'!$D$795:$E$828,2,FALSE))</f>
        <v/>
      </c>
      <c r="AB152" t="str">
        <f>IF(ISERROR(VLOOKUP($B152,'technology-adoption-by-househol'!$D$829:$E$864,2,FALSE)),"",VLOOKUP($B152,'technology-adoption-by-househol'!$D$829:$E$864,2,FALSE))</f>
        <v/>
      </c>
      <c r="AC152" t="str">
        <f>IF(ISERROR(VLOOKUP($B152,'technology-adoption-by-househol'!$D$865:$E$877,2,FALSE)),"",VLOOKUP($B152,'technology-adoption-by-househol'!$D$865:$E$877,2,FALSE))</f>
        <v/>
      </c>
      <c r="AD152" t="str">
        <f>IF(ISERROR(VLOOKUP($B152,'technology-adoption-by-househol'!$D$878:$E$958,2,FALSE)),"",VLOOKUP($B152,'technology-adoption-by-househol'!$D$878:$E$958,2,FALSE))</f>
        <v/>
      </c>
      <c r="AE152" t="str">
        <f>IF(ISERROR(VLOOKUP($B152,'technology-adoption-by-househol'!$D$959:$E$1011,2,FALSE)),"",VLOOKUP($B152,'technology-adoption-by-househol'!$D$959:$E$1011,2,FALSE))</f>
        <v/>
      </c>
      <c r="AF152" t="str">
        <f>IF(ISERROR(VLOOKUP($B152,'technology-adoption-by-househol'!$D$1012:$E$1018,2,FALSE)),"",VLOOKUP($B152,'technology-adoption-by-househol'!$D$1012:$E$1018,2,FALSE))</f>
        <v/>
      </c>
      <c r="AG152" t="str">
        <f>IF(ISERROR(VLOOKUP($B152,'technology-adoption-by-househol'!$D$1019:$E$1041,2,FALSE)),"",VLOOKUP($B152,'technology-adoption-by-househol'!$D$1019:$E$1041,2,FALSE))</f>
        <v/>
      </c>
      <c r="AH152" t="str">
        <f>IF(ISERROR(VLOOKUP($B152,'technology-adoption-by-househol'!$D$1042:$E$1047,2,FALSE)),"",VLOOKUP($B152,'technology-adoption-by-househol'!$D$1042:$E$1047,2,FALSE))</f>
        <v/>
      </c>
      <c r="AI152">
        <f>IF(ISERROR(VLOOKUP($B152,'technology-adoption-by-househol'!$D$1048:$E$1059,2,FALSE)),"",VLOOKUP($B152,'technology-adoption-by-househol'!$D$1048:$E$1059,2,FALSE))</f>
        <v>21</v>
      </c>
      <c r="AJ152" t="str">
        <f>IF(ISERROR(VLOOKUP($B152,'technology-adoption-by-househol'!$D$1060:$E$1167,2,FALSE)),"",VLOOKUP($B152,'technology-adoption-by-househol'!$D$1060:$E$1167,2,FALSE))</f>
        <v/>
      </c>
      <c r="AK152" t="str">
        <f>IF(ISERROR(VLOOKUP($B152,'technology-adoption-by-househol'!$D$1168:$E$1174,2,FALSE)),"",VLOOKUP($B152,'technology-adoption-by-househol'!$D$1168:$E$1174,2,FALSE))</f>
        <v/>
      </c>
      <c r="AL152" t="str">
        <f>IF(ISERROR(VLOOKUP($B152,'technology-adoption-by-househol'!$D$1181:$E$1236,2,FALSE)),"",VLOOKUP($B152,'technology-adoption-by-househol'!$D$1181:$E$1236,2,FALSE))</f>
        <v/>
      </c>
      <c r="AM152" t="str">
        <f>IF(ISERROR(VLOOKUP($B152,'technology-adoption-by-househol'!$D$1243:$E$1255,2,FALSE)),"",VLOOKUP($B152,'technology-adoption-by-househol'!$D$1243:$E$1255,2,FALSE))</f>
        <v/>
      </c>
      <c r="AN152">
        <f>IF(ISERROR(VLOOKUP($B152,'technology-adoption-by-househol'!$D$1256:$E$1334,2,FALSE)),"",VLOOKUP($B152,'technology-adoption-by-househol'!$D$1256:$E$1334,2,FALSE))</f>
        <v>79</v>
      </c>
      <c r="AO152" t="str">
        <f>IF(ISERROR(VLOOKUP($B152,'technology-adoption-by-househol'!$D$1335:$E$1341,2,FALSE)),"",VLOOKUP($B152,'technology-adoption-by-househol'!$D$1335:$E$1341,2,FALSE))</f>
        <v/>
      </c>
    </row>
    <row r="153" spans="2:41" x14ac:dyDescent="0.3">
      <c r="B153" s="2">
        <f t="shared" si="2"/>
        <v>2009</v>
      </c>
      <c r="C153" t="str">
        <f>IF(ISERROR(VLOOKUP(B153,'technology-adoption-by-househol'!$D$6:$E$41,2,FALSE)),"",VLOOKUP(B153,'technology-adoption-by-househol'!$D$6:$E$41,2,FALSE))</f>
        <v/>
      </c>
      <c r="D153" t="str">
        <f>IF(ISERROR(VLOOKUP($B153,'technology-adoption-by-househol'!$D$42:$E$132,2,FALSE)),"",VLOOKUP($B153,'technology-adoption-by-househol'!$D$42:$E$132,2,FALSE))</f>
        <v/>
      </c>
      <c r="E153" t="str">
        <f>IF(ISERROR(VLOOKUP($B153,'technology-adoption-by-househol'!$D$133:$E$162,2,FALSE)),"",VLOOKUP($B153,'technology-adoption-by-househol'!$D$133:$E$162,2,FALSE))</f>
        <v/>
      </c>
      <c r="F153">
        <f>IF(ISERROR(VLOOKUP($B153,'technology-adoption-by-househol'!$D$163:$E$185,2,FALSE)),"",VLOOKUP($B153,'technology-adoption-by-househol'!$D$163:$E$185,2,FALSE))</f>
        <v>84</v>
      </c>
      <c r="G153" t="str">
        <f>IF(ISERROR(VLOOKUP($B153,'technology-adoption-by-househol'!$D$186:$E$192,2,FALSE)),"",VLOOKUP($B153,'technology-adoption-by-househol'!$D$186:$E$192,2,FALSE))</f>
        <v/>
      </c>
      <c r="H153" t="str">
        <f>IF(ISERROR(VLOOKUP($B153,'technology-adoption-by-househol'!$D$193:$E$232,2,FALSE)),"",VLOOKUP($B153,'technology-adoption-by-househol'!$D$193:$E$232,2,FALSE))</f>
        <v/>
      </c>
      <c r="I153" t="str">
        <f>IF(ISERROR(VLOOKUP($B153,'technology-adoption-by-househol'!$D$233:$E$238,2,FALSE)),"",VLOOKUP($B153,'technology-adoption-by-househol'!$D$233:$E$238,2,FALSE))</f>
        <v/>
      </c>
      <c r="J153" t="str">
        <f>IF(ISERROR(VLOOKUP($B153,'technology-adoption-by-househol'!$D$239:$E$278,2,FALSE)),"",VLOOKUP($B153,'technology-adoption-by-househol'!$D$239:$E$278,2,FALSE))</f>
        <v/>
      </c>
      <c r="K153" t="str">
        <f>IF(ISERROR(VLOOKUP($B153,'technology-adoption-by-househol'!$D$279:$E$297,2,FALSE)),"",VLOOKUP($B153,'technology-adoption-by-househol'!$D$279:$E$297,2,FALSE))</f>
        <v/>
      </c>
      <c r="L153" t="str">
        <f>IF(ISERROR(VLOOKUP($B153,'technology-adoption-by-househol'!$D$298:$E$310,2,FALSE)),"",VLOOKUP($B153,'technology-adoption-by-househol'!$D$298:$E$310,2,FALSE))</f>
        <v/>
      </c>
      <c r="M153">
        <f>IF(ISERROR(VLOOKUP($B153,'technology-adoption-by-househol'!$D$311:$E$317,2,FALSE)),"",VLOOKUP($B153,'technology-adoption-by-househol'!$D$311:$E$317,2,FALSE))</f>
        <v>2</v>
      </c>
      <c r="N153" t="str">
        <f>IF(ISERROR(VLOOKUP($B153,'technology-adoption-by-househol'!$D$318:$E$325,2,FALSE)),"",VLOOKUP($B153,'technology-adoption-by-househol'!$D$318:$E$325,2,FALSE))</f>
        <v/>
      </c>
      <c r="O153" t="str">
        <f>IF(ISERROR(VLOOKUP($B153,'technology-adoption-by-househol'!$D$326:$E$423,2,FALSE)),"",VLOOKUP($B153,'technology-adoption-by-househol'!$D$326:$E$423,2,FALSE))</f>
        <v/>
      </c>
      <c r="P153" t="str">
        <f>IF(ISERROR(VLOOKUP($B153,'technology-adoption-by-househol'!$D$424:$E$432,2,FALSE)),"",VLOOKUP($B153,'technology-adoption-by-househol'!$D$424:$E$432,2,FALSE))</f>
        <v/>
      </c>
      <c r="Q153" t="str">
        <f>IF(ISERROR(VLOOKUP($B153,'technology-adoption-by-househol'!$D$433:$E$444,2,FALSE)),"",VLOOKUP($B153,'technology-adoption-by-househol'!$D$433:$E$444,2,FALSE))</f>
        <v/>
      </c>
      <c r="R153" t="str">
        <f>IF(ISERROR(VLOOKUP($B153,'technology-adoption-by-househol'!$D$445:$E$456,2,FALSE)),"",VLOOKUP($B153,'technology-adoption-by-househol'!$D$445:$E$456,2,FALSE))</f>
        <v/>
      </c>
      <c r="S153">
        <f>IF(ISERROR(VLOOKUP($B153,'technology-adoption-by-househol'!$D$457:$E$511,2,FALSE)),"",VLOOKUP($B153,'technology-adoption-by-househol'!$D$457:$E$511,2,FALSE))</f>
        <v>87</v>
      </c>
      <c r="T153" t="str">
        <f>IF(ISERROR(VLOOKUP($B153,'technology-adoption-by-househol'!$D$512:$E$588,2,FALSE)),"",VLOOKUP($B153,'technology-adoption-by-househol'!$D$512:$E$588,2,FALSE))</f>
        <v/>
      </c>
      <c r="U153">
        <f>IF(ISERROR(VLOOKUP($B153,'technology-adoption-by-househol'!$D$589:$E$612,2,FALSE)),"",VLOOKUP($B153,'technology-adoption-by-househol'!$D$589:$E$612,2,FALSE))</f>
        <v>70</v>
      </c>
      <c r="V153">
        <f>IF(ISERROR(VLOOKUP($B153,'technology-adoption-by-househol'!$D$616:$E$724,2,FALSE)),"",VLOOKUP($B153,'technology-adoption-by-househol'!$D$616:$E$724,2,FALSE))</f>
        <v>83</v>
      </c>
      <c r="W153">
        <f>IF(ISERROR(VLOOKUP($B153,'technology-adoption-by-househol'!$D$725:$E$757,2,FALSE)),"",VLOOKUP($B153,'technology-adoption-by-househol'!$D$725:$E$757,2,FALSE))</f>
        <v>74.099999999999994</v>
      </c>
      <c r="X153" t="str">
        <f>IF(ISERROR(VLOOKUP($B153,'technology-adoption-by-househol'!$D$758:$E$768,2,FALSE)),"",VLOOKUP($B153,'technology-adoption-by-househol'!$D$758:$E$768,2,FALSE))</f>
        <v/>
      </c>
      <c r="Y153" t="str">
        <f>IF(ISERROR(VLOOKUP($B153,'technology-adoption-by-househol'!$D$769:$E$784,2,FALSE)),"",VLOOKUP($B153,'technology-adoption-by-househol'!$D$769:$E$784,2,FALSE))</f>
        <v/>
      </c>
      <c r="Z153">
        <f>IF(ISERROR(VLOOKUP($B153,'technology-adoption-by-househol'!$D$785:$E$794,2,FALSE)),"",VLOOKUP($B153,'technology-adoption-by-househol'!$D$785:$E$794,2,FALSE))</f>
        <v>22</v>
      </c>
      <c r="AA153" t="str">
        <f>IF(ISERROR(VLOOKUP($B153,'technology-adoption-by-househol'!$D$795:$E$828,2,FALSE)),"",VLOOKUP($B153,'technology-adoption-by-househol'!$D$795:$E$828,2,FALSE))</f>
        <v/>
      </c>
      <c r="AB153" t="str">
        <f>IF(ISERROR(VLOOKUP($B153,'technology-adoption-by-househol'!$D$829:$E$864,2,FALSE)),"",VLOOKUP($B153,'technology-adoption-by-househol'!$D$829:$E$864,2,FALSE))</f>
        <v/>
      </c>
      <c r="AC153" t="str">
        <f>IF(ISERROR(VLOOKUP($B153,'technology-adoption-by-househol'!$D$865:$E$877,2,FALSE)),"",VLOOKUP($B153,'technology-adoption-by-househol'!$D$865:$E$877,2,FALSE))</f>
        <v/>
      </c>
      <c r="AD153" t="str">
        <f>IF(ISERROR(VLOOKUP($B153,'technology-adoption-by-househol'!$D$878:$E$958,2,FALSE)),"",VLOOKUP($B153,'technology-adoption-by-househol'!$D$878:$E$958,2,FALSE))</f>
        <v/>
      </c>
      <c r="AE153" t="str">
        <f>IF(ISERROR(VLOOKUP($B153,'technology-adoption-by-househol'!$D$959:$E$1011,2,FALSE)),"",VLOOKUP($B153,'technology-adoption-by-househol'!$D$959:$E$1011,2,FALSE))</f>
        <v/>
      </c>
      <c r="AF153" t="str">
        <f>IF(ISERROR(VLOOKUP($B153,'technology-adoption-by-househol'!$D$1012:$E$1018,2,FALSE)),"",VLOOKUP($B153,'technology-adoption-by-househol'!$D$1012:$E$1018,2,FALSE))</f>
        <v/>
      </c>
      <c r="AG153" t="str">
        <f>IF(ISERROR(VLOOKUP($B153,'technology-adoption-by-househol'!$D$1019:$E$1041,2,FALSE)),"",VLOOKUP($B153,'technology-adoption-by-househol'!$D$1019:$E$1041,2,FALSE))</f>
        <v/>
      </c>
      <c r="AH153" t="str">
        <f>IF(ISERROR(VLOOKUP($B153,'technology-adoption-by-househol'!$D$1042:$E$1047,2,FALSE)),"",VLOOKUP($B153,'technology-adoption-by-househol'!$D$1042:$E$1047,2,FALSE))</f>
        <v/>
      </c>
      <c r="AI153">
        <f>IF(ISERROR(VLOOKUP($B153,'technology-adoption-by-househol'!$D$1048:$E$1059,2,FALSE)),"",VLOOKUP($B153,'technology-adoption-by-househol'!$D$1048:$E$1059,2,FALSE))</f>
        <v>37</v>
      </c>
      <c r="AJ153" t="str">
        <f>IF(ISERROR(VLOOKUP($B153,'technology-adoption-by-househol'!$D$1060:$E$1167,2,FALSE)),"",VLOOKUP($B153,'technology-adoption-by-househol'!$D$1060:$E$1167,2,FALSE))</f>
        <v/>
      </c>
      <c r="AK153" t="str">
        <f>IF(ISERROR(VLOOKUP($B153,'technology-adoption-by-househol'!$D$1168:$E$1174,2,FALSE)),"",VLOOKUP($B153,'technology-adoption-by-househol'!$D$1168:$E$1174,2,FALSE))</f>
        <v/>
      </c>
      <c r="AL153" t="str">
        <f>IF(ISERROR(VLOOKUP($B153,'technology-adoption-by-househol'!$D$1181:$E$1236,2,FALSE)),"",VLOOKUP($B153,'technology-adoption-by-househol'!$D$1181:$E$1236,2,FALSE))</f>
        <v/>
      </c>
      <c r="AM153" t="str">
        <f>IF(ISERROR(VLOOKUP($B153,'technology-adoption-by-househol'!$D$1243:$E$1255,2,FALSE)),"",VLOOKUP($B153,'technology-adoption-by-househol'!$D$1243:$E$1255,2,FALSE))</f>
        <v/>
      </c>
      <c r="AN153" t="str">
        <f>IF(ISERROR(VLOOKUP($B153,'technology-adoption-by-househol'!$D$1256:$E$1334,2,FALSE)),"",VLOOKUP($B153,'technology-adoption-by-househol'!$D$1256:$E$1334,2,FALSE))</f>
        <v/>
      </c>
      <c r="AO153" t="str">
        <f>IF(ISERROR(VLOOKUP($B153,'technology-adoption-by-househol'!$D$1335:$E$1341,2,FALSE)),"",VLOOKUP($B153,'technology-adoption-by-househol'!$D$1335:$E$1341,2,FALSE))</f>
        <v/>
      </c>
    </row>
    <row r="154" spans="2:41" x14ac:dyDescent="0.3">
      <c r="B154" s="2">
        <f t="shared" si="2"/>
        <v>2010</v>
      </c>
      <c r="C154" t="str">
        <f>IF(ISERROR(VLOOKUP(B154,'technology-adoption-by-househol'!$D$6:$E$41,2,FALSE)),"",VLOOKUP(B154,'technology-adoption-by-househol'!$D$6:$E$41,2,FALSE))</f>
        <v/>
      </c>
      <c r="D154" t="str">
        <f>IF(ISERROR(VLOOKUP($B154,'technology-adoption-by-househol'!$D$42:$E$132,2,FALSE)),"",VLOOKUP($B154,'technology-adoption-by-househol'!$D$42:$E$132,2,FALSE))</f>
        <v/>
      </c>
      <c r="E154" t="str">
        <f>IF(ISERROR(VLOOKUP($B154,'technology-adoption-by-househol'!$D$133:$E$162,2,FALSE)),"",VLOOKUP($B154,'technology-adoption-by-househol'!$D$133:$E$162,2,FALSE))</f>
        <v/>
      </c>
      <c r="F154">
        <f>IF(ISERROR(VLOOKUP($B154,'technology-adoption-by-househol'!$D$163:$E$185,2,FALSE)),"",VLOOKUP($B154,'technology-adoption-by-househol'!$D$163:$E$185,2,FALSE))</f>
        <v>87.2</v>
      </c>
      <c r="G154" t="str">
        <f>IF(ISERROR(VLOOKUP($B154,'technology-adoption-by-househol'!$D$186:$E$192,2,FALSE)),"",VLOOKUP($B154,'technology-adoption-by-househol'!$D$186:$E$192,2,FALSE))</f>
        <v/>
      </c>
      <c r="H154" t="str">
        <f>IF(ISERROR(VLOOKUP($B154,'technology-adoption-by-househol'!$D$193:$E$232,2,FALSE)),"",VLOOKUP($B154,'technology-adoption-by-househol'!$D$193:$E$232,2,FALSE))</f>
        <v/>
      </c>
      <c r="I154">
        <f>IF(ISERROR(VLOOKUP($B154,'technology-adoption-by-househol'!$D$233:$E$238,2,FALSE)),"",VLOOKUP($B154,'technology-adoption-by-househol'!$D$233:$E$238,2,FALSE))</f>
        <v>75.2</v>
      </c>
      <c r="J154">
        <f>IF(ISERROR(VLOOKUP($B154,'technology-adoption-by-househol'!$D$239:$E$278,2,FALSE)),"",VLOOKUP($B154,'technology-adoption-by-househol'!$D$239:$E$278,2,FALSE))</f>
        <v>69.400000000000006</v>
      </c>
      <c r="K154" t="str">
        <f>IF(ISERROR(VLOOKUP($B154,'technology-adoption-by-househol'!$D$279:$E$297,2,FALSE)),"",VLOOKUP($B154,'technology-adoption-by-househol'!$D$279:$E$297,2,FALSE))</f>
        <v/>
      </c>
      <c r="L154">
        <f>IF(ISERROR(VLOOKUP($B154,'technology-adoption-by-househol'!$D$298:$E$310,2,FALSE)),"",VLOOKUP($B154,'technology-adoption-by-househol'!$D$298:$E$310,2,FALSE))</f>
        <v>83.2</v>
      </c>
      <c r="M154">
        <f>IF(ISERROR(VLOOKUP($B154,'technology-adoption-by-househol'!$D$311:$E$317,2,FALSE)),"",VLOOKUP($B154,'technology-adoption-by-househol'!$D$311:$E$317,2,FALSE))</f>
        <v>5</v>
      </c>
      <c r="N154" t="str">
        <f>IF(ISERROR(VLOOKUP($B154,'technology-adoption-by-househol'!$D$318:$E$325,2,FALSE)),"",VLOOKUP($B154,'technology-adoption-by-househol'!$D$318:$E$325,2,FALSE))</f>
        <v/>
      </c>
      <c r="O154" t="str">
        <f>IF(ISERROR(VLOOKUP($B154,'technology-adoption-by-househol'!$D$326:$E$423,2,FALSE)),"",VLOOKUP($B154,'technology-adoption-by-househol'!$D$326:$E$423,2,FALSE))</f>
        <v/>
      </c>
      <c r="P154" t="str">
        <f>IF(ISERROR(VLOOKUP($B154,'technology-adoption-by-househol'!$D$424:$E$432,2,FALSE)),"",VLOOKUP($B154,'technology-adoption-by-househol'!$D$424:$E$432,2,FALSE))</f>
        <v/>
      </c>
      <c r="Q154" t="str">
        <f>IF(ISERROR(VLOOKUP($B154,'technology-adoption-by-househol'!$D$433:$E$444,2,FALSE)),"",VLOOKUP($B154,'technology-adoption-by-househol'!$D$433:$E$444,2,FALSE))</f>
        <v/>
      </c>
      <c r="R154">
        <f>IF(ISERROR(VLOOKUP($B154,'technology-adoption-by-househol'!$D$445:$E$456,2,FALSE)),"",VLOOKUP($B154,'technology-adoption-by-househol'!$D$445:$E$456,2,FALSE))</f>
        <v>37.9</v>
      </c>
      <c r="S154">
        <f>IF(ISERROR(VLOOKUP($B154,'technology-adoption-by-househol'!$D$457:$E$511,2,FALSE)),"",VLOOKUP($B154,'technology-adoption-by-househol'!$D$457:$E$511,2,FALSE))</f>
        <v>88.5</v>
      </c>
      <c r="T154">
        <f>IF(ISERROR(VLOOKUP($B154,'technology-adoption-by-househol'!$D$512:$E$588,2,FALSE)),"",VLOOKUP($B154,'technology-adoption-by-househol'!$D$512:$E$588,2,FALSE))</f>
        <v>99.3</v>
      </c>
      <c r="U154">
        <f>IF(ISERROR(VLOOKUP($B154,'technology-adoption-by-househol'!$D$589:$E$612,2,FALSE)),"",VLOOKUP($B154,'technology-adoption-by-househol'!$D$589:$E$612,2,FALSE))</f>
        <v>74</v>
      </c>
      <c r="V154">
        <f>IF(ISERROR(VLOOKUP($B154,'technology-adoption-by-househol'!$D$616:$E$724,2,FALSE)),"",VLOOKUP($B154,'technology-adoption-by-househol'!$D$616:$E$724,2,FALSE))</f>
        <v>75</v>
      </c>
      <c r="W154">
        <f>IF(ISERROR(VLOOKUP($B154,'technology-adoption-by-househol'!$D$725:$E$757,2,FALSE)),"",VLOOKUP($B154,'technology-adoption-by-househol'!$D$725:$E$757,2,FALSE))</f>
        <v>76.7</v>
      </c>
      <c r="X154">
        <f>IF(ISERROR(VLOOKUP($B154,'technology-adoption-by-househol'!$D$758:$E$768,2,FALSE)),"",VLOOKUP($B154,'technology-adoption-by-househol'!$D$758:$E$768,2,FALSE))</f>
        <v>97.1</v>
      </c>
      <c r="Y154" t="str">
        <f>IF(ISERROR(VLOOKUP($B154,'technology-adoption-by-househol'!$D$769:$E$784,2,FALSE)),"",VLOOKUP($B154,'technology-adoption-by-househol'!$D$769:$E$784,2,FALSE))</f>
        <v/>
      </c>
      <c r="Z154">
        <f>IF(ISERROR(VLOOKUP($B154,'technology-adoption-by-househol'!$D$785:$E$794,2,FALSE)),"",VLOOKUP($B154,'technology-adoption-by-househol'!$D$785:$E$794,2,FALSE))</f>
        <v>23</v>
      </c>
      <c r="AA154" t="str">
        <f>IF(ISERROR(VLOOKUP($B154,'technology-adoption-by-househol'!$D$795:$E$828,2,FALSE)),"",VLOOKUP($B154,'technology-adoption-by-househol'!$D$795:$E$828,2,FALSE))</f>
        <v/>
      </c>
      <c r="AB154" t="str">
        <f>IF(ISERROR(VLOOKUP($B154,'technology-adoption-by-househol'!$D$829:$E$864,2,FALSE)),"",VLOOKUP($B154,'technology-adoption-by-househol'!$D$829:$E$864,2,FALSE))</f>
        <v/>
      </c>
      <c r="AC154" t="str">
        <f>IF(ISERROR(VLOOKUP($B154,'technology-adoption-by-househol'!$D$865:$E$877,2,FALSE)),"",VLOOKUP($B154,'technology-adoption-by-househol'!$D$865:$E$877,2,FALSE))</f>
        <v/>
      </c>
      <c r="AD154" t="str">
        <f>IF(ISERROR(VLOOKUP($B154,'technology-adoption-by-househol'!$D$878:$E$958,2,FALSE)),"",VLOOKUP($B154,'technology-adoption-by-househol'!$D$878:$E$958,2,FALSE))</f>
        <v/>
      </c>
      <c r="AE154" t="str">
        <f>IF(ISERROR(VLOOKUP($B154,'technology-adoption-by-househol'!$D$959:$E$1011,2,FALSE)),"",VLOOKUP($B154,'technology-adoption-by-househol'!$D$959:$E$1011,2,FALSE))</f>
        <v/>
      </c>
      <c r="AF154" t="str">
        <f>IF(ISERROR(VLOOKUP($B154,'technology-adoption-by-househol'!$D$1012:$E$1018,2,FALSE)),"",VLOOKUP($B154,'technology-adoption-by-househol'!$D$1012:$E$1018,2,FALSE))</f>
        <v/>
      </c>
      <c r="AG154" t="str">
        <f>IF(ISERROR(VLOOKUP($B154,'technology-adoption-by-househol'!$D$1019:$E$1041,2,FALSE)),"",VLOOKUP($B154,'technology-adoption-by-househol'!$D$1019:$E$1041,2,FALSE))</f>
        <v/>
      </c>
      <c r="AH154" t="str">
        <f>IF(ISERROR(VLOOKUP($B154,'technology-adoption-by-househol'!$D$1042:$E$1047,2,FALSE)),"",VLOOKUP($B154,'technology-adoption-by-househol'!$D$1042:$E$1047,2,FALSE))</f>
        <v/>
      </c>
      <c r="AI154">
        <f>IF(ISERROR(VLOOKUP($B154,'technology-adoption-by-househol'!$D$1048:$E$1059,2,FALSE)),"",VLOOKUP($B154,'technology-adoption-by-househol'!$D$1048:$E$1059,2,FALSE))</f>
        <v>48</v>
      </c>
      <c r="AJ154">
        <f>IF(ISERROR(VLOOKUP($B154,'technology-adoption-by-househol'!$D$1060:$E$1167,2,FALSE)),"",VLOOKUP($B154,'technology-adoption-by-househol'!$D$1060:$E$1167,2,FALSE))</f>
        <v>98.6</v>
      </c>
      <c r="AK154">
        <f>IF(ISERROR(VLOOKUP($B154,'technology-adoption-by-househol'!$D$1168:$E$1174,2,FALSE)),"",VLOOKUP($B154,'technology-adoption-by-househol'!$D$1168:$E$1174,2,FALSE))</f>
        <v>3</v>
      </c>
      <c r="AL154" t="str">
        <f>IF(ISERROR(VLOOKUP($B154,'technology-adoption-by-househol'!$D$1181:$E$1236,2,FALSE)),"",VLOOKUP($B154,'technology-adoption-by-househol'!$D$1181:$E$1236,2,FALSE))</f>
        <v/>
      </c>
      <c r="AM154">
        <f>IF(ISERROR(VLOOKUP($B154,'technology-adoption-by-househol'!$D$1243:$E$1255,2,FALSE)),"",VLOOKUP($B154,'technology-adoption-by-househol'!$D$1243:$E$1255,2,FALSE))</f>
        <v>85.3</v>
      </c>
      <c r="AN154" t="str">
        <f>IF(ISERROR(VLOOKUP($B154,'technology-adoption-by-househol'!$D$1256:$E$1334,2,FALSE)),"",VLOOKUP($B154,'technology-adoption-by-househol'!$D$1256:$E$1334,2,FALSE))</f>
        <v/>
      </c>
      <c r="AO154" t="str">
        <f>IF(ISERROR(VLOOKUP($B154,'technology-adoption-by-househol'!$D$1335:$E$1341,2,FALSE)),"",VLOOKUP($B154,'technology-adoption-by-househol'!$D$1335:$E$1341,2,FALSE))</f>
        <v/>
      </c>
    </row>
    <row r="155" spans="2:41" x14ac:dyDescent="0.3">
      <c r="B155" s="2">
        <f t="shared" si="2"/>
        <v>2011</v>
      </c>
      <c r="C155" t="str">
        <f>IF(ISERROR(VLOOKUP(B155,'technology-adoption-by-househol'!$D$6:$E$41,2,FALSE)),"",VLOOKUP(B155,'technology-adoption-by-househol'!$D$6:$E$41,2,FALSE))</f>
        <v/>
      </c>
      <c r="D155" t="str">
        <f>IF(ISERROR(VLOOKUP($B155,'technology-adoption-by-househol'!$D$42:$E$132,2,FALSE)),"",VLOOKUP($B155,'technology-adoption-by-househol'!$D$42:$E$132,2,FALSE))</f>
        <v/>
      </c>
      <c r="E155" t="str">
        <f>IF(ISERROR(VLOOKUP($B155,'technology-adoption-by-househol'!$D$133:$E$162,2,FALSE)),"",VLOOKUP($B155,'technology-adoption-by-househol'!$D$133:$E$162,2,FALSE))</f>
        <v/>
      </c>
      <c r="F155">
        <f>IF(ISERROR(VLOOKUP($B155,'technology-adoption-by-househol'!$D$163:$E$185,2,FALSE)),"",VLOOKUP($B155,'technology-adoption-by-househol'!$D$163:$E$185,2,FALSE))</f>
        <v>89</v>
      </c>
      <c r="G155" t="str">
        <f>IF(ISERROR(VLOOKUP($B155,'technology-adoption-by-househol'!$D$186:$E$192,2,FALSE)),"",VLOOKUP($B155,'technology-adoption-by-househol'!$D$186:$E$192,2,FALSE))</f>
        <v/>
      </c>
      <c r="H155" t="str">
        <f>IF(ISERROR(VLOOKUP($B155,'technology-adoption-by-househol'!$D$193:$E$232,2,FALSE)),"",VLOOKUP($B155,'technology-adoption-by-househol'!$D$193:$E$232,2,FALSE))</f>
        <v/>
      </c>
      <c r="I155">
        <f>IF(ISERROR(VLOOKUP($B155,'technology-adoption-by-househol'!$D$233:$E$238,2,FALSE)),"",VLOOKUP($B155,'technology-adoption-by-househol'!$D$233:$E$238,2,FALSE))</f>
        <v>78</v>
      </c>
      <c r="J155">
        <f>IF(ISERROR(VLOOKUP($B155,'technology-adoption-by-househol'!$D$239:$E$278,2,FALSE)),"",VLOOKUP($B155,'technology-adoption-by-househol'!$D$239:$E$278,2,FALSE))</f>
        <v>69.3</v>
      </c>
      <c r="K155" t="str">
        <f>IF(ISERROR(VLOOKUP($B155,'technology-adoption-by-househol'!$D$279:$E$297,2,FALSE)),"",VLOOKUP($B155,'technology-adoption-by-househol'!$D$279:$E$297,2,FALSE))</f>
        <v/>
      </c>
      <c r="L155">
        <f>IF(ISERROR(VLOOKUP($B155,'technology-adoption-by-househol'!$D$298:$E$310,2,FALSE)),"",VLOOKUP($B155,'technology-adoption-by-househol'!$D$298:$E$310,2,FALSE))</f>
        <v>83.4</v>
      </c>
      <c r="M155">
        <f>IF(ISERROR(VLOOKUP($B155,'technology-adoption-by-househol'!$D$311:$E$317,2,FALSE)),"",VLOOKUP($B155,'technology-adoption-by-househol'!$D$311:$E$317,2,FALSE))</f>
        <v>10</v>
      </c>
      <c r="N155" t="str">
        <f>IF(ISERROR(VLOOKUP($B155,'technology-adoption-by-househol'!$D$318:$E$325,2,FALSE)),"",VLOOKUP($B155,'technology-adoption-by-househol'!$D$318:$E$325,2,FALSE))</f>
        <v/>
      </c>
      <c r="O155" t="str">
        <f>IF(ISERROR(VLOOKUP($B155,'technology-adoption-by-househol'!$D$326:$E$423,2,FALSE)),"",VLOOKUP($B155,'technology-adoption-by-househol'!$D$326:$E$423,2,FALSE))</f>
        <v/>
      </c>
      <c r="P155" t="str">
        <f>IF(ISERROR(VLOOKUP($B155,'technology-adoption-by-househol'!$D$424:$E$432,2,FALSE)),"",VLOOKUP($B155,'technology-adoption-by-househol'!$D$424:$E$432,2,FALSE))</f>
        <v/>
      </c>
      <c r="Q155" t="str">
        <f>IF(ISERROR(VLOOKUP($B155,'technology-adoption-by-househol'!$D$433:$E$444,2,FALSE)),"",VLOOKUP($B155,'technology-adoption-by-househol'!$D$433:$E$444,2,FALSE))</f>
        <v/>
      </c>
      <c r="R155">
        <f>IF(ISERROR(VLOOKUP($B155,'technology-adoption-by-househol'!$D$445:$E$456,2,FALSE)),"",VLOOKUP($B155,'technology-adoption-by-househol'!$D$445:$E$456,2,FALSE))</f>
        <v>35.799999999999997</v>
      </c>
      <c r="S155">
        <f>IF(ISERROR(VLOOKUP($B155,'technology-adoption-by-househol'!$D$457:$E$511,2,FALSE)),"",VLOOKUP($B155,'technology-adoption-by-househol'!$D$457:$E$511,2,FALSE))</f>
        <v>88.7</v>
      </c>
      <c r="T155">
        <f>IF(ISERROR(VLOOKUP($B155,'technology-adoption-by-househol'!$D$512:$E$588,2,FALSE)),"",VLOOKUP($B155,'technology-adoption-by-househol'!$D$512:$E$588,2,FALSE))</f>
        <v>99.2</v>
      </c>
      <c r="U155">
        <f>IF(ISERROR(VLOOKUP($B155,'technology-adoption-by-househol'!$D$589:$E$612,2,FALSE)),"",VLOOKUP($B155,'technology-adoption-by-househol'!$D$589:$E$612,2,FALSE))</f>
        <v>76</v>
      </c>
      <c r="V155">
        <f>IF(ISERROR(VLOOKUP($B155,'technology-adoption-by-househol'!$D$616:$E$724,2,FALSE)),"",VLOOKUP($B155,'technology-adoption-by-househol'!$D$616:$E$724,2,FALSE))</f>
        <v>70.5</v>
      </c>
      <c r="W155">
        <f>IF(ISERROR(VLOOKUP($B155,'technology-adoption-by-househol'!$D$725:$E$757,2,FALSE)),"",VLOOKUP($B155,'technology-adoption-by-househol'!$D$725:$E$757,2,FALSE))</f>
        <v>75.599999999999994</v>
      </c>
      <c r="X155">
        <f>IF(ISERROR(VLOOKUP($B155,'technology-adoption-by-househol'!$D$758:$E$768,2,FALSE)),"",VLOOKUP($B155,'technology-adoption-by-househol'!$D$758:$E$768,2,FALSE))</f>
        <v>96.8</v>
      </c>
      <c r="Y155" t="str">
        <f>IF(ISERROR(VLOOKUP($B155,'technology-adoption-by-househol'!$D$769:$E$784,2,FALSE)),"",VLOOKUP($B155,'technology-adoption-by-househol'!$D$769:$E$784,2,FALSE))</f>
        <v/>
      </c>
      <c r="Z155">
        <f>IF(ISERROR(VLOOKUP($B155,'technology-adoption-by-househol'!$D$785:$E$794,2,FALSE)),"",VLOOKUP($B155,'technology-adoption-by-househol'!$D$785:$E$794,2,FALSE))</f>
        <v>25</v>
      </c>
      <c r="AA155" t="str">
        <f>IF(ISERROR(VLOOKUP($B155,'technology-adoption-by-househol'!$D$795:$E$828,2,FALSE)),"",VLOOKUP($B155,'technology-adoption-by-househol'!$D$795:$E$828,2,FALSE))</f>
        <v/>
      </c>
      <c r="AB155" t="str">
        <f>IF(ISERROR(VLOOKUP($B155,'technology-adoption-by-househol'!$D$829:$E$864,2,FALSE)),"",VLOOKUP($B155,'technology-adoption-by-househol'!$D$829:$E$864,2,FALSE))</f>
        <v/>
      </c>
      <c r="AC155" t="str">
        <f>IF(ISERROR(VLOOKUP($B155,'technology-adoption-by-househol'!$D$865:$E$877,2,FALSE)),"",VLOOKUP($B155,'technology-adoption-by-househol'!$D$865:$E$877,2,FALSE))</f>
        <v/>
      </c>
      <c r="AD155" t="str">
        <f>IF(ISERROR(VLOOKUP($B155,'technology-adoption-by-househol'!$D$878:$E$958,2,FALSE)),"",VLOOKUP($B155,'technology-adoption-by-househol'!$D$878:$E$958,2,FALSE))</f>
        <v/>
      </c>
      <c r="AE155" t="str">
        <f>IF(ISERROR(VLOOKUP($B155,'technology-adoption-by-househol'!$D$959:$E$1011,2,FALSE)),"",VLOOKUP($B155,'technology-adoption-by-househol'!$D$959:$E$1011,2,FALSE))</f>
        <v/>
      </c>
      <c r="AF155" t="str">
        <f>IF(ISERROR(VLOOKUP($B155,'technology-adoption-by-househol'!$D$1012:$E$1018,2,FALSE)),"",VLOOKUP($B155,'technology-adoption-by-househol'!$D$1012:$E$1018,2,FALSE))</f>
        <v/>
      </c>
      <c r="AG155" t="str">
        <f>IF(ISERROR(VLOOKUP($B155,'technology-adoption-by-househol'!$D$1019:$E$1041,2,FALSE)),"",VLOOKUP($B155,'technology-adoption-by-househol'!$D$1019:$E$1041,2,FALSE))</f>
        <v/>
      </c>
      <c r="AH155">
        <f>IF(ISERROR(VLOOKUP($B155,'technology-adoption-by-househol'!$D$1042:$E$1047,2,FALSE)),"",VLOOKUP($B155,'technology-adoption-by-househol'!$D$1042:$E$1047,2,FALSE))</f>
        <v>35</v>
      </c>
      <c r="AI155">
        <f>IF(ISERROR(VLOOKUP($B155,'technology-adoption-by-househol'!$D$1048:$E$1059,2,FALSE)),"",VLOOKUP($B155,'technology-adoption-by-househol'!$D$1048:$E$1059,2,FALSE))</f>
        <v>50</v>
      </c>
      <c r="AJ155">
        <f>IF(ISERROR(VLOOKUP($B155,'technology-adoption-by-househol'!$D$1060:$E$1167,2,FALSE)),"",VLOOKUP($B155,'technology-adoption-by-househol'!$D$1060:$E$1167,2,FALSE))</f>
        <v>98.6</v>
      </c>
      <c r="AK155">
        <f>IF(ISERROR(VLOOKUP($B155,'technology-adoption-by-househol'!$D$1168:$E$1174,2,FALSE)),"",VLOOKUP($B155,'technology-adoption-by-househol'!$D$1168:$E$1174,2,FALSE))</f>
        <v>10</v>
      </c>
      <c r="AL155" t="str">
        <f>IF(ISERROR(VLOOKUP($B155,'technology-adoption-by-househol'!$D$1181:$E$1236,2,FALSE)),"",VLOOKUP($B155,'technology-adoption-by-househol'!$D$1181:$E$1236,2,FALSE))</f>
        <v/>
      </c>
      <c r="AM155">
        <f>IF(ISERROR(VLOOKUP($B155,'technology-adoption-by-househol'!$D$1243:$E$1255,2,FALSE)),"",VLOOKUP($B155,'technology-adoption-by-househol'!$D$1243:$E$1255,2,FALSE))</f>
        <v>85.2</v>
      </c>
      <c r="AN155" t="str">
        <f>IF(ISERROR(VLOOKUP($B155,'technology-adoption-by-househol'!$D$1256:$E$1334,2,FALSE)),"",VLOOKUP($B155,'technology-adoption-by-househol'!$D$1256:$E$1334,2,FALSE))</f>
        <v/>
      </c>
      <c r="AO155" t="str">
        <f>IF(ISERROR(VLOOKUP($B155,'technology-adoption-by-househol'!$D$1335:$E$1341,2,FALSE)),"",VLOOKUP($B155,'technology-adoption-by-househol'!$D$1335:$E$1341,2,FALSE))</f>
        <v/>
      </c>
    </row>
    <row r="156" spans="2:41" x14ac:dyDescent="0.3">
      <c r="B156" s="2">
        <f t="shared" si="2"/>
        <v>2012</v>
      </c>
      <c r="C156" t="str">
        <f>IF(ISERROR(VLOOKUP(B156,'technology-adoption-by-househol'!$D$6:$E$41,2,FALSE)),"",VLOOKUP(B156,'technology-adoption-by-househol'!$D$6:$E$41,2,FALSE))</f>
        <v/>
      </c>
      <c r="D156" t="str">
        <f>IF(ISERROR(VLOOKUP($B156,'technology-adoption-by-househol'!$D$42:$E$132,2,FALSE)),"",VLOOKUP($B156,'technology-adoption-by-househol'!$D$42:$E$132,2,FALSE))</f>
        <v/>
      </c>
      <c r="E156" t="str">
        <f>IF(ISERROR(VLOOKUP($B156,'technology-adoption-by-househol'!$D$133:$E$162,2,FALSE)),"",VLOOKUP($B156,'technology-adoption-by-househol'!$D$133:$E$162,2,FALSE))</f>
        <v/>
      </c>
      <c r="F156">
        <f>IF(ISERROR(VLOOKUP($B156,'technology-adoption-by-househol'!$D$163:$E$185,2,FALSE)),"",VLOOKUP($B156,'technology-adoption-by-househol'!$D$163:$E$185,2,FALSE))</f>
        <v>87</v>
      </c>
      <c r="G156" t="str">
        <f>IF(ISERROR(VLOOKUP($B156,'technology-adoption-by-househol'!$D$186:$E$192,2,FALSE)),"",VLOOKUP($B156,'technology-adoption-by-househol'!$D$186:$E$192,2,FALSE))</f>
        <v/>
      </c>
      <c r="H156" t="str">
        <f>IF(ISERROR(VLOOKUP($B156,'technology-adoption-by-househol'!$D$193:$E$232,2,FALSE)),"",VLOOKUP($B156,'technology-adoption-by-househol'!$D$193:$E$232,2,FALSE))</f>
        <v/>
      </c>
      <c r="I156" t="str">
        <f>IF(ISERROR(VLOOKUP($B156,'technology-adoption-by-househol'!$D$233:$E$238,2,FALSE)),"",VLOOKUP($B156,'technology-adoption-by-househol'!$D$233:$E$238,2,FALSE))</f>
        <v/>
      </c>
      <c r="J156" t="str">
        <f>IF(ISERROR(VLOOKUP($B156,'technology-adoption-by-househol'!$D$239:$E$278,2,FALSE)),"",VLOOKUP($B156,'technology-adoption-by-househol'!$D$239:$E$278,2,FALSE))</f>
        <v/>
      </c>
      <c r="K156" t="str">
        <f>IF(ISERROR(VLOOKUP($B156,'technology-adoption-by-househol'!$D$279:$E$297,2,FALSE)),"",VLOOKUP($B156,'technology-adoption-by-househol'!$D$279:$E$297,2,FALSE))</f>
        <v/>
      </c>
      <c r="L156" t="str">
        <f>IF(ISERROR(VLOOKUP($B156,'technology-adoption-by-househol'!$D$298:$E$310,2,FALSE)),"",VLOOKUP($B156,'technology-adoption-by-househol'!$D$298:$E$310,2,FALSE))</f>
        <v/>
      </c>
      <c r="M156">
        <f>IF(ISERROR(VLOOKUP($B156,'technology-adoption-by-househol'!$D$311:$E$317,2,FALSE)),"",VLOOKUP($B156,'technology-adoption-by-househol'!$D$311:$E$317,2,FALSE))</f>
        <v>19</v>
      </c>
      <c r="N156" t="str">
        <f>IF(ISERROR(VLOOKUP($B156,'technology-adoption-by-househol'!$D$318:$E$325,2,FALSE)),"",VLOOKUP($B156,'technology-adoption-by-househol'!$D$318:$E$325,2,FALSE))</f>
        <v/>
      </c>
      <c r="O156" t="str">
        <f>IF(ISERROR(VLOOKUP($B156,'technology-adoption-by-househol'!$D$326:$E$423,2,FALSE)),"",VLOOKUP($B156,'technology-adoption-by-househol'!$D$326:$E$423,2,FALSE))</f>
        <v/>
      </c>
      <c r="P156" t="str">
        <f>IF(ISERROR(VLOOKUP($B156,'technology-adoption-by-househol'!$D$424:$E$432,2,FALSE)),"",VLOOKUP($B156,'technology-adoption-by-househol'!$D$424:$E$432,2,FALSE))</f>
        <v/>
      </c>
      <c r="Q156" t="str">
        <f>IF(ISERROR(VLOOKUP($B156,'technology-adoption-by-househol'!$D$433:$E$444,2,FALSE)),"",VLOOKUP($B156,'technology-adoption-by-househol'!$D$433:$E$444,2,FALSE))</f>
        <v/>
      </c>
      <c r="R156" t="str">
        <f>IF(ISERROR(VLOOKUP($B156,'technology-adoption-by-househol'!$D$445:$E$456,2,FALSE)),"",VLOOKUP($B156,'technology-adoption-by-househol'!$D$445:$E$456,2,FALSE))</f>
        <v/>
      </c>
      <c r="S156" t="str">
        <f>IF(ISERROR(VLOOKUP($B156,'technology-adoption-by-househol'!$D$457:$E$511,2,FALSE)),"",VLOOKUP($B156,'technology-adoption-by-househol'!$D$457:$E$511,2,FALSE))</f>
        <v/>
      </c>
      <c r="T156" t="str">
        <f>IF(ISERROR(VLOOKUP($B156,'technology-adoption-by-househol'!$D$512:$E$588,2,FALSE)),"",VLOOKUP($B156,'technology-adoption-by-househol'!$D$512:$E$588,2,FALSE))</f>
        <v/>
      </c>
      <c r="U156">
        <f>IF(ISERROR(VLOOKUP($B156,'technology-adoption-by-househol'!$D$589:$E$612,2,FALSE)),"",VLOOKUP($B156,'technology-adoption-by-househol'!$D$589:$E$612,2,FALSE))</f>
        <v>81</v>
      </c>
      <c r="V156">
        <f>IF(ISERROR(VLOOKUP($B156,'technology-adoption-by-househol'!$D$616:$E$724,2,FALSE)),"",VLOOKUP($B156,'technology-adoption-by-househol'!$D$616:$E$724,2,FALSE))</f>
        <v>75</v>
      </c>
      <c r="W156">
        <f>IF(ISERROR(VLOOKUP($B156,'technology-adoption-by-househol'!$D$725:$E$757,2,FALSE)),"",VLOOKUP($B156,'technology-adoption-by-househol'!$D$725:$E$757,2,FALSE))</f>
        <v>75</v>
      </c>
      <c r="X156" t="str">
        <f>IF(ISERROR(VLOOKUP($B156,'technology-adoption-by-househol'!$D$758:$E$768,2,FALSE)),"",VLOOKUP($B156,'technology-adoption-by-househol'!$D$758:$E$768,2,FALSE))</f>
        <v/>
      </c>
      <c r="Y156" t="str">
        <f>IF(ISERROR(VLOOKUP($B156,'technology-adoption-by-househol'!$D$769:$E$784,2,FALSE)),"",VLOOKUP($B156,'technology-adoption-by-househol'!$D$769:$E$784,2,FALSE))</f>
        <v/>
      </c>
      <c r="Z156">
        <f>IF(ISERROR(VLOOKUP($B156,'technology-adoption-by-househol'!$D$785:$E$794,2,FALSE)),"",VLOOKUP($B156,'technology-adoption-by-househol'!$D$785:$E$794,2,FALSE))</f>
        <v>29</v>
      </c>
      <c r="AA156" t="str">
        <f>IF(ISERROR(VLOOKUP($B156,'technology-adoption-by-househol'!$D$795:$E$828,2,FALSE)),"",VLOOKUP($B156,'technology-adoption-by-househol'!$D$795:$E$828,2,FALSE))</f>
        <v/>
      </c>
      <c r="AB156" t="str">
        <f>IF(ISERROR(VLOOKUP($B156,'technology-adoption-by-househol'!$D$829:$E$864,2,FALSE)),"",VLOOKUP($B156,'technology-adoption-by-househol'!$D$829:$E$864,2,FALSE))</f>
        <v/>
      </c>
      <c r="AC156" t="str">
        <f>IF(ISERROR(VLOOKUP($B156,'technology-adoption-by-househol'!$D$865:$E$877,2,FALSE)),"",VLOOKUP($B156,'technology-adoption-by-househol'!$D$865:$E$877,2,FALSE))</f>
        <v/>
      </c>
      <c r="AD156" t="str">
        <f>IF(ISERROR(VLOOKUP($B156,'technology-adoption-by-househol'!$D$878:$E$958,2,FALSE)),"",VLOOKUP($B156,'technology-adoption-by-househol'!$D$878:$E$958,2,FALSE))</f>
        <v/>
      </c>
      <c r="AE156" t="str">
        <f>IF(ISERROR(VLOOKUP($B156,'technology-adoption-by-househol'!$D$959:$E$1011,2,FALSE)),"",VLOOKUP($B156,'technology-adoption-by-househol'!$D$959:$E$1011,2,FALSE))</f>
        <v/>
      </c>
      <c r="AF156" t="str">
        <f>IF(ISERROR(VLOOKUP($B156,'technology-adoption-by-househol'!$D$1012:$E$1018,2,FALSE)),"",VLOOKUP($B156,'technology-adoption-by-househol'!$D$1012:$E$1018,2,FALSE))</f>
        <v/>
      </c>
      <c r="AG156" t="str">
        <f>IF(ISERROR(VLOOKUP($B156,'technology-adoption-by-househol'!$D$1019:$E$1041,2,FALSE)),"",VLOOKUP($B156,'technology-adoption-by-househol'!$D$1019:$E$1041,2,FALSE))</f>
        <v/>
      </c>
      <c r="AH156">
        <f>IF(ISERROR(VLOOKUP($B156,'technology-adoption-by-househol'!$D$1042:$E$1047,2,FALSE)),"",VLOOKUP($B156,'technology-adoption-by-househol'!$D$1042:$E$1047,2,FALSE))</f>
        <v>45</v>
      </c>
      <c r="AI156">
        <f>IF(ISERROR(VLOOKUP($B156,'technology-adoption-by-househol'!$D$1048:$E$1059,2,FALSE)),"",VLOOKUP($B156,'technology-adoption-by-househol'!$D$1048:$E$1059,2,FALSE))</f>
        <v>59</v>
      </c>
      <c r="AJ156" t="str">
        <f>IF(ISERROR(VLOOKUP($B156,'technology-adoption-by-househol'!$D$1060:$E$1167,2,FALSE)),"",VLOOKUP($B156,'technology-adoption-by-househol'!$D$1060:$E$1167,2,FALSE))</f>
        <v/>
      </c>
      <c r="AK156">
        <f>IF(ISERROR(VLOOKUP($B156,'technology-adoption-by-househol'!$D$1168:$E$1174,2,FALSE)),"",VLOOKUP($B156,'technology-adoption-by-househol'!$D$1168:$E$1174,2,FALSE))</f>
        <v>25</v>
      </c>
      <c r="AL156" t="str">
        <f>IF(ISERROR(VLOOKUP($B156,'technology-adoption-by-househol'!$D$1181:$E$1236,2,FALSE)),"",VLOOKUP($B156,'technology-adoption-by-househol'!$D$1181:$E$1236,2,FALSE))</f>
        <v/>
      </c>
      <c r="AM156" t="str">
        <f>IF(ISERROR(VLOOKUP($B156,'technology-adoption-by-househol'!$D$1243:$E$1255,2,FALSE)),"",VLOOKUP($B156,'technology-adoption-by-househol'!$D$1243:$E$1255,2,FALSE))</f>
        <v/>
      </c>
      <c r="AN156" t="str">
        <f>IF(ISERROR(VLOOKUP($B156,'technology-adoption-by-househol'!$D$1256:$E$1334,2,FALSE)),"",VLOOKUP($B156,'technology-adoption-by-househol'!$D$1256:$E$1334,2,FALSE))</f>
        <v/>
      </c>
      <c r="AO156" t="str">
        <f>IF(ISERROR(VLOOKUP($B156,'technology-adoption-by-househol'!$D$1335:$E$1341,2,FALSE)),"",VLOOKUP($B156,'technology-adoption-by-househol'!$D$1335:$E$1341,2,FALSE))</f>
        <v/>
      </c>
    </row>
    <row r="157" spans="2:41" x14ac:dyDescent="0.3">
      <c r="B157" s="2">
        <f t="shared" si="2"/>
        <v>2013</v>
      </c>
      <c r="C157" t="str">
        <f>IF(ISERROR(VLOOKUP(B157,'technology-adoption-by-househol'!$D$6:$E$41,2,FALSE)),"",VLOOKUP(B157,'technology-adoption-by-househol'!$D$6:$E$41,2,FALSE))</f>
        <v/>
      </c>
      <c r="D157" t="str">
        <f>IF(ISERROR(VLOOKUP($B157,'technology-adoption-by-househol'!$D$42:$E$132,2,FALSE)),"",VLOOKUP($B157,'technology-adoption-by-househol'!$D$42:$E$132,2,FALSE))</f>
        <v/>
      </c>
      <c r="E157" t="str">
        <f>IF(ISERROR(VLOOKUP($B157,'technology-adoption-by-househol'!$D$133:$E$162,2,FALSE)),"",VLOOKUP($B157,'technology-adoption-by-househol'!$D$133:$E$162,2,FALSE))</f>
        <v/>
      </c>
      <c r="F157">
        <f>IF(ISERROR(VLOOKUP($B157,'technology-adoption-by-househol'!$D$163:$E$185,2,FALSE)),"",VLOOKUP($B157,'technology-adoption-by-househol'!$D$163:$E$185,2,FALSE))</f>
        <v>89</v>
      </c>
      <c r="G157" t="str">
        <f>IF(ISERROR(VLOOKUP($B157,'technology-adoption-by-househol'!$D$186:$E$192,2,FALSE)),"",VLOOKUP($B157,'technology-adoption-by-househol'!$D$186:$E$192,2,FALSE))</f>
        <v/>
      </c>
      <c r="H157" t="str">
        <f>IF(ISERROR(VLOOKUP($B157,'technology-adoption-by-househol'!$D$193:$E$232,2,FALSE)),"",VLOOKUP($B157,'technology-adoption-by-househol'!$D$193:$E$232,2,FALSE))</f>
        <v/>
      </c>
      <c r="I157" t="str">
        <f>IF(ISERROR(VLOOKUP($B157,'technology-adoption-by-househol'!$D$233:$E$238,2,FALSE)),"",VLOOKUP($B157,'technology-adoption-by-househol'!$D$233:$E$238,2,FALSE))</f>
        <v/>
      </c>
      <c r="J157" t="str">
        <f>IF(ISERROR(VLOOKUP($B157,'technology-adoption-by-househol'!$D$239:$E$278,2,FALSE)),"",VLOOKUP($B157,'technology-adoption-by-househol'!$D$239:$E$278,2,FALSE))</f>
        <v/>
      </c>
      <c r="K157" t="str">
        <f>IF(ISERROR(VLOOKUP($B157,'technology-adoption-by-househol'!$D$279:$E$297,2,FALSE)),"",VLOOKUP($B157,'technology-adoption-by-househol'!$D$279:$E$297,2,FALSE))</f>
        <v/>
      </c>
      <c r="L157" t="str">
        <f>IF(ISERROR(VLOOKUP($B157,'technology-adoption-by-househol'!$D$298:$E$310,2,FALSE)),"",VLOOKUP($B157,'technology-adoption-by-househol'!$D$298:$E$310,2,FALSE))</f>
        <v/>
      </c>
      <c r="M157">
        <f>IF(ISERROR(VLOOKUP($B157,'technology-adoption-by-househol'!$D$311:$E$317,2,FALSE)),"",VLOOKUP($B157,'technology-adoption-by-househol'!$D$311:$E$317,2,FALSE))</f>
        <v>24</v>
      </c>
      <c r="N157" t="str">
        <f>IF(ISERROR(VLOOKUP($B157,'technology-adoption-by-househol'!$D$318:$E$325,2,FALSE)),"",VLOOKUP($B157,'technology-adoption-by-househol'!$D$318:$E$325,2,FALSE))</f>
        <v/>
      </c>
      <c r="O157" t="str">
        <f>IF(ISERROR(VLOOKUP($B157,'technology-adoption-by-househol'!$D$326:$E$423,2,FALSE)),"",VLOOKUP($B157,'technology-adoption-by-househol'!$D$326:$E$423,2,FALSE))</f>
        <v/>
      </c>
      <c r="P157" t="str">
        <f>IF(ISERROR(VLOOKUP($B157,'technology-adoption-by-househol'!$D$424:$E$432,2,FALSE)),"",VLOOKUP($B157,'technology-adoption-by-househol'!$D$424:$E$432,2,FALSE))</f>
        <v/>
      </c>
      <c r="Q157" t="str">
        <f>IF(ISERROR(VLOOKUP($B157,'technology-adoption-by-househol'!$D$433:$E$444,2,FALSE)),"",VLOOKUP($B157,'technology-adoption-by-househol'!$D$433:$E$444,2,FALSE))</f>
        <v/>
      </c>
      <c r="R157" t="str">
        <f>IF(ISERROR(VLOOKUP($B157,'technology-adoption-by-househol'!$D$445:$E$456,2,FALSE)),"",VLOOKUP($B157,'technology-adoption-by-househol'!$D$445:$E$456,2,FALSE))</f>
        <v/>
      </c>
      <c r="S157" t="str">
        <f>IF(ISERROR(VLOOKUP($B157,'technology-adoption-by-househol'!$D$457:$E$511,2,FALSE)),"",VLOOKUP($B157,'technology-adoption-by-househol'!$D$457:$E$511,2,FALSE))</f>
        <v/>
      </c>
      <c r="T157" t="str">
        <f>IF(ISERROR(VLOOKUP($B157,'technology-adoption-by-househol'!$D$512:$E$588,2,FALSE)),"",VLOOKUP($B157,'technology-adoption-by-househol'!$D$512:$E$588,2,FALSE))</f>
        <v/>
      </c>
      <c r="U157">
        <f>IF(ISERROR(VLOOKUP($B157,'technology-adoption-by-househol'!$D$589:$E$612,2,FALSE)),"",VLOOKUP($B157,'technology-adoption-by-househol'!$D$589:$E$612,2,FALSE))</f>
        <v>82</v>
      </c>
      <c r="V157">
        <f>IF(ISERROR(VLOOKUP($B157,'technology-adoption-by-househol'!$D$616:$E$724,2,FALSE)),"",VLOOKUP($B157,'technology-adoption-by-househol'!$D$616:$E$724,2,FALSE))</f>
        <v>66</v>
      </c>
      <c r="W157">
        <f>IF(ISERROR(VLOOKUP($B157,'technology-adoption-by-househol'!$D$725:$E$757,2,FALSE)),"",VLOOKUP($B157,'technology-adoption-by-househol'!$D$725:$E$757,2,FALSE))</f>
        <v>77</v>
      </c>
      <c r="X157" t="str">
        <f>IF(ISERROR(VLOOKUP($B157,'technology-adoption-by-househol'!$D$758:$E$768,2,FALSE)),"",VLOOKUP($B157,'technology-adoption-by-househol'!$D$758:$E$768,2,FALSE))</f>
        <v/>
      </c>
      <c r="Y157" t="str">
        <f>IF(ISERROR(VLOOKUP($B157,'technology-adoption-by-househol'!$D$769:$E$784,2,FALSE)),"",VLOOKUP($B157,'technology-adoption-by-househol'!$D$769:$E$784,2,FALSE))</f>
        <v/>
      </c>
      <c r="Z157">
        <f>IF(ISERROR(VLOOKUP($B157,'technology-adoption-by-househol'!$D$785:$E$794,2,FALSE)),"",VLOOKUP($B157,'technology-adoption-by-househol'!$D$785:$E$794,2,FALSE))</f>
        <v>27</v>
      </c>
      <c r="AA157" t="str">
        <f>IF(ISERROR(VLOOKUP($B157,'technology-adoption-by-househol'!$D$795:$E$828,2,FALSE)),"",VLOOKUP($B157,'technology-adoption-by-househol'!$D$795:$E$828,2,FALSE))</f>
        <v/>
      </c>
      <c r="AB157" t="str">
        <f>IF(ISERROR(VLOOKUP($B157,'technology-adoption-by-househol'!$D$829:$E$864,2,FALSE)),"",VLOOKUP($B157,'technology-adoption-by-househol'!$D$829:$E$864,2,FALSE))</f>
        <v/>
      </c>
      <c r="AC157" t="str">
        <f>IF(ISERROR(VLOOKUP($B157,'technology-adoption-by-househol'!$D$865:$E$877,2,FALSE)),"",VLOOKUP($B157,'technology-adoption-by-househol'!$D$865:$E$877,2,FALSE))</f>
        <v/>
      </c>
      <c r="AD157" t="str">
        <f>IF(ISERROR(VLOOKUP($B157,'technology-adoption-by-househol'!$D$878:$E$958,2,FALSE)),"",VLOOKUP($B157,'technology-adoption-by-househol'!$D$878:$E$958,2,FALSE))</f>
        <v/>
      </c>
      <c r="AE157" t="str">
        <f>IF(ISERROR(VLOOKUP($B157,'technology-adoption-by-househol'!$D$959:$E$1011,2,FALSE)),"",VLOOKUP($B157,'technology-adoption-by-househol'!$D$959:$E$1011,2,FALSE))</f>
        <v/>
      </c>
      <c r="AF157" t="str">
        <f>IF(ISERROR(VLOOKUP($B157,'technology-adoption-by-househol'!$D$1012:$E$1018,2,FALSE)),"",VLOOKUP($B157,'technology-adoption-by-househol'!$D$1012:$E$1018,2,FALSE))</f>
        <v/>
      </c>
      <c r="AG157" t="str">
        <f>IF(ISERROR(VLOOKUP($B157,'technology-adoption-by-househol'!$D$1019:$E$1041,2,FALSE)),"",VLOOKUP($B157,'technology-adoption-by-househol'!$D$1019:$E$1041,2,FALSE))</f>
        <v/>
      </c>
      <c r="AH157">
        <f>IF(ISERROR(VLOOKUP($B157,'technology-adoption-by-househol'!$D$1042:$E$1047,2,FALSE)),"",VLOOKUP($B157,'technology-adoption-by-househol'!$D$1042:$E$1047,2,FALSE))</f>
        <v>58</v>
      </c>
      <c r="AI157">
        <f>IF(ISERROR(VLOOKUP($B157,'technology-adoption-by-househol'!$D$1048:$E$1059,2,FALSE)),"",VLOOKUP($B157,'technology-adoption-by-househol'!$D$1048:$E$1059,2,FALSE))</f>
        <v>63</v>
      </c>
      <c r="AJ157" t="str">
        <f>IF(ISERROR(VLOOKUP($B157,'technology-adoption-by-househol'!$D$1060:$E$1167,2,FALSE)),"",VLOOKUP($B157,'technology-adoption-by-househol'!$D$1060:$E$1167,2,FALSE))</f>
        <v/>
      </c>
      <c r="AK157">
        <f>IF(ISERROR(VLOOKUP($B157,'technology-adoption-by-househol'!$D$1168:$E$1174,2,FALSE)),"",VLOOKUP($B157,'technology-adoption-by-househol'!$D$1168:$E$1174,2,FALSE))</f>
        <v>34</v>
      </c>
      <c r="AL157" t="str">
        <f>IF(ISERROR(VLOOKUP($B157,'technology-adoption-by-househol'!$D$1181:$E$1236,2,FALSE)),"",VLOOKUP($B157,'technology-adoption-by-househol'!$D$1181:$E$1236,2,FALSE))</f>
        <v/>
      </c>
      <c r="AM157" t="str">
        <f>IF(ISERROR(VLOOKUP($B157,'technology-adoption-by-househol'!$D$1243:$E$1255,2,FALSE)),"",VLOOKUP($B157,'technology-adoption-by-househol'!$D$1243:$E$1255,2,FALSE))</f>
        <v/>
      </c>
      <c r="AN157" t="str">
        <f>IF(ISERROR(VLOOKUP($B157,'technology-adoption-by-househol'!$D$1256:$E$1334,2,FALSE)),"",VLOOKUP($B157,'technology-adoption-by-househol'!$D$1256:$E$1334,2,FALSE))</f>
        <v/>
      </c>
      <c r="AO157" t="str">
        <f>IF(ISERROR(VLOOKUP($B157,'technology-adoption-by-househol'!$D$1335:$E$1341,2,FALSE)),"",VLOOKUP($B157,'technology-adoption-by-househol'!$D$1335:$E$1341,2,FALSE))</f>
        <v/>
      </c>
    </row>
    <row r="158" spans="2:41" x14ac:dyDescent="0.3">
      <c r="B158" s="2">
        <f t="shared" si="2"/>
        <v>2014</v>
      </c>
      <c r="C158" t="str">
        <f>IF(ISERROR(VLOOKUP(B158,'technology-adoption-by-househol'!$D$6:$E$41,2,FALSE)),"",VLOOKUP(B158,'technology-adoption-by-househol'!$D$6:$E$41,2,FALSE))</f>
        <v/>
      </c>
      <c r="D158" t="str">
        <f>IF(ISERROR(VLOOKUP($B158,'technology-adoption-by-househol'!$D$42:$E$132,2,FALSE)),"",VLOOKUP($B158,'technology-adoption-by-househol'!$D$42:$E$132,2,FALSE))</f>
        <v/>
      </c>
      <c r="E158" t="str">
        <f>IF(ISERROR(VLOOKUP($B158,'technology-adoption-by-househol'!$D$133:$E$162,2,FALSE)),"",VLOOKUP($B158,'technology-adoption-by-househol'!$D$133:$E$162,2,FALSE))</f>
        <v/>
      </c>
      <c r="F158">
        <f>IF(ISERROR(VLOOKUP($B158,'technology-adoption-by-househol'!$D$163:$E$185,2,FALSE)),"",VLOOKUP($B158,'technology-adoption-by-househol'!$D$163:$E$185,2,FALSE))</f>
        <v>91</v>
      </c>
      <c r="G158" t="str">
        <f>IF(ISERROR(VLOOKUP($B158,'technology-adoption-by-househol'!$D$186:$E$192,2,FALSE)),"",VLOOKUP($B158,'technology-adoption-by-househol'!$D$186:$E$192,2,FALSE))</f>
        <v/>
      </c>
      <c r="H158" t="str">
        <f>IF(ISERROR(VLOOKUP($B158,'technology-adoption-by-househol'!$D$193:$E$232,2,FALSE)),"",VLOOKUP($B158,'technology-adoption-by-househol'!$D$193:$E$232,2,FALSE))</f>
        <v/>
      </c>
      <c r="I158" t="str">
        <f>IF(ISERROR(VLOOKUP($B158,'technology-adoption-by-househol'!$D$233:$E$238,2,FALSE)),"",VLOOKUP($B158,'technology-adoption-by-househol'!$D$233:$E$238,2,FALSE))</f>
        <v/>
      </c>
      <c r="J158" t="str">
        <f>IF(ISERROR(VLOOKUP($B158,'technology-adoption-by-househol'!$D$239:$E$278,2,FALSE)),"",VLOOKUP($B158,'technology-adoption-by-househol'!$D$239:$E$278,2,FALSE))</f>
        <v/>
      </c>
      <c r="K158" t="str">
        <f>IF(ISERROR(VLOOKUP($B158,'technology-adoption-by-househol'!$D$279:$E$297,2,FALSE)),"",VLOOKUP($B158,'technology-adoption-by-househol'!$D$279:$E$297,2,FALSE))</f>
        <v/>
      </c>
      <c r="L158" t="str">
        <f>IF(ISERROR(VLOOKUP($B158,'technology-adoption-by-househol'!$D$298:$E$310,2,FALSE)),"",VLOOKUP($B158,'technology-adoption-by-househol'!$D$298:$E$310,2,FALSE))</f>
        <v/>
      </c>
      <c r="M158" t="str">
        <f>IF(ISERROR(VLOOKUP($B158,'technology-adoption-by-househol'!$D$311:$E$317,2,FALSE)),"",VLOOKUP($B158,'technology-adoption-by-househol'!$D$311:$E$317,2,FALSE))</f>
        <v/>
      </c>
      <c r="N158" t="str">
        <f>IF(ISERROR(VLOOKUP($B158,'technology-adoption-by-househol'!$D$318:$E$325,2,FALSE)),"",VLOOKUP($B158,'technology-adoption-by-househol'!$D$318:$E$325,2,FALSE))</f>
        <v/>
      </c>
      <c r="O158" t="str">
        <f>IF(ISERROR(VLOOKUP($B158,'technology-adoption-by-househol'!$D$326:$E$423,2,FALSE)),"",VLOOKUP($B158,'technology-adoption-by-househol'!$D$326:$E$423,2,FALSE))</f>
        <v/>
      </c>
      <c r="P158" t="str">
        <f>IF(ISERROR(VLOOKUP($B158,'technology-adoption-by-househol'!$D$424:$E$432,2,FALSE)),"",VLOOKUP($B158,'technology-adoption-by-househol'!$D$424:$E$432,2,FALSE))</f>
        <v/>
      </c>
      <c r="Q158" t="str">
        <f>IF(ISERROR(VLOOKUP($B158,'technology-adoption-by-househol'!$D$433:$E$444,2,FALSE)),"",VLOOKUP($B158,'technology-adoption-by-househol'!$D$433:$E$444,2,FALSE))</f>
        <v/>
      </c>
      <c r="R158" t="str">
        <f>IF(ISERROR(VLOOKUP($B158,'technology-adoption-by-househol'!$D$445:$E$456,2,FALSE)),"",VLOOKUP($B158,'technology-adoption-by-househol'!$D$445:$E$456,2,FALSE))</f>
        <v/>
      </c>
      <c r="S158" t="str">
        <f>IF(ISERROR(VLOOKUP($B158,'technology-adoption-by-househol'!$D$457:$E$511,2,FALSE)),"",VLOOKUP($B158,'technology-adoption-by-househol'!$D$457:$E$511,2,FALSE))</f>
        <v/>
      </c>
      <c r="T158" t="str">
        <f>IF(ISERROR(VLOOKUP($B158,'technology-adoption-by-househol'!$D$512:$E$588,2,FALSE)),"",VLOOKUP($B158,'technology-adoption-by-househol'!$D$512:$E$588,2,FALSE))</f>
        <v/>
      </c>
      <c r="U158">
        <f>IF(ISERROR(VLOOKUP($B158,'technology-adoption-by-househol'!$D$589:$E$612,2,FALSE)),"",VLOOKUP($B158,'technology-adoption-by-househol'!$D$589:$E$612,2,FALSE))</f>
        <v>83</v>
      </c>
      <c r="V158">
        <f>IF(ISERROR(VLOOKUP($B158,'technology-adoption-by-househol'!$D$616:$E$724,2,FALSE)),"",VLOOKUP($B158,'technology-adoption-by-househol'!$D$616:$E$724,2,FALSE))</f>
        <v>65</v>
      </c>
      <c r="W158">
        <f>IF(ISERROR(VLOOKUP($B158,'technology-adoption-by-househol'!$D$725:$E$757,2,FALSE)),"",VLOOKUP($B158,'technology-adoption-by-househol'!$D$725:$E$757,2,FALSE))</f>
        <v>75</v>
      </c>
      <c r="X158" t="str">
        <f>IF(ISERROR(VLOOKUP($B158,'technology-adoption-by-househol'!$D$758:$E$768,2,FALSE)),"",VLOOKUP($B158,'technology-adoption-by-househol'!$D$758:$E$768,2,FALSE))</f>
        <v/>
      </c>
      <c r="Y158" t="str">
        <f>IF(ISERROR(VLOOKUP($B158,'technology-adoption-by-househol'!$D$769:$E$784,2,FALSE)),"",VLOOKUP($B158,'technology-adoption-by-househol'!$D$769:$E$784,2,FALSE))</f>
        <v/>
      </c>
      <c r="Z158">
        <f>IF(ISERROR(VLOOKUP($B158,'technology-adoption-by-househol'!$D$785:$E$794,2,FALSE)),"",VLOOKUP($B158,'technology-adoption-by-househol'!$D$785:$E$794,2,FALSE))</f>
        <v>30</v>
      </c>
      <c r="AA158" t="str">
        <f>IF(ISERROR(VLOOKUP($B158,'technology-adoption-by-househol'!$D$795:$E$828,2,FALSE)),"",VLOOKUP($B158,'technology-adoption-by-househol'!$D$795:$E$828,2,FALSE))</f>
        <v/>
      </c>
      <c r="AB158" t="str">
        <f>IF(ISERROR(VLOOKUP($B158,'technology-adoption-by-househol'!$D$829:$E$864,2,FALSE)),"",VLOOKUP($B158,'technology-adoption-by-househol'!$D$829:$E$864,2,FALSE))</f>
        <v/>
      </c>
      <c r="AC158" t="str">
        <f>IF(ISERROR(VLOOKUP($B158,'technology-adoption-by-househol'!$D$865:$E$877,2,FALSE)),"",VLOOKUP($B158,'technology-adoption-by-househol'!$D$865:$E$877,2,FALSE))</f>
        <v/>
      </c>
      <c r="AD158" t="str">
        <f>IF(ISERROR(VLOOKUP($B158,'technology-adoption-by-househol'!$D$878:$E$958,2,FALSE)),"",VLOOKUP($B158,'technology-adoption-by-househol'!$D$878:$E$958,2,FALSE))</f>
        <v/>
      </c>
      <c r="AE158" t="str">
        <f>IF(ISERROR(VLOOKUP($B158,'technology-adoption-by-househol'!$D$959:$E$1011,2,FALSE)),"",VLOOKUP($B158,'technology-adoption-by-househol'!$D$959:$E$1011,2,FALSE))</f>
        <v/>
      </c>
      <c r="AF158" t="str">
        <f>IF(ISERROR(VLOOKUP($B158,'technology-adoption-by-househol'!$D$1012:$E$1018,2,FALSE)),"",VLOOKUP($B158,'technology-adoption-by-househol'!$D$1012:$E$1018,2,FALSE))</f>
        <v/>
      </c>
      <c r="AG158" t="str">
        <f>IF(ISERROR(VLOOKUP($B158,'technology-adoption-by-househol'!$D$1019:$E$1041,2,FALSE)),"",VLOOKUP($B158,'technology-adoption-by-househol'!$D$1019:$E$1041,2,FALSE))</f>
        <v/>
      </c>
      <c r="AH158">
        <f>IF(ISERROR(VLOOKUP($B158,'technology-adoption-by-househol'!$D$1042:$E$1047,2,FALSE)),"",VLOOKUP($B158,'technology-adoption-by-househol'!$D$1042:$E$1047,2,FALSE))</f>
        <v>58</v>
      </c>
      <c r="AI158">
        <f>IF(ISERROR(VLOOKUP($B158,'technology-adoption-by-househol'!$D$1048:$E$1059,2,FALSE)),"",VLOOKUP($B158,'technology-adoption-by-househol'!$D$1048:$E$1059,2,FALSE))</f>
        <v>62</v>
      </c>
      <c r="AJ158" t="str">
        <f>IF(ISERROR(VLOOKUP($B158,'technology-adoption-by-househol'!$D$1060:$E$1167,2,FALSE)),"",VLOOKUP($B158,'technology-adoption-by-househol'!$D$1060:$E$1167,2,FALSE))</f>
        <v/>
      </c>
      <c r="AK158">
        <f>IF(ISERROR(VLOOKUP($B158,'technology-adoption-by-househol'!$D$1168:$E$1174,2,FALSE)),"",VLOOKUP($B158,'technology-adoption-by-househol'!$D$1168:$E$1174,2,FALSE))</f>
        <v>39</v>
      </c>
      <c r="AL158" t="str">
        <f>IF(ISERROR(VLOOKUP($B158,'technology-adoption-by-househol'!$D$1181:$E$1236,2,FALSE)),"",VLOOKUP($B158,'technology-adoption-by-househol'!$D$1181:$E$1236,2,FALSE))</f>
        <v/>
      </c>
      <c r="AM158" t="str">
        <f>IF(ISERROR(VLOOKUP($B158,'technology-adoption-by-househol'!$D$1243:$E$1255,2,FALSE)),"",VLOOKUP($B158,'technology-adoption-by-househol'!$D$1243:$E$1255,2,FALSE))</f>
        <v/>
      </c>
      <c r="AN158" t="str">
        <f>IF(ISERROR(VLOOKUP($B158,'technology-adoption-by-househol'!$D$1256:$E$1334,2,FALSE)),"",VLOOKUP($B158,'technology-adoption-by-househol'!$D$1256:$E$1334,2,FALSE))</f>
        <v/>
      </c>
      <c r="AO158" t="str">
        <f>IF(ISERROR(VLOOKUP($B158,'technology-adoption-by-househol'!$D$1335:$E$1341,2,FALSE)),"",VLOOKUP($B158,'technology-adoption-by-househol'!$D$1335:$E$1341,2,FALSE))</f>
        <v/>
      </c>
    </row>
    <row r="159" spans="2:41" x14ac:dyDescent="0.3">
      <c r="B159" s="2">
        <f t="shared" si="2"/>
        <v>2015</v>
      </c>
      <c r="C159" t="str">
        <f>IF(ISERROR(VLOOKUP(B159,'technology-adoption-by-househol'!$D$6:$E$41,2,FALSE)),"",VLOOKUP(B159,'technology-adoption-by-househol'!$D$6:$E$41,2,FALSE))</f>
        <v/>
      </c>
      <c r="D159" t="str">
        <f>IF(ISERROR(VLOOKUP($B159,'technology-adoption-by-househol'!$D$42:$E$132,2,FALSE)),"",VLOOKUP($B159,'technology-adoption-by-househol'!$D$42:$E$132,2,FALSE))</f>
        <v/>
      </c>
      <c r="E159" t="str">
        <f>IF(ISERROR(VLOOKUP($B159,'technology-adoption-by-househol'!$D$133:$E$162,2,FALSE)),"",VLOOKUP($B159,'technology-adoption-by-househol'!$D$133:$E$162,2,FALSE))</f>
        <v/>
      </c>
      <c r="F159">
        <f>IF(ISERROR(VLOOKUP($B159,'technology-adoption-by-househol'!$D$163:$E$185,2,FALSE)),"",VLOOKUP($B159,'technology-adoption-by-househol'!$D$163:$E$185,2,FALSE))</f>
        <v>92</v>
      </c>
      <c r="G159" t="str">
        <f>IF(ISERROR(VLOOKUP($B159,'technology-adoption-by-househol'!$D$186:$E$192,2,FALSE)),"",VLOOKUP($B159,'technology-adoption-by-househol'!$D$186:$E$192,2,FALSE))</f>
        <v/>
      </c>
      <c r="H159" t="str">
        <f>IF(ISERROR(VLOOKUP($B159,'technology-adoption-by-househol'!$D$193:$E$232,2,FALSE)),"",VLOOKUP($B159,'technology-adoption-by-househol'!$D$193:$E$232,2,FALSE))</f>
        <v/>
      </c>
      <c r="I159" t="str">
        <f>IF(ISERROR(VLOOKUP($B159,'technology-adoption-by-househol'!$D$233:$E$238,2,FALSE)),"",VLOOKUP($B159,'technology-adoption-by-househol'!$D$233:$E$238,2,FALSE))</f>
        <v/>
      </c>
      <c r="J159" t="str">
        <f>IF(ISERROR(VLOOKUP($B159,'technology-adoption-by-househol'!$D$239:$E$278,2,FALSE)),"",VLOOKUP($B159,'technology-adoption-by-househol'!$D$239:$E$278,2,FALSE))</f>
        <v/>
      </c>
      <c r="K159" t="str">
        <f>IF(ISERROR(VLOOKUP($B159,'technology-adoption-by-househol'!$D$279:$E$297,2,FALSE)),"",VLOOKUP($B159,'technology-adoption-by-househol'!$D$279:$E$297,2,FALSE))</f>
        <v/>
      </c>
      <c r="L159" t="str">
        <f>IF(ISERROR(VLOOKUP($B159,'technology-adoption-by-househol'!$D$298:$E$310,2,FALSE)),"",VLOOKUP($B159,'technology-adoption-by-househol'!$D$298:$E$310,2,FALSE))</f>
        <v/>
      </c>
      <c r="M159">
        <f>IF(ISERROR(VLOOKUP($B159,'technology-adoption-by-househol'!$D$311:$E$317,2,FALSE)),"",VLOOKUP($B159,'technology-adoption-by-househol'!$D$311:$E$317,2,FALSE))</f>
        <v>19</v>
      </c>
      <c r="N159" t="str">
        <f>IF(ISERROR(VLOOKUP($B159,'technology-adoption-by-househol'!$D$318:$E$325,2,FALSE)),"",VLOOKUP($B159,'technology-adoption-by-househol'!$D$318:$E$325,2,FALSE))</f>
        <v/>
      </c>
      <c r="O159" t="str">
        <f>IF(ISERROR(VLOOKUP($B159,'technology-adoption-by-househol'!$D$326:$E$423,2,FALSE)),"",VLOOKUP($B159,'technology-adoption-by-househol'!$D$326:$E$423,2,FALSE))</f>
        <v/>
      </c>
      <c r="P159" t="str">
        <f>IF(ISERROR(VLOOKUP($B159,'technology-adoption-by-househol'!$D$424:$E$432,2,FALSE)),"",VLOOKUP($B159,'technology-adoption-by-househol'!$D$424:$E$432,2,FALSE))</f>
        <v/>
      </c>
      <c r="Q159" t="str">
        <f>IF(ISERROR(VLOOKUP($B159,'technology-adoption-by-househol'!$D$433:$E$444,2,FALSE)),"",VLOOKUP($B159,'technology-adoption-by-househol'!$D$433:$E$444,2,FALSE))</f>
        <v/>
      </c>
      <c r="R159" t="str">
        <f>IF(ISERROR(VLOOKUP($B159,'technology-adoption-by-househol'!$D$445:$E$456,2,FALSE)),"",VLOOKUP($B159,'technology-adoption-by-househol'!$D$445:$E$456,2,FALSE))</f>
        <v/>
      </c>
      <c r="S159" t="str">
        <f>IF(ISERROR(VLOOKUP($B159,'technology-adoption-by-househol'!$D$457:$E$511,2,FALSE)),"",VLOOKUP($B159,'technology-adoption-by-househol'!$D$457:$E$511,2,FALSE))</f>
        <v/>
      </c>
      <c r="T159" t="str">
        <f>IF(ISERROR(VLOOKUP($B159,'technology-adoption-by-househol'!$D$512:$E$588,2,FALSE)),"",VLOOKUP($B159,'technology-adoption-by-househol'!$D$512:$E$588,2,FALSE))</f>
        <v/>
      </c>
      <c r="U159">
        <f>IF(ISERROR(VLOOKUP($B159,'technology-adoption-by-househol'!$D$589:$E$612,2,FALSE)),"",VLOOKUP($B159,'technology-adoption-by-househol'!$D$589:$E$612,2,FALSE))</f>
        <v>85</v>
      </c>
      <c r="V159" t="str">
        <f>IF(ISERROR(VLOOKUP($B159,'technology-adoption-by-househol'!$D$616:$E$724,2,FALSE)),"",VLOOKUP($B159,'technology-adoption-by-househol'!$D$616:$E$724,2,FALSE))</f>
        <v/>
      </c>
      <c r="W159">
        <f>IF(ISERROR(VLOOKUP($B159,'technology-adoption-by-househol'!$D$725:$E$757,2,FALSE)),"",VLOOKUP($B159,'technology-adoption-by-househol'!$D$725:$E$757,2,FALSE))</f>
        <v>73</v>
      </c>
      <c r="X159" t="str">
        <f>IF(ISERROR(VLOOKUP($B159,'technology-adoption-by-househol'!$D$758:$E$768,2,FALSE)),"",VLOOKUP($B159,'technology-adoption-by-househol'!$D$758:$E$768,2,FALSE))</f>
        <v/>
      </c>
      <c r="Y159" t="str">
        <f>IF(ISERROR(VLOOKUP($B159,'technology-adoption-by-househol'!$D$769:$E$784,2,FALSE)),"",VLOOKUP($B159,'technology-adoption-by-househol'!$D$769:$E$784,2,FALSE))</f>
        <v/>
      </c>
      <c r="Z159">
        <f>IF(ISERROR(VLOOKUP($B159,'technology-adoption-by-househol'!$D$785:$E$794,2,FALSE)),"",VLOOKUP($B159,'technology-adoption-by-househol'!$D$785:$E$794,2,FALSE))</f>
        <v>33</v>
      </c>
      <c r="AA159" t="str">
        <f>IF(ISERROR(VLOOKUP($B159,'technology-adoption-by-househol'!$D$795:$E$828,2,FALSE)),"",VLOOKUP($B159,'technology-adoption-by-househol'!$D$795:$E$828,2,FALSE))</f>
        <v/>
      </c>
      <c r="AB159" t="str">
        <f>IF(ISERROR(VLOOKUP($B159,'technology-adoption-by-househol'!$D$829:$E$864,2,FALSE)),"",VLOOKUP($B159,'technology-adoption-by-househol'!$D$829:$E$864,2,FALSE))</f>
        <v/>
      </c>
      <c r="AC159" t="str">
        <f>IF(ISERROR(VLOOKUP($B159,'technology-adoption-by-househol'!$D$865:$E$877,2,FALSE)),"",VLOOKUP($B159,'technology-adoption-by-househol'!$D$865:$E$877,2,FALSE))</f>
        <v/>
      </c>
      <c r="AD159" t="str">
        <f>IF(ISERROR(VLOOKUP($B159,'technology-adoption-by-househol'!$D$878:$E$958,2,FALSE)),"",VLOOKUP($B159,'technology-adoption-by-househol'!$D$878:$E$958,2,FALSE))</f>
        <v/>
      </c>
      <c r="AE159" t="str">
        <f>IF(ISERROR(VLOOKUP($B159,'technology-adoption-by-househol'!$D$959:$E$1011,2,FALSE)),"",VLOOKUP($B159,'technology-adoption-by-househol'!$D$959:$E$1011,2,FALSE))</f>
        <v/>
      </c>
      <c r="AF159" t="str">
        <f>IF(ISERROR(VLOOKUP($B159,'technology-adoption-by-househol'!$D$1012:$E$1018,2,FALSE)),"",VLOOKUP($B159,'technology-adoption-by-househol'!$D$1012:$E$1018,2,FALSE))</f>
        <v/>
      </c>
      <c r="AG159" t="str">
        <f>IF(ISERROR(VLOOKUP($B159,'technology-adoption-by-househol'!$D$1019:$E$1041,2,FALSE)),"",VLOOKUP($B159,'technology-adoption-by-househol'!$D$1019:$E$1041,2,FALSE))</f>
        <v/>
      </c>
      <c r="AH159">
        <f>IF(ISERROR(VLOOKUP($B159,'technology-adoption-by-househol'!$D$1042:$E$1047,2,FALSE)),"",VLOOKUP($B159,'technology-adoption-by-househol'!$D$1042:$E$1047,2,FALSE))</f>
        <v>69</v>
      </c>
      <c r="AI159">
        <f>IF(ISERROR(VLOOKUP($B159,'technology-adoption-by-househol'!$D$1048:$E$1059,2,FALSE)),"",VLOOKUP($B159,'technology-adoption-by-househol'!$D$1048:$E$1059,2,FALSE))</f>
        <v>65</v>
      </c>
      <c r="AJ159" t="str">
        <f>IF(ISERROR(VLOOKUP($B159,'technology-adoption-by-househol'!$D$1060:$E$1167,2,FALSE)),"",VLOOKUP($B159,'technology-adoption-by-househol'!$D$1060:$E$1167,2,FALSE))</f>
        <v/>
      </c>
      <c r="AK159">
        <f>IF(ISERROR(VLOOKUP($B159,'technology-adoption-by-househol'!$D$1168:$E$1174,2,FALSE)),"",VLOOKUP($B159,'technology-adoption-by-househol'!$D$1168:$E$1174,2,FALSE))</f>
        <v>45</v>
      </c>
      <c r="AL159" t="str">
        <f>IF(ISERROR(VLOOKUP($B159,'technology-adoption-by-househol'!$D$1181:$E$1236,2,FALSE)),"",VLOOKUP($B159,'technology-adoption-by-househol'!$D$1181:$E$1236,2,FALSE))</f>
        <v/>
      </c>
      <c r="AM159" t="str">
        <f>IF(ISERROR(VLOOKUP($B159,'technology-adoption-by-househol'!$D$1243:$E$1255,2,FALSE)),"",VLOOKUP($B159,'technology-adoption-by-househol'!$D$1243:$E$1255,2,FALSE))</f>
        <v/>
      </c>
      <c r="AN159" t="str">
        <f>IF(ISERROR(VLOOKUP($B159,'technology-adoption-by-househol'!$D$1256:$E$1334,2,FALSE)),"",VLOOKUP($B159,'technology-adoption-by-househol'!$D$1256:$E$1334,2,FALSE))</f>
        <v/>
      </c>
      <c r="AO159" t="str">
        <f>IF(ISERROR(VLOOKUP($B159,'technology-adoption-by-househol'!$D$1335:$E$1341,2,FALSE)),"",VLOOKUP($B159,'technology-adoption-by-househol'!$D$1335:$E$1341,2,FALSE))</f>
        <v/>
      </c>
    </row>
    <row r="160" spans="2:41" x14ac:dyDescent="0.3">
      <c r="B160" s="2">
        <f t="shared" si="2"/>
        <v>2016</v>
      </c>
      <c r="C160" t="str">
        <f>IF(ISERROR(VLOOKUP(B160,'technology-adoption-by-househol'!$D$6:$E$41,2,FALSE)),"",VLOOKUP(B160,'technology-adoption-by-househol'!$D$6:$E$41,2,FALSE))</f>
        <v/>
      </c>
      <c r="D160" t="str">
        <f>IF(ISERROR(VLOOKUP($B160,'technology-adoption-by-househol'!$D$42:$E$132,2,FALSE)),"",VLOOKUP($B160,'technology-adoption-by-househol'!$D$42:$E$132,2,FALSE))</f>
        <v/>
      </c>
      <c r="E160" t="str">
        <f>IF(ISERROR(VLOOKUP($B160,'technology-adoption-by-househol'!$D$133:$E$162,2,FALSE)),"",VLOOKUP($B160,'technology-adoption-by-househol'!$D$133:$E$162,2,FALSE))</f>
        <v/>
      </c>
      <c r="F160">
        <f>IF(ISERROR(VLOOKUP($B160,'technology-adoption-by-househol'!$D$163:$E$185,2,FALSE)),"",VLOOKUP($B160,'technology-adoption-by-househol'!$D$163:$E$185,2,FALSE))</f>
        <v>92</v>
      </c>
      <c r="G160" t="str">
        <f>IF(ISERROR(VLOOKUP($B160,'technology-adoption-by-househol'!$D$186:$E$192,2,FALSE)),"",VLOOKUP($B160,'technology-adoption-by-househol'!$D$186:$E$192,2,FALSE))</f>
        <v/>
      </c>
      <c r="H160" t="str">
        <f>IF(ISERROR(VLOOKUP($B160,'technology-adoption-by-househol'!$D$193:$E$232,2,FALSE)),"",VLOOKUP($B160,'technology-adoption-by-househol'!$D$193:$E$232,2,FALSE))</f>
        <v/>
      </c>
      <c r="I160" t="str">
        <f>IF(ISERROR(VLOOKUP($B160,'technology-adoption-by-househol'!$D$233:$E$238,2,FALSE)),"",VLOOKUP($B160,'technology-adoption-by-househol'!$D$233:$E$238,2,FALSE))</f>
        <v/>
      </c>
      <c r="J160" t="str">
        <f>IF(ISERROR(VLOOKUP($B160,'technology-adoption-by-househol'!$D$239:$E$278,2,FALSE)),"",VLOOKUP($B160,'technology-adoption-by-househol'!$D$239:$E$278,2,FALSE))</f>
        <v/>
      </c>
      <c r="K160" t="str">
        <f>IF(ISERROR(VLOOKUP($B160,'technology-adoption-by-househol'!$D$279:$E$297,2,FALSE)),"",VLOOKUP($B160,'technology-adoption-by-househol'!$D$279:$E$297,2,FALSE))</f>
        <v/>
      </c>
      <c r="L160" t="str">
        <f>IF(ISERROR(VLOOKUP($B160,'technology-adoption-by-househol'!$D$298:$E$310,2,FALSE)),"",VLOOKUP($B160,'technology-adoption-by-househol'!$D$298:$E$310,2,FALSE))</f>
        <v/>
      </c>
      <c r="M160">
        <f>IF(ISERROR(VLOOKUP($B160,'technology-adoption-by-househol'!$D$311:$E$317,2,FALSE)),"",VLOOKUP($B160,'technology-adoption-by-househol'!$D$311:$E$317,2,FALSE))</f>
        <v>22</v>
      </c>
      <c r="N160" t="str">
        <f>IF(ISERROR(VLOOKUP($B160,'technology-adoption-by-househol'!$D$318:$E$325,2,FALSE)),"",VLOOKUP($B160,'technology-adoption-by-househol'!$D$318:$E$325,2,FALSE))</f>
        <v/>
      </c>
      <c r="O160" t="str">
        <f>IF(ISERROR(VLOOKUP($B160,'technology-adoption-by-househol'!$D$326:$E$423,2,FALSE)),"",VLOOKUP($B160,'technology-adoption-by-househol'!$D$326:$E$423,2,FALSE))</f>
        <v/>
      </c>
      <c r="P160" t="str">
        <f>IF(ISERROR(VLOOKUP($B160,'technology-adoption-by-househol'!$D$424:$E$432,2,FALSE)),"",VLOOKUP($B160,'technology-adoption-by-househol'!$D$424:$E$432,2,FALSE))</f>
        <v/>
      </c>
      <c r="Q160" t="str">
        <f>IF(ISERROR(VLOOKUP($B160,'technology-adoption-by-househol'!$D$433:$E$444,2,FALSE)),"",VLOOKUP($B160,'technology-adoption-by-househol'!$D$433:$E$444,2,FALSE))</f>
        <v/>
      </c>
      <c r="R160" t="str">
        <f>IF(ISERROR(VLOOKUP($B160,'technology-adoption-by-househol'!$D$445:$E$456,2,FALSE)),"",VLOOKUP($B160,'technology-adoption-by-househol'!$D$445:$E$456,2,FALSE))</f>
        <v/>
      </c>
      <c r="S160" t="str">
        <f>IF(ISERROR(VLOOKUP($B160,'technology-adoption-by-househol'!$D$457:$E$511,2,FALSE)),"",VLOOKUP($B160,'technology-adoption-by-househol'!$D$457:$E$511,2,FALSE))</f>
        <v/>
      </c>
      <c r="T160" t="str">
        <f>IF(ISERROR(VLOOKUP($B160,'technology-adoption-by-househol'!$D$512:$E$588,2,FALSE)),"",VLOOKUP($B160,'technology-adoption-by-househol'!$D$512:$E$588,2,FALSE))</f>
        <v/>
      </c>
      <c r="U160">
        <f>IF(ISERROR(VLOOKUP($B160,'technology-adoption-by-househol'!$D$589:$E$612,2,FALSE)),"",VLOOKUP($B160,'technology-adoption-by-househol'!$D$589:$E$612,2,FALSE))</f>
        <v>88</v>
      </c>
      <c r="V160" t="str">
        <f>IF(ISERROR(VLOOKUP($B160,'technology-adoption-by-househol'!$D$616:$E$724,2,FALSE)),"",VLOOKUP($B160,'technology-adoption-by-househol'!$D$616:$E$724,2,FALSE))</f>
        <v/>
      </c>
      <c r="W160">
        <f>IF(ISERROR(VLOOKUP($B160,'technology-adoption-by-househol'!$D$725:$E$757,2,FALSE)),"",VLOOKUP($B160,'technology-adoption-by-househol'!$D$725:$E$757,2,FALSE))</f>
        <v>78</v>
      </c>
      <c r="X160" t="str">
        <f>IF(ISERROR(VLOOKUP($B160,'technology-adoption-by-househol'!$D$758:$E$768,2,FALSE)),"",VLOOKUP($B160,'technology-adoption-by-househol'!$D$758:$E$768,2,FALSE))</f>
        <v/>
      </c>
      <c r="Y160" t="str">
        <f>IF(ISERROR(VLOOKUP($B160,'technology-adoption-by-househol'!$D$769:$E$784,2,FALSE)),"",VLOOKUP($B160,'technology-adoption-by-househol'!$D$769:$E$784,2,FALSE))</f>
        <v/>
      </c>
      <c r="Z160" t="str">
        <f>IF(ISERROR(VLOOKUP($B160,'technology-adoption-by-househol'!$D$785:$E$794,2,FALSE)),"",VLOOKUP($B160,'technology-adoption-by-househol'!$D$785:$E$794,2,FALSE))</f>
        <v/>
      </c>
      <c r="AA160" t="str">
        <f>IF(ISERROR(VLOOKUP($B160,'technology-adoption-by-househol'!$D$795:$E$828,2,FALSE)),"",VLOOKUP($B160,'technology-adoption-by-househol'!$D$795:$E$828,2,FALSE))</f>
        <v/>
      </c>
      <c r="AB160" t="str">
        <f>IF(ISERROR(VLOOKUP($B160,'technology-adoption-by-househol'!$D$829:$E$864,2,FALSE)),"",VLOOKUP($B160,'technology-adoption-by-househol'!$D$829:$E$864,2,FALSE))</f>
        <v/>
      </c>
      <c r="AC160" t="str">
        <f>IF(ISERROR(VLOOKUP($B160,'technology-adoption-by-househol'!$D$865:$E$877,2,FALSE)),"",VLOOKUP($B160,'technology-adoption-by-househol'!$D$865:$E$877,2,FALSE))</f>
        <v/>
      </c>
      <c r="AD160" t="str">
        <f>IF(ISERROR(VLOOKUP($B160,'technology-adoption-by-househol'!$D$878:$E$958,2,FALSE)),"",VLOOKUP($B160,'technology-adoption-by-househol'!$D$878:$E$958,2,FALSE))</f>
        <v/>
      </c>
      <c r="AE160" t="str">
        <f>IF(ISERROR(VLOOKUP($B160,'technology-adoption-by-househol'!$D$959:$E$1011,2,FALSE)),"",VLOOKUP($B160,'technology-adoption-by-househol'!$D$959:$E$1011,2,FALSE))</f>
        <v/>
      </c>
      <c r="AF160" t="str">
        <f>IF(ISERROR(VLOOKUP($B160,'technology-adoption-by-househol'!$D$1012:$E$1018,2,FALSE)),"",VLOOKUP($B160,'technology-adoption-by-househol'!$D$1012:$E$1018,2,FALSE))</f>
        <v/>
      </c>
      <c r="AG160" t="str">
        <f>IF(ISERROR(VLOOKUP($B160,'technology-adoption-by-househol'!$D$1019:$E$1041,2,FALSE)),"",VLOOKUP($B160,'technology-adoption-by-househol'!$D$1019:$E$1041,2,FALSE))</f>
        <v/>
      </c>
      <c r="AH160">
        <f>IF(ISERROR(VLOOKUP($B160,'technology-adoption-by-househol'!$D$1042:$E$1047,2,FALSE)),"",VLOOKUP($B160,'technology-adoption-by-househol'!$D$1042:$E$1047,2,FALSE))</f>
        <v>77</v>
      </c>
      <c r="AI160">
        <f>IF(ISERROR(VLOOKUP($B160,'technology-adoption-by-househol'!$D$1048:$E$1059,2,FALSE)),"",VLOOKUP($B160,'technology-adoption-by-househol'!$D$1048:$E$1059,2,FALSE))</f>
        <v>69</v>
      </c>
      <c r="AJ160" t="str">
        <f>IF(ISERROR(VLOOKUP($B160,'technology-adoption-by-househol'!$D$1060:$E$1167,2,FALSE)),"",VLOOKUP($B160,'technology-adoption-by-househol'!$D$1060:$E$1167,2,FALSE))</f>
        <v/>
      </c>
      <c r="AK160">
        <f>IF(ISERROR(VLOOKUP($B160,'technology-adoption-by-househol'!$D$1168:$E$1174,2,FALSE)),"",VLOOKUP($B160,'technology-adoption-by-househol'!$D$1168:$E$1174,2,FALSE))</f>
        <v>51</v>
      </c>
      <c r="AL160" t="str">
        <f>IF(ISERROR(VLOOKUP($B160,'technology-adoption-by-househol'!$D$1181:$E$1236,2,FALSE)),"",VLOOKUP($B160,'technology-adoption-by-househol'!$D$1181:$E$1236,2,FALSE))</f>
        <v/>
      </c>
      <c r="AM160" t="str">
        <f>IF(ISERROR(VLOOKUP($B160,'technology-adoption-by-househol'!$D$1243:$E$1255,2,FALSE)),"",VLOOKUP($B160,'technology-adoption-by-househol'!$D$1243:$E$1255,2,FALSE))</f>
        <v/>
      </c>
      <c r="AN160" t="str">
        <f>IF(ISERROR(VLOOKUP($B160,'technology-adoption-by-househol'!$D$1256:$E$1334,2,FALSE)),"",VLOOKUP($B160,'technology-adoption-by-househol'!$D$1256:$E$1334,2,FALSE))</f>
        <v/>
      </c>
      <c r="AO160" t="str">
        <f>IF(ISERROR(VLOOKUP($B160,'technology-adoption-by-househol'!$D$1335:$E$1341,2,FALSE)),"",VLOOKUP($B160,'technology-adoption-by-househol'!$D$1335:$E$1341,2,FALSE))</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4246-DD23-4598-BBC3-BF2F5850A7BD}">
  <dimension ref="B2:AP133"/>
  <sheetViews>
    <sheetView workbookViewId="0"/>
  </sheetViews>
  <sheetFormatPr defaultRowHeight="14.4" x14ac:dyDescent="0.3"/>
  <cols>
    <col min="1" max="1" width="2.77734375" customWidth="1"/>
    <col min="2" max="2" width="12.77734375" style="2" bestFit="1" customWidth="1"/>
    <col min="3" max="3" width="17.21875" bestFit="1" customWidth="1"/>
    <col min="4" max="41" width="13.88671875" customWidth="1"/>
    <col min="42" max="42" width="10.5546875" customWidth="1"/>
  </cols>
  <sheetData>
    <row r="2" spans="2:42" x14ac:dyDescent="0.3">
      <c r="B2" s="4" t="s">
        <v>87</v>
      </c>
    </row>
    <row r="3" spans="2:42" s="1" customFormat="1" ht="43.2" x14ac:dyDescent="0.3">
      <c r="B3" s="3"/>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24</v>
      </c>
      <c r="W3" s="1" t="s">
        <v>25</v>
      </c>
      <c r="X3" s="1" t="s">
        <v>26</v>
      </c>
      <c r="Y3" s="1" t="s">
        <v>27</v>
      </c>
      <c r="Z3" s="1" t="s">
        <v>28</v>
      </c>
      <c r="AA3" s="1" t="s">
        <v>29</v>
      </c>
      <c r="AB3" s="1" t="s">
        <v>30</v>
      </c>
      <c r="AC3" s="1" t="s">
        <v>31</v>
      </c>
      <c r="AD3" s="1" t="s">
        <v>32</v>
      </c>
      <c r="AE3" s="1" t="s">
        <v>33</v>
      </c>
      <c r="AF3" s="1" t="s">
        <v>34</v>
      </c>
      <c r="AG3" s="1" t="s">
        <v>35</v>
      </c>
      <c r="AH3" s="1" t="s">
        <v>36</v>
      </c>
      <c r="AI3" s="1" t="s">
        <v>37</v>
      </c>
      <c r="AJ3" s="1" t="s">
        <v>38</v>
      </c>
      <c r="AK3" s="1" t="s">
        <v>39</v>
      </c>
      <c r="AL3" s="1" t="s">
        <v>41</v>
      </c>
      <c r="AM3" s="1" t="s">
        <v>43</v>
      </c>
      <c r="AN3" s="1" t="s">
        <v>44</v>
      </c>
      <c r="AO3" s="1" t="s">
        <v>45</v>
      </c>
      <c r="AP3" s="1" t="s">
        <v>50</v>
      </c>
    </row>
    <row r="4" spans="2:42" x14ac:dyDescent="0.3">
      <c r="B4" s="2">
        <v>1</v>
      </c>
      <c r="C4">
        <f>'Raw - Absolute'!C54</f>
        <v>0</v>
      </c>
      <c r="D4">
        <f>'Raw - Absolute'!D59</f>
        <v>10</v>
      </c>
      <c r="E4">
        <f>'Raw - Absolute'!E112</f>
        <v>7.6</v>
      </c>
      <c r="F4">
        <f>'Raw - Absolute'!F138</f>
        <v>10</v>
      </c>
      <c r="G4">
        <f>'Raw - Absolute'!G44</f>
        <v>0</v>
      </c>
      <c r="H4">
        <f>'Raw - Absolute'!H110</f>
        <v>10</v>
      </c>
      <c r="I4">
        <f>'Raw - Absolute'!I136</f>
        <v>20.7</v>
      </c>
      <c r="J4">
        <f>'Raw - Absolute'!J66</f>
        <v>1.1000000000000001</v>
      </c>
      <c r="K4">
        <f>'Raw - Absolute'!K110</f>
        <v>1</v>
      </c>
      <c r="L4">
        <f>'Raw - Absolute'!L94</f>
        <v>1</v>
      </c>
      <c r="M4">
        <f>'Raw - Absolute'!M153</f>
        <v>2</v>
      </c>
      <c r="N4">
        <f>'Raw - Absolute'!N77</f>
        <v>5</v>
      </c>
      <c r="O4">
        <f>'Raw - Absolute'!O52</f>
        <v>10</v>
      </c>
      <c r="P4">
        <f>'Raw - Absolute'!P106</f>
        <v>0</v>
      </c>
      <c r="Q4">
        <f>'Raw - Absolute'!Q4</f>
        <v>1</v>
      </c>
      <c r="R4">
        <f>'Raw - Absolute'!R94</f>
        <v>6</v>
      </c>
      <c r="S4">
        <f>'Raw - Absolute'!S101</f>
        <v>10</v>
      </c>
      <c r="T4">
        <f>'Raw - Absolute'!T75</f>
        <v>10</v>
      </c>
      <c r="U4">
        <f>'Raw - Absolute'!U137</f>
        <v>10</v>
      </c>
      <c r="V4">
        <f>'Raw - Absolute'!V47</f>
        <v>10</v>
      </c>
      <c r="W4">
        <f>'Raw - Absolute'!W128</f>
        <v>8.1999999999999993</v>
      </c>
      <c r="X4">
        <f>'Raw - Absolute'!X119</f>
        <v>3</v>
      </c>
      <c r="Y4">
        <f>'Raw - Absolute'!Y134</f>
        <v>16</v>
      </c>
      <c r="Z4">
        <f>'Raw - Absolute'!Z150</f>
        <v>11</v>
      </c>
      <c r="AA4">
        <f>'Raw - Absolute'!AA95</f>
        <v>0</v>
      </c>
      <c r="AB4">
        <f>'Raw - Absolute'!AB114</f>
        <v>0</v>
      </c>
      <c r="AC4">
        <f>'Raw - Absolute'!AC116</f>
        <v>0.5</v>
      </c>
      <c r="AD4">
        <f>'Raw - Absolute'!AD69</f>
        <v>10</v>
      </c>
      <c r="AE4">
        <f>'Raw - Absolute'!AE69</f>
        <v>1</v>
      </c>
      <c r="AF4">
        <f>'Raw - Absolute'!AF34</f>
        <v>24</v>
      </c>
      <c r="AG4">
        <f>'Raw - Absolute'!AG108</f>
        <v>1</v>
      </c>
      <c r="AH4">
        <f>'Raw - Absolute'!AH155</f>
        <v>35</v>
      </c>
      <c r="AI4">
        <f>'Raw - Absolute'!AI149</f>
        <v>5</v>
      </c>
      <c r="AJ4">
        <f>'Raw - Absolute'!AJ44</f>
        <v>10</v>
      </c>
      <c r="AK4">
        <f>'Raw - Absolute'!AK154</f>
        <v>3</v>
      </c>
      <c r="AL4">
        <f>'Raw - Absolute'!AL66</f>
        <v>31.5</v>
      </c>
      <c r="AM4">
        <f>'Raw - Absolute'!AM64</f>
        <v>39</v>
      </c>
      <c r="AN4">
        <f>'Raw - Absolute'!AN74</f>
        <v>10</v>
      </c>
      <c r="AO4">
        <f>'Raw - Absolute'!AO77</f>
        <v>1</v>
      </c>
    </row>
    <row r="5" spans="2:42" x14ac:dyDescent="0.3">
      <c r="B5" s="2">
        <v>2</v>
      </c>
      <c r="C5" t="str">
        <f>'Raw - Absolute'!C55</f>
        <v/>
      </c>
      <c r="D5">
        <f>'Raw - Absolute'!D60</f>
        <v>12</v>
      </c>
      <c r="E5">
        <f>'Raw - Absolute'!E113</f>
        <v>8.6999999999999993</v>
      </c>
      <c r="F5">
        <f>'Raw - Absolute'!F139</f>
        <v>12</v>
      </c>
      <c r="G5" t="str">
        <f>'Raw - Absolute'!G45</f>
        <v/>
      </c>
      <c r="H5">
        <f>'Raw - Absolute'!H111</f>
        <v>15</v>
      </c>
      <c r="I5" t="str">
        <f>'Raw - Absolute'!I137</f>
        <v/>
      </c>
      <c r="J5">
        <f>'Raw - Absolute'!J67</f>
        <v>1</v>
      </c>
      <c r="K5">
        <f>'Raw - Absolute'!K111</f>
        <v>3.5</v>
      </c>
      <c r="L5" t="str">
        <f>'Raw - Absolute'!L95</f>
        <v/>
      </c>
      <c r="M5">
        <f>'Raw - Absolute'!M154</f>
        <v>5</v>
      </c>
      <c r="N5" t="str">
        <f>'Raw - Absolute'!N78</f>
        <v/>
      </c>
      <c r="O5">
        <f>'Raw - Absolute'!O53</f>
        <v>10.67</v>
      </c>
      <c r="P5" t="str">
        <f>'Raw - Absolute'!P107</f>
        <v/>
      </c>
      <c r="Q5" t="str">
        <f>'Raw - Absolute'!Q5</f>
        <v/>
      </c>
      <c r="R5" t="str">
        <f>'Raw - Absolute'!R95</f>
        <v/>
      </c>
      <c r="S5">
        <f>'Raw - Absolute'!S102</f>
        <v>12</v>
      </c>
      <c r="T5">
        <f>'Raw - Absolute'!T76</f>
        <v>14</v>
      </c>
      <c r="U5">
        <f>'Raw - Absolute'!U138</f>
        <v>11</v>
      </c>
      <c r="V5">
        <f>'Raw - Absolute'!V48</f>
        <v>12</v>
      </c>
      <c r="W5">
        <f>'Raw - Absolute'!W129</f>
        <v>10</v>
      </c>
      <c r="X5" t="str">
        <f>'Raw - Absolute'!X120</f>
        <v/>
      </c>
      <c r="Y5">
        <f>'Raw - Absolute'!Y135</f>
        <v>20</v>
      </c>
      <c r="Z5">
        <f>'Raw - Absolute'!Z151</f>
        <v>13</v>
      </c>
      <c r="AA5">
        <f>'Raw - Absolute'!AA96</f>
        <v>2</v>
      </c>
      <c r="AB5">
        <f>'Raw - Absolute'!AB115</f>
        <v>0.56999999999999995</v>
      </c>
      <c r="AC5">
        <f>'Raw - Absolute'!AC117</f>
        <v>4.5</v>
      </c>
      <c r="AD5">
        <f>'Raw - Absolute'!AD70</f>
        <v>17</v>
      </c>
      <c r="AE5">
        <f>'Raw - Absolute'!AE70</f>
        <v>2.4</v>
      </c>
      <c r="AF5" t="str">
        <f>'Raw - Absolute'!AF35</f>
        <v/>
      </c>
      <c r="AG5">
        <f>'Raw - Absolute'!AG109</f>
        <v>1.5</v>
      </c>
      <c r="AH5">
        <f>'Raw - Absolute'!AH156</f>
        <v>45</v>
      </c>
      <c r="AI5">
        <f>'Raw - Absolute'!AI150</f>
        <v>11</v>
      </c>
      <c r="AJ5">
        <f>'Raw - Absolute'!AJ45</f>
        <v>10.5</v>
      </c>
      <c r="AK5">
        <f>'Raw - Absolute'!AK155</f>
        <v>10</v>
      </c>
      <c r="AL5">
        <f>'Raw - Absolute'!AL67</f>
        <v>33.5</v>
      </c>
      <c r="AM5" t="str">
        <f>'Raw - Absolute'!AM65</f>
        <v/>
      </c>
      <c r="AN5">
        <f>'Raw - Absolute'!AN75</f>
        <v>12</v>
      </c>
      <c r="AO5" t="str">
        <f>'Raw - Absolute'!AO78</f>
        <v/>
      </c>
    </row>
    <row r="6" spans="2:42" x14ac:dyDescent="0.3">
      <c r="B6" s="2">
        <v>3</v>
      </c>
      <c r="C6" t="str">
        <f>'Raw - Absolute'!C56</f>
        <v/>
      </c>
      <c r="D6">
        <f>'Raw - Absolute'!D61</f>
        <v>17</v>
      </c>
      <c r="E6">
        <f>'Raw - Absolute'!E114</f>
        <v>9.6</v>
      </c>
      <c r="F6">
        <f>'Raw - Absolute'!F140</f>
        <v>16</v>
      </c>
      <c r="G6" t="str">
        <f>'Raw - Absolute'!G46</f>
        <v/>
      </c>
      <c r="H6">
        <f>'Raw - Absolute'!H112</f>
        <v>21</v>
      </c>
      <c r="I6" t="str">
        <f>'Raw - Absolute'!I138</f>
        <v/>
      </c>
      <c r="J6">
        <f>'Raw - Absolute'!J68</f>
        <v>1.8</v>
      </c>
      <c r="K6">
        <f>'Raw - Absolute'!K112</f>
        <v>7.3</v>
      </c>
      <c r="L6" t="str">
        <f>'Raw - Absolute'!L96</f>
        <v/>
      </c>
      <c r="M6">
        <f>'Raw - Absolute'!M155</f>
        <v>10</v>
      </c>
      <c r="N6" t="str">
        <f>'Raw - Absolute'!N79</f>
        <v/>
      </c>
      <c r="O6">
        <f>'Raw - Absolute'!O54</f>
        <v>12.33</v>
      </c>
      <c r="P6" t="str">
        <f>'Raw - Absolute'!P108</f>
        <v/>
      </c>
      <c r="Q6" t="str">
        <f>'Raw - Absolute'!Q6</f>
        <v/>
      </c>
      <c r="R6" t="str">
        <f>'Raw - Absolute'!R96</f>
        <v/>
      </c>
      <c r="S6">
        <f>'Raw - Absolute'!S103</f>
        <v>12</v>
      </c>
      <c r="T6">
        <f>'Raw - Absolute'!T77</f>
        <v>17</v>
      </c>
      <c r="U6">
        <f>'Raw - Absolute'!U139</f>
        <v>13</v>
      </c>
      <c r="V6">
        <f>'Raw - Absolute'!V49</f>
        <v>14</v>
      </c>
      <c r="W6">
        <f>'Raw - Absolute'!W130</f>
        <v>12</v>
      </c>
      <c r="X6" t="str">
        <f>'Raw - Absolute'!X121</f>
        <v/>
      </c>
      <c r="Y6">
        <f>'Raw - Absolute'!Y136</f>
        <v>22</v>
      </c>
      <c r="Z6">
        <f>'Raw - Absolute'!Z152</f>
        <v>18</v>
      </c>
      <c r="AA6">
        <f>'Raw - Absolute'!AA97</f>
        <v>6</v>
      </c>
      <c r="AB6">
        <f>'Raw - Absolute'!AB116</f>
        <v>0.56999999999999995</v>
      </c>
      <c r="AC6">
        <f>'Raw - Absolute'!AC118</f>
        <v>16</v>
      </c>
      <c r="AD6">
        <f>'Raw - Absolute'!AD71</f>
        <v>19</v>
      </c>
      <c r="AE6">
        <f>'Raw - Absolute'!AE71</f>
        <v>4.3</v>
      </c>
      <c r="AF6" t="str">
        <f>'Raw - Absolute'!AF36</f>
        <v/>
      </c>
      <c r="AG6">
        <f>'Raw - Absolute'!AG110</f>
        <v>4</v>
      </c>
      <c r="AH6">
        <f>'Raw - Absolute'!AH157</f>
        <v>58</v>
      </c>
      <c r="AI6">
        <f>'Raw - Absolute'!AI151</f>
        <v>15</v>
      </c>
      <c r="AJ6">
        <f>'Raw - Absolute'!AJ46</f>
        <v>11</v>
      </c>
      <c r="AK6">
        <f>'Raw - Absolute'!AK156</f>
        <v>25</v>
      </c>
      <c r="AL6">
        <f>'Raw - Absolute'!AL68</f>
        <v>35.700000000000003</v>
      </c>
      <c r="AM6" t="str">
        <f>'Raw - Absolute'!AM66</f>
        <v/>
      </c>
      <c r="AN6">
        <f>'Raw - Absolute'!AN76</f>
        <v>13</v>
      </c>
      <c r="AO6" t="str">
        <f>'Raw - Absolute'!AO79</f>
        <v/>
      </c>
    </row>
    <row r="7" spans="2:42" x14ac:dyDescent="0.3">
      <c r="B7" s="2">
        <v>4</v>
      </c>
      <c r="C7" t="str">
        <f>'Raw - Absolute'!C57</f>
        <v/>
      </c>
      <c r="D7">
        <f>'Raw - Absolute'!D62</f>
        <v>19</v>
      </c>
      <c r="E7">
        <f>'Raw - Absolute'!E115</f>
        <v>11.1</v>
      </c>
      <c r="F7">
        <f>'Raw - Absolute'!F141</f>
        <v>21</v>
      </c>
      <c r="G7" t="str">
        <f>'Raw - Absolute'!G47</f>
        <v/>
      </c>
      <c r="H7">
        <f>'Raw - Absolute'!H113</f>
        <v>25</v>
      </c>
      <c r="I7" t="str">
        <f>'Raw - Absolute'!I139</f>
        <v/>
      </c>
      <c r="J7" t="str">
        <f>'Raw - Absolute'!J69</f>
        <v/>
      </c>
      <c r="K7">
        <f>'Raw - Absolute'!K113</f>
        <v>15.2</v>
      </c>
      <c r="L7" t="str">
        <f>'Raw - Absolute'!L97</f>
        <v/>
      </c>
      <c r="M7">
        <f>'Raw - Absolute'!M156</f>
        <v>19</v>
      </c>
      <c r="N7" t="str">
        <f>'Raw - Absolute'!N80</f>
        <v/>
      </c>
      <c r="O7">
        <f>'Raw - Absolute'!O55</f>
        <v>14</v>
      </c>
      <c r="P7" t="str">
        <f>'Raw - Absolute'!P109</f>
        <v/>
      </c>
      <c r="Q7" t="str">
        <f>'Raw - Absolute'!Q7</f>
        <v/>
      </c>
      <c r="R7" t="str">
        <f>'Raw - Absolute'!R97</f>
        <v/>
      </c>
      <c r="S7">
        <f>'Raw - Absolute'!S104</f>
        <v>12</v>
      </c>
      <c r="T7">
        <f>'Raw - Absolute'!T78</f>
        <v>20</v>
      </c>
      <c r="U7">
        <f>'Raw - Absolute'!U140</f>
        <v>16</v>
      </c>
      <c r="V7">
        <f>'Raw - Absolute'!V50</f>
        <v>18</v>
      </c>
      <c r="W7">
        <f>'Raw - Absolute'!W131</f>
        <v>13</v>
      </c>
      <c r="X7" t="str">
        <f>'Raw - Absolute'!X122</f>
        <v/>
      </c>
      <c r="Y7">
        <f>'Raw - Absolute'!Y137</f>
        <v>26</v>
      </c>
      <c r="Z7">
        <f>'Raw - Absolute'!Z153</f>
        <v>22</v>
      </c>
      <c r="AA7">
        <f>'Raw - Absolute'!AA98</f>
        <v>12</v>
      </c>
      <c r="AB7">
        <f>'Raw - Absolute'!AB117</f>
        <v>0.56999999999999995</v>
      </c>
      <c r="AC7">
        <f>'Raw - Absolute'!AC119</f>
        <v>42.5</v>
      </c>
      <c r="AD7">
        <f>'Raw - Absolute'!AD72</f>
        <v>28</v>
      </c>
      <c r="AE7">
        <f>'Raw - Absolute'!AE72</f>
        <v>6.4</v>
      </c>
      <c r="AF7" t="str">
        <f>'Raw - Absolute'!AF37</f>
        <v/>
      </c>
      <c r="AG7">
        <f>'Raw - Absolute'!AG111</f>
        <v>7</v>
      </c>
      <c r="AH7">
        <f>'Raw - Absolute'!AH158</f>
        <v>58</v>
      </c>
      <c r="AI7">
        <f>'Raw - Absolute'!AI152</f>
        <v>21</v>
      </c>
      <c r="AJ7">
        <f>'Raw - Absolute'!AJ47</f>
        <v>11.5</v>
      </c>
      <c r="AK7">
        <f>'Raw - Absolute'!AK157</f>
        <v>34</v>
      </c>
      <c r="AL7">
        <f>'Raw - Absolute'!AL69</f>
        <v>36</v>
      </c>
      <c r="AM7" t="str">
        <f>'Raw - Absolute'!AM67</f>
        <v/>
      </c>
      <c r="AN7">
        <f>'Raw - Absolute'!AN77</f>
        <v>15</v>
      </c>
      <c r="AO7" t="str">
        <f>'Raw - Absolute'!AO80</f>
        <v/>
      </c>
    </row>
    <row r="8" spans="2:42" x14ac:dyDescent="0.3">
      <c r="B8" s="2">
        <v>5</v>
      </c>
      <c r="C8" t="str">
        <f>'Raw - Absolute'!C58</f>
        <v/>
      </c>
      <c r="D8">
        <f>'Raw - Absolute'!D63</f>
        <v>23</v>
      </c>
      <c r="E8">
        <f>'Raw - Absolute'!E116</f>
        <v>13</v>
      </c>
      <c r="F8">
        <f>'Raw - Absolute'!F142</f>
        <v>36.299999999999997</v>
      </c>
      <c r="G8" t="str">
        <f>'Raw - Absolute'!G48</f>
        <v/>
      </c>
      <c r="H8">
        <f>'Raw - Absolute'!H114</f>
        <v>31</v>
      </c>
      <c r="I8" t="str">
        <f>'Raw - Absolute'!I140</f>
        <v/>
      </c>
      <c r="J8" t="str">
        <f>'Raw - Absolute'!J70</f>
        <v/>
      </c>
      <c r="K8">
        <f>'Raw - Absolute'!K114</f>
        <v>26.5</v>
      </c>
      <c r="L8" t="str">
        <f>'Raw - Absolute'!L98</f>
        <v/>
      </c>
      <c r="M8">
        <f>'Raw - Absolute'!M157</f>
        <v>24</v>
      </c>
      <c r="N8" t="str">
        <f>'Raw - Absolute'!N81</f>
        <v/>
      </c>
      <c r="O8">
        <f>'Raw - Absolute'!O56</f>
        <v>16</v>
      </c>
      <c r="P8" t="str">
        <f>'Raw - Absolute'!P110</f>
        <v/>
      </c>
      <c r="Q8" t="str">
        <f>'Raw - Absolute'!Q8</f>
        <v/>
      </c>
      <c r="R8" t="str">
        <f>'Raw - Absolute'!R98</f>
        <v/>
      </c>
      <c r="S8">
        <f>'Raw - Absolute'!S105</f>
        <v>13</v>
      </c>
      <c r="T8">
        <f>'Raw - Absolute'!T79</f>
        <v>24</v>
      </c>
      <c r="U8">
        <f>'Raw - Absolute'!U141</f>
        <v>19</v>
      </c>
      <c r="V8">
        <f>'Raw - Absolute'!V51</f>
        <v>19.5</v>
      </c>
      <c r="W8">
        <f>'Raw - Absolute'!W132</f>
        <v>14</v>
      </c>
      <c r="X8" t="str">
        <f>'Raw - Absolute'!X123</f>
        <v/>
      </c>
      <c r="Y8">
        <f>'Raw - Absolute'!Y138</f>
        <v>37</v>
      </c>
      <c r="Z8">
        <f>'Raw - Absolute'!Z154</f>
        <v>23</v>
      </c>
      <c r="AA8">
        <f>'Raw - Absolute'!AA99</f>
        <v>19</v>
      </c>
      <c r="AB8">
        <f>'Raw - Absolute'!AB118</f>
        <v>0.56999999999999995</v>
      </c>
      <c r="AC8">
        <f>'Raw - Absolute'!AC120</f>
        <v>64</v>
      </c>
      <c r="AD8">
        <f>'Raw - Absolute'!AD73</f>
        <v>36</v>
      </c>
      <c r="AE8">
        <f>'Raw - Absolute'!AE73</f>
        <v>9.4</v>
      </c>
      <c r="AF8" t="str">
        <f>'Raw - Absolute'!AF38</f>
        <v/>
      </c>
      <c r="AG8">
        <f>'Raw - Absolute'!AG112</f>
        <v>13</v>
      </c>
      <c r="AH8">
        <f>'Raw - Absolute'!AH159</f>
        <v>69</v>
      </c>
      <c r="AI8">
        <f>'Raw - Absolute'!AI153</f>
        <v>37</v>
      </c>
      <c r="AJ8">
        <f>'Raw - Absolute'!AJ48</f>
        <v>12</v>
      </c>
      <c r="AK8">
        <f>'Raw - Absolute'!AK158</f>
        <v>39</v>
      </c>
      <c r="AL8">
        <f>'Raw - Absolute'!AL70</f>
        <v>37.1</v>
      </c>
      <c r="AM8" t="str">
        <f>'Raw - Absolute'!AM68</f>
        <v/>
      </c>
      <c r="AN8">
        <f>'Raw - Absolute'!AN78</f>
        <v>17</v>
      </c>
      <c r="AO8" t="str">
        <f>'Raw - Absolute'!AO81</f>
        <v/>
      </c>
    </row>
    <row r="9" spans="2:42" x14ac:dyDescent="0.3">
      <c r="B9" s="2">
        <v>6</v>
      </c>
      <c r="C9" t="str">
        <f>'Raw - Absolute'!C59</f>
        <v/>
      </c>
      <c r="D9">
        <f>'Raw - Absolute'!D64</f>
        <v>28</v>
      </c>
      <c r="E9">
        <f>'Raw - Absolute'!E117</f>
        <v>15.5</v>
      </c>
      <c r="F9">
        <f>'Raw - Absolute'!F143</f>
        <v>34</v>
      </c>
      <c r="G9" t="str">
        <f>'Raw - Absolute'!G49</f>
        <v/>
      </c>
      <c r="H9">
        <f>'Raw - Absolute'!H115</f>
        <v>39</v>
      </c>
      <c r="I9" t="str">
        <f>'Raw - Absolute'!I141</f>
        <v/>
      </c>
      <c r="J9" t="str">
        <f>'Raw - Absolute'!J71</f>
        <v/>
      </c>
      <c r="K9">
        <f>'Raw - Absolute'!K115</f>
        <v>43.5</v>
      </c>
      <c r="L9" t="str">
        <f>'Raw - Absolute'!L99</f>
        <v/>
      </c>
      <c r="M9" t="str">
        <f>'Raw - Absolute'!M158</f>
        <v/>
      </c>
      <c r="N9" t="str">
        <f>'Raw - Absolute'!N82</f>
        <v/>
      </c>
      <c r="O9">
        <f>'Raw - Absolute'!O57</f>
        <v>18</v>
      </c>
      <c r="P9" t="str">
        <f>'Raw - Absolute'!P111</f>
        <v/>
      </c>
      <c r="Q9" t="str">
        <f>'Raw - Absolute'!Q9</f>
        <v/>
      </c>
      <c r="R9" t="str">
        <f>'Raw - Absolute'!R99</f>
        <v/>
      </c>
      <c r="S9">
        <f>'Raw - Absolute'!S106</f>
        <v>14</v>
      </c>
      <c r="T9">
        <f>'Raw - Absolute'!T80</f>
        <v>27</v>
      </c>
      <c r="U9">
        <f>'Raw - Absolute'!U142</f>
        <v>25</v>
      </c>
      <c r="V9">
        <f>'Raw - Absolute'!V52</f>
        <v>21</v>
      </c>
      <c r="W9">
        <f>'Raw - Absolute'!W133</f>
        <v>15</v>
      </c>
      <c r="X9">
        <f>'Raw - Absolute'!X124</f>
        <v>7</v>
      </c>
      <c r="Y9">
        <f>'Raw - Absolute'!Y139</f>
        <v>43</v>
      </c>
      <c r="Z9">
        <f>'Raw - Absolute'!Z155</f>
        <v>25</v>
      </c>
      <c r="AA9">
        <f>'Raw - Absolute'!AA100</f>
        <v>25</v>
      </c>
      <c r="AB9">
        <f>'Raw - Absolute'!AB119</f>
        <v>0.56999999999999995</v>
      </c>
      <c r="AC9">
        <f>'Raw - Absolute'!AC121</f>
        <v>81</v>
      </c>
      <c r="AD9">
        <f>'Raw - Absolute'!AD74</f>
        <v>45</v>
      </c>
      <c r="AE9">
        <f>'Raw - Absolute'!AE74</f>
        <v>12.8</v>
      </c>
      <c r="AF9" t="str">
        <f>'Raw - Absolute'!AF39</f>
        <v/>
      </c>
      <c r="AG9">
        <f>'Raw - Absolute'!AG113</f>
        <v>18</v>
      </c>
      <c r="AH9">
        <f>'Raw - Absolute'!AH160</f>
        <v>77</v>
      </c>
      <c r="AI9">
        <f>'Raw - Absolute'!AI154</f>
        <v>48</v>
      </c>
      <c r="AJ9">
        <f>'Raw - Absolute'!AJ49</f>
        <v>12</v>
      </c>
      <c r="AK9">
        <f>'Raw - Absolute'!AK159</f>
        <v>45</v>
      </c>
      <c r="AL9">
        <f>'Raw - Absolute'!AL71</f>
        <v>38.799999999999997</v>
      </c>
      <c r="AM9" t="str">
        <f>'Raw - Absolute'!AM69</f>
        <v/>
      </c>
      <c r="AN9">
        <f>'Raw - Absolute'!AN79</f>
        <v>19</v>
      </c>
      <c r="AO9" t="str">
        <f>'Raw - Absolute'!AO82</f>
        <v/>
      </c>
    </row>
    <row r="10" spans="2:42" x14ac:dyDescent="0.3">
      <c r="B10" s="2">
        <v>7</v>
      </c>
      <c r="C10" t="str">
        <f>'Raw - Absolute'!C60</f>
        <v/>
      </c>
      <c r="D10">
        <f>'Raw - Absolute'!D65</f>
        <v>31</v>
      </c>
      <c r="E10">
        <f>'Raw - Absolute'!E118</f>
        <v>15.5</v>
      </c>
      <c r="F10">
        <f>'Raw - Absolute'!F144</f>
        <v>42</v>
      </c>
      <c r="G10" t="str">
        <f>'Raw - Absolute'!G50</f>
        <v/>
      </c>
      <c r="H10">
        <f>'Raw - Absolute'!H116</f>
        <v>43</v>
      </c>
      <c r="I10">
        <f>'Raw - Absolute'!I142</f>
        <v>42</v>
      </c>
      <c r="J10" t="str">
        <f>'Raw - Absolute'!J72</f>
        <v/>
      </c>
      <c r="K10">
        <f>'Raw - Absolute'!K116</f>
        <v>58.5</v>
      </c>
      <c r="L10" t="str">
        <f>'Raw - Absolute'!L100</f>
        <v/>
      </c>
      <c r="M10">
        <f>'Raw - Absolute'!M159</f>
        <v>19</v>
      </c>
      <c r="N10" t="str">
        <f>'Raw - Absolute'!N83</f>
        <v/>
      </c>
      <c r="O10">
        <f>'Raw - Absolute'!O58</f>
        <v>19</v>
      </c>
      <c r="P10" t="str">
        <f>'Raw - Absolute'!P112</f>
        <v/>
      </c>
      <c r="Q10" t="str">
        <f>'Raw - Absolute'!Q10</f>
        <v/>
      </c>
      <c r="R10" t="str">
        <f>'Raw - Absolute'!R100</f>
        <v/>
      </c>
      <c r="S10">
        <f>'Raw - Absolute'!S107</f>
        <v>14</v>
      </c>
      <c r="T10">
        <f>'Raw - Absolute'!T81</f>
        <v>33</v>
      </c>
      <c r="U10">
        <f>'Raw - Absolute'!U143</f>
        <v>34</v>
      </c>
      <c r="V10">
        <f>'Raw - Absolute'!V53</f>
        <v>23</v>
      </c>
      <c r="W10">
        <f>'Raw - Absolute'!W134</f>
        <v>17</v>
      </c>
      <c r="X10" t="str">
        <f>'Raw - Absolute'!X125</f>
        <v/>
      </c>
      <c r="Y10">
        <f>'Raw - Absolute'!Y140</f>
        <v>47</v>
      </c>
      <c r="Z10">
        <f>'Raw - Absolute'!Z156</f>
        <v>29</v>
      </c>
      <c r="AA10">
        <f>'Raw - Absolute'!AA101</f>
        <v>32</v>
      </c>
      <c r="AB10">
        <f>'Raw - Absolute'!AB120</f>
        <v>0.56999999999999995</v>
      </c>
      <c r="AC10">
        <f>'Raw - Absolute'!AC122</f>
        <v>82</v>
      </c>
      <c r="AD10">
        <f>'Raw - Absolute'!AD75</f>
        <v>52</v>
      </c>
      <c r="AE10">
        <f>'Raw - Absolute'!AE75</f>
        <v>17.100000000000001</v>
      </c>
      <c r="AF10" t="str">
        <f>'Raw - Absolute'!AF40</f>
        <v/>
      </c>
      <c r="AG10">
        <f>'Raw - Absolute'!AG114</f>
        <v>24</v>
      </c>
      <c r="AI10">
        <f>'Raw - Absolute'!AI155</f>
        <v>50</v>
      </c>
      <c r="AJ10">
        <f>'Raw - Absolute'!AJ50</f>
        <v>13</v>
      </c>
      <c r="AK10">
        <f>'Raw - Absolute'!AK160</f>
        <v>51</v>
      </c>
      <c r="AL10">
        <f>'Raw - Absolute'!AL72</f>
        <v>40.5</v>
      </c>
      <c r="AM10" t="str">
        <f>'Raw - Absolute'!AM70</f>
        <v/>
      </c>
      <c r="AN10">
        <f>'Raw - Absolute'!AN80</f>
        <v>20</v>
      </c>
      <c r="AO10" t="str">
        <f>'Raw - Absolute'!AO83</f>
        <v/>
      </c>
    </row>
    <row r="11" spans="2:42" x14ac:dyDescent="0.3">
      <c r="B11" s="2">
        <v>8</v>
      </c>
      <c r="C11" t="str">
        <f>'Raw - Absolute'!C61</f>
        <v/>
      </c>
      <c r="D11">
        <f>'Raw - Absolute'!D66</f>
        <v>34</v>
      </c>
      <c r="E11">
        <f>'Raw - Absolute'!E119</f>
        <v>16.7</v>
      </c>
      <c r="F11">
        <f>'Raw - Absolute'!F145</f>
        <v>49</v>
      </c>
      <c r="G11" t="str">
        <f>'Raw - Absolute'!G51</f>
        <v/>
      </c>
      <c r="H11">
        <f>'Raw - Absolute'!H117</f>
        <v>48</v>
      </c>
      <c r="I11" t="str">
        <f>'Raw - Absolute'!I143</f>
        <v/>
      </c>
      <c r="J11" t="str">
        <f>'Raw - Absolute'!J73</f>
        <v/>
      </c>
      <c r="K11">
        <f>'Raw - Absolute'!K117</f>
        <v>74</v>
      </c>
      <c r="L11" t="str">
        <f>'Raw - Absolute'!L101</f>
        <v/>
      </c>
      <c r="M11">
        <f>'Raw - Absolute'!M160</f>
        <v>22</v>
      </c>
      <c r="N11" t="str">
        <f>'Raw - Absolute'!N84</f>
        <v/>
      </c>
      <c r="O11">
        <f>'Raw - Absolute'!O59</f>
        <v>20</v>
      </c>
      <c r="P11" t="str">
        <f>'Raw - Absolute'!P113</f>
        <v/>
      </c>
      <c r="Q11" t="str">
        <f>'Raw - Absolute'!Q11</f>
        <v/>
      </c>
      <c r="R11" t="str">
        <f>'Raw - Absolute'!R101</f>
        <v/>
      </c>
      <c r="S11">
        <f>'Raw - Absolute'!S108</f>
        <v>16</v>
      </c>
      <c r="T11">
        <f>'Raw - Absolute'!T82</f>
        <v>38</v>
      </c>
      <c r="U11">
        <f>'Raw - Absolute'!U144</f>
        <v>42</v>
      </c>
      <c r="V11">
        <f>'Raw - Absolute'!V54</f>
        <v>24.5</v>
      </c>
      <c r="W11">
        <f>'Raw - Absolute'!W135</f>
        <v>20</v>
      </c>
      <c r="X11">
        <f>'Raw - Absolute'!X126</f>
        <v>20</v>
      </c>
      <c r="Y11">
        <f>'Raw - Absolute'!Y141</f>
        <v>50</v>
      </c>
      <c r="Z11">
        <f>'Raw - Absolute'!Z157</f>
        <v>27</v>
      </c>
      <c r="AA11">
        <f>'Raw - Absolute'!AA102</f>
        <v>39</v>
      </c>
      <c r="AB11">
        <f>'Raw - Absolute'!AB121</f>
        <v>0.56999999999999995</v>
      </c>
      <c r="AC11">
        <f>'Raw - Absolute'!AC123</f>
        <v>87</v>
      </c>
      <c r="AD11">
        <f>'Raw - Absolute'!AD76</f>
        <v>60</v>
      </c>
      <c r="AE11">
        <f>'Raw - Absolute'!AE76</f>
        <v>21.6</v>
      </c>
      <c r="AF11" t="str">
        <f>'Raw - Absolute'!AF41</f>
        <v/>
      </c>
      <c r="AG11">
        <f>'Raw - Absolute'!AG115</f>
        <v>26</v>
      </c>
      <c r="AI11">
        <f>'Raw - Absolute'!AI156</f>
        <v>59</v>
      </c>
      <c r="AJ11">
        <f>'Raw - Absolute'!AJ51</f>
        <v>14</v>
      </c>
      <c r="AL11">
        <f>'Raw - Absolute'!AL73</f>
        <v>43.6</v>
      </c>
      <c r="AM11" t="str">
        <f>'Raw - Absolute'!AM71</f>
        <v/>
      </c>
      <c r="AN11">
        <f>'Raw - Absolute'!AN81</f>
        <v>22</v>
      </c>
      <c r="AO11" t="str">
        <f>'Raw - Absolute'!AO84</f>
        <v/>
      </c>
    </row>
    <row r="12" spans="2:42" x14ac:dyDescent="0.3">
      <c r="B12" s="2">
        <v>9</v>
      </c>
      <c r="C12" t="str">
        <f>'Raw - Absolute'!C62</f>
        <v/>
      </c>
      <c r="D12">
        <f>'Raw - Absolute'!D67</f>
        <v>39</v>
      </c>
      <c r="E12">
        <f>'Raw - Absolute'!E120</f>
        <v>17.7</v>
      </c>
      <c r="F12">
        <f>'Raw - Absolute'!F146</f>
        <v>56</v>
      </c>
      <c r="G12" t="str">
        <f>'Raw - Absolute'!G52</f>
        <v/>
      </c>
      <c r="H12">
        <f>'Raw - Absolute'!H118</f>
        <v>57</v>
      </c>
      <c r="I12" t="str">
        <f>'Raw - Absolute'!I144</f>
        <v/>
      </c>
      <c r="J12" t="str">
        <f>'Raw - Absolute'!J74</f>
        <v/>
      </c>
      <c r="K12">
        <f>'Raw - Absolute'!K118</f>
        <v>81</v>
      </c>
      <c r="L12" t="str">
        <f>'Raw - Absolute'!L102</f>
        <v/>
      </c>
      <c r="N12" t="str">
        <f>'Raw - Absolute'!N85</f>
        <v/>
      </c>
      <c r="O12">
        <f>'Raw - Absolute'!O60</f>
        <v>22</v>
      </c>
      <c r="P12" t="str">
        <f>'Raw - Absolute'!P114</f>
        <v/>
      </c>
      <c r="Q12" t="str">
        <f>'Raw - Absolute'!Q12</f>
        <v/>
      </c>
      <c r="R12" t="str">
        <f>'Raw - Absolute'!R102</f>
        <v/>
      </c>
      <c r="S12">
        <f>'Raw - Absolute'!S109</f>
        <v>17</v>
      </c>
      <c r="T12">
        <f>'Raw - Absolute'!T83</f>
        <v>43</v>
      </c>
      <c r="U12">
        <f>'Raw - Absolute'!U145</f>
        <v>49</v>
      </c>
      <c r="V12">
        <f>'Raw - Absolute'!V55</f>
        <v>26</v>
      </c>
      <c r="W12">
        <f>'Raw - Absolute'!W136</f>
        <v>22</v>
      </c>
      <c r="X12">
        <f>'Raw - Absolute'!X127</f>
        <v>34</v>
      </c>
      <c r="Y12">
        <f>'Raw - Absolute'!Y142</f>
        <v>56</v>
      </c>
      <c r="Z12">
        <f>'Raw - Absolute'!Z158</f>
        <v>30</v>
      </c>
      <c r="AA12">
        <f>'Raw - Absolute'!AA103</f>
        <v>43</v>
      </c>
      <c r="AB12">
        <f>'Raw - Absolute'!AB122</f>
        <v>0.56999999999999995</v>
      </c>
      <c r="AC12">
        <f>'Raw - Absolute'!AC124</f>
        <v>91</v>
      </c>
      <c r="AD12">
        <f>'Raw - Absolute'!AD77</f>
        <v>63</v>
      </c>
      <c r="AE12">
        <f>'Raw - Absolute'!AE77</f>
        <v>24.7</v>
      </c>
      <c r="AF12" t="str">
        <f>'Raw - Absolute'!AF42</f>
        <v/>
      </c>
      <c r="AG12">
        <f>'Raw - Absolute'!AG116</f>
        <v>28</v>
      </c>
      <c r="AI12">
        <f>'Raw - Absolute'!AI157</f>
        <v>63</v>
      </c>
      <c r="AJ12">
        <f>'Raw - Absolute'!AJ52</f>
        <v>14.5</v>
      </c>
      <c r="AL12">
        <f>'Raw - Absolute'!AL74</f>
        <v>44.5</v>
      </c>
      <c r="AM12" t="str">
        <f>'Raw - Absolute'!AM72</f>
        <v/>
      </c>
      <c r="AN12">
        <f>'Raw - Absolute'!AN82</f>
        <v>24</v>
      </c>
      <c r="AO12" t="str">
        <f>'Raw - Absolute'!AO85</f>
        <v/>
      </c>
    </row>
    <row r="13" spans="2:42" x14ac:dyDescent="0.3">
      <c r="B13" s="2">
        <v>10</v>
      </c>
      <c r="C13" t="str">
        <f>'Raw - Absolute'!C63</f>
        <v/>
      </c>
      <c r="D13">
        <f>'Raw - Absolute'!D68</f>
        <v>44</v>
      </c>
      <c r="E13">
        <f>'Raw - Absolute'!E121</f>
        <v>18.97</v>
      </c>
      <c r="F13">
        <f>'Raw - Absolute'!F147</f>
        <v>62.8</v>
      </c>
      <c r="G13" t="str">
        <f>'Raw - Absolute'!G53</f>
        <v/>
      </c>
      <c r="H13">
        <f>'Raw - Absolute'!H119</f>
        <v>64</v>
      </c>
      <c r="I13" t="str">
        <f>'Raw - Absolute'!I145</f>
        <v/>
      </c>
      <c r="J13">
        <f>'Raw - Absolute'!J75</f>
        <v>0.6</v>
      </c>
      <c r="K13">
        <f>'Raw - Absolute'!K119</f>
        <v>87.5</v>
      </c>
      <c r="L13" t="str">
        <f>'Raw - Absolute'!L103</f>
        <v/>
      </c>
      <c r="N13" t="str">
        <f>'Raw - Absolute'!N86</f>
        <v/>
      </c>
      <c r="O13">
        <f>'Raw - Absolute'!O61</f>
        <v>24</v>
      </c>
      <c r="P13" t="str">
        <f>'Raw - Absolute'!P115</f>
        <v/>
      </c>
      <c r="Q13" t="str">
        <f>'Raw - Absolute'!Q13</f>
        <v/>
      </c>
      <c r="R13" t="str">
        <f>'Raw - Absolute'!R103</f>
        <v/>
      </c>
      <c r="S13">
        <f>'Raw - Absolute'!S110</f>
        <v>19</v>
      </c>
      <c r="T13">
        <f>'Raw - Absolute'!T84</f>
        <v>44</v>
      </c>
      <c r="U13">
        <f>'Raw - Absolute'!U146</f>
        <v>52</v>
      </c>
      <c r="V13">
        <f>'Raw - Absolute'!V56</f>
        <v>27</v>
      </c>
      <c r="W13">
        <f>'Raw - Absolute'!W137</f>
        <v>22.9</v>
      </c>
      <c r="X13" t="str">
        <f>'Raw - Absolute'!X128</f>
        <v/>
      </c>
      <c r="Y13">
        <f>'Raw - Absolute'!Y143</f>
        <v>61</v>
      </c>
      <c r="Z13">
        <f>'Raw - Absolute'!Z159</f>
        <v>33</v>
      </c>
      <c r="AA13">
        <f>'Raw - Absolute'!AA104</f>
        <v>43</v>
      </c>
      <c r="AB13">
        <f>'Raw - Absolute'!AB123</f>
        <v>0.56999999999999995</v>
      </c>
      <c r="AC13">
        <f>'Raw - Absolute'!AC125</f>
        <v>95.5</v>
      </c>
      <c r="AD13">
        <f>'Raw - Absolute'!AD78</f>
        <v>65</v>
      </c>
      <c r="AE13">
        <f>'Raw - Absolute'!AE78</f>
        <v>29.3</v>
      </c>
      <c r="AF13" t="str">
        <f>'Raw - Absolute'!AF43</f>
        <v/>
      </c>
      <c r="AG13">
        <f>'Raw - Absolute'!AG117</f>
        <v>30</v>
      </c>
      <c r="AI13">
        <f>'Raw - Absolute'!AI158</f>
        <v>62</v>
      </c>
      <c r="AJ13">
        <f>'Raw - Absolute'!AJ53</f>
        <v>15</v>
      </c>
      <c r="AL13">
        <f>'Raw - Absolute'!AL75</f>
        <v>45.4</v>
      </c>
      <c r="AM13" t="str">
        <f>'Raw - Absolute'!AM73</f>
        <v/>
      </c>
      <c r="AN13">
        <f>'Raw - Absolute'!AN83</f>
        <v>25</v>
      </c>
      <c r="AO13" t="str">
        <f>'Raw - Absolute'!AO86</f>
        <v/>
      </c>
    </row>
    <row r="14" spans="2:42" x14ac:dyDescent="0.3">
      <c r="B14" s="2">
        <v>11</v>
      </c>
      <c r="C14" t="str">
        <f>'Raw - Absolute'!C64</f>
        <v/>
      </c>
      <c r="D14">
        <f>'Raw - Absolute'!D69</f>
        <v>49</v>
      </c>
      <c r="E14">
        <f>'Raw - Absolute'!E122</f>
        <v>21.88</v>
      </c>
      <c r="F14">
        <f>'Raw - Absolute'!F148</f>
        <v>63</v>
      </c>
      <c r="G14">
        <f>'Raw - Absolute'!G54</f>
        <v>0</v>
      </c>
      <c r="H14">
        <f>'Raw - Absolute'!H120</f>
        <v>69</v>
      </c>
      <c r="I14" t="str">
        <f>'Raw - Absolute'!I146</f>
        <v/>
      </c>
      <c r="J14" t="str">
        <f>'Raw - Absolute'!J76</f>
        <v/>
      </c>
      <c r="K14">
        <f>'Raw - Absolute'!K120</f>
        <v>92</v>
      </c>
      <c r="L14">
        <f>'Raw - Absolute'!L104</f>
        <v>11</v>
      </c>
      <c r="N14" t="str">
        <f>'Raw - Absolute'!N87</f>
        <v/>
      </c>
      <c r="O14">
        <f>'Raw - Absolute'!O62</f>
        <v>27</v>
      </c>
      <c r="P14" t="str">
        <f>'Raw - Absolute'!P116</f>
        <v/>
      </c>
      <c r="Q14" t="str">
        <f>'Raw - Absolute'!Q14</f>
        <v/>
      </c>
      <c r="R14">
        <f>'Raw - Absolute'!R104</f>
        <v>22</v>
      </c>
      <c r="S14">
        <f>'Raw - Absolute'!S111</f>
        <v>21</v>
      </c>
      <c r="T14">
        <f>'Raw - Absolute'!T85</f>
        <v>47</v>
      </c>
      <c r="U14">
        <f>'Raw - Absolute'!U147</f>
        <v>54</v>
      </c>
      <c r="V14">
        <f>'Raw - Absolute'!V57</f>
        <v>28</v>
      </c>
      <c r="W14">
        <f>'Raw - Absolute'!W138</f>
        <v>25</v>
      </c>
      <c r="X14" t="str">
        <f>'Raw - Absolute'!X129</f>
        <v/>
      </c>
      <c r="Y14">
        <f>'Raw - Absolute'!Y144</f>
        <v>64</v>
      </c>
      <c r="AA14">
        <f>'Raw - Absolute'!AA105</f>
        <v>42</v>
      </c>
      <c r="AB14">
        <f>'Raw - Absolute'!AB124</f>
        <v>0.56999999999999995</v>
      </c>
      <c r="AC14">
        <f>'Raw - Absolute'!AC126</f>
        <v>98.5</v>
      </c>
      <c r="AD14">
        <f>'Raw - Absolute'!AD79</f>
        <v>68</v>
      </c>
      <c r="AE14">
        <f>'Raw - Absolute'!AE79</f>
        <v>34.200000000000003</v>
      </c>
      <c r="AF14" t="str">
        <f>'Raw - Absolute'!AF44</f>
        <v/>
      </c>
      <c r="AG14">
        <f>'Raw - Absolute'!AG118</f>
        <v>32</v>
      </c>
      <c r="AI14">
        <f>'Raw - Absolute'!AI159</f>
        <v>65</v>
      </c>
      <c r="AJ14">
        <f>'Raw - Absolute'!AJ54</f>
        <v>16</v>
      </c>
      <c r="AL14">
        <f>'Raw - Absolute'!AL76</f>
        <v>46.6</v>
      </c>
      <c r="AM14">
        <f>'Raw - Absolute'!AM74</f>
        <v>55</v>
      </c>
      <c r="AN14">
        <f>'Raw - Absolute'!AN84</f>
        <v>24</v>
      </c>
      <c r="AO14" t="str">
        <f>'Raw - Absolute'!AO87</f>
        <v/>
      </c>
    </row>
    <row r="15" spans="2:42" x14ac:dyDescent="0.3">
      <c r="B15" s="2">
        <v>12</v>
      </c>
      <c r="C15" t="str">
        <f>'Raw - Absolute'!C65</f>
        <v/>
      </c>
      <c r="D15">
        <f>'Raw - Absolute'!D70</f>
        <v>54</v>
      </c>
      <c r="E15">
        <f>'Raw - Absolute'!E123</f>
        <v>28.32</v>
      </c>
      <c r="F15">
        <f>'Raw - Absolute'!F149</f>
        <v>71.3</v>
      </c>
      <c r="G15" t="str">
        <f>'Raw - Absolute'!G55</f>
        <v/>
      </c>
      <c r="H15">
        <f>'Raw - Absolute'!H121</f>
        <v>74</v>
      </c>
      <c r="I15">
        <f>'Raw - Absolute'!I147</f>
        <v>63.1</v>
      </c>
      <c r="J15" t="str">
        <f>'Raw - Absolute'!J77</f>
        <v/>
      </c>
      <c r="K15">
        <f>'Raw - Absolute'!K121</f>
        <v>97</v>
      </c>
      <c r="L15" t="str">
        <f>'Raw - Absolute'!L105</f>
        <v/>
      </c>
      <c r="N15" t="str">
        <f>'Raw - Absolute'!N88</f>
        <v/>
      </c>
      <c r="O15">
        <f>'Raw - Absolute'!O63</f>
        <v>30</v>
      </c>
      <c r="P15" t="str">
        <f>'Raw - Absolute'!P117</f>
        <v/>
      </c>
      <c r="Q15" t="str">
        <f>'Raw - Absolute'!Q15</f>
        <v/>
      </c>
      <c r="R15" t="str">
        <f>'Raw - Absolute'!R105</f>
        <v/>
      </c>
      <c r="S15">
        <f>'Raw - Absolute'!S112</f>
        <v>25</v>
      </c>
      <c r="T15">
        <f>'Raw - Absolute'!T86</f>
        <v>50</v>
      </c>
      <c r="U15">
        <f>'Raw - Absolute'!U148</f>
        <v>57</v>
      </c>
      <c r="V15">
        <f>'Raw - Absolute'!V58</f>
        <v>29</v>
      </c>
      <c r="W15">
        <f>'Raw - Absolute'!W139</f>
        <v>30</v>
      </c>
      <c r="X15">
        <f>'Raw - Absolute'!X130</f>
        <v>60</v>
      </c>
      <c r="Y15">
        <f>'Raw - Absolute'!Y145</f>
        <v>72</v>
      </c>
      <c r="AA15">
        <f>'Raw - Absolute'!AA106</f>
        <v>43</v>
      </c>
      <c r="AB15">
        <f>'Raw - Absolute'!AB125</f>
        <v>1.1399999999999999</v>
      </c>
      <c r="AC15">
        <f>'Raw - Absolute'!AC127</f>
        <v>100</v>
      </c>
      <c r="AD15">
        <f>'Raw - Absolute'!AD80</f>
        <v>72</v>
      </c>
      <c r="AE15">
        <f>'Raw - Absolute'!AE80</f>
        <v>41.1</v>
      </c>
      <c r="AF15" t="str">
        <f>'Raw - Absolute'!AF45</f>
        <v/>
      </c>
      <c r="AG15">
        <f>'Raw - Absolute'!AG119</f>
        <v>38</v>
      </c>
      <c r="AI15">
        <f>'Raw - Absolute'!AI160</f>
        <v>69</v>
      </c>
      <c r="AJ15">
        <f>'Raw - Absolute'!AJ55</f>
        <v>16.5</v>
      </c>
      <c r="AL15">
        <f>'Raw - Absolute'!AL77</f>
        <v>48.6</v>
      </c>
      <c r="AM15" t="str">
        <f>'Raw - Absolute'!AM75</f>
        <v/>
      </c>
      <c r="AN15">
        <f>'Raw - Absolute'!AN85</f>
        <v>22</v>
      </c>
      <c r="AO15" t="str">
        <f>'Raw - Absolute'!AO88</f>
        <v/>
      </c>
    </row>
    <row r="16" spans="2:42" x14ac:dyDescent="0.3">
      <c r="B16" s="2">
        <v>13</v>
      </c>
      <c r="C16" t="str">
        <f>'Raw - Absolute'!C66</f>
        <v/>
      </c>
      <c r="D16">
        <f>'Raw - Absolute'!D71</f>
        <v>56</v>
      </c>
      <c r="E16">
        <f>'Raw - Absolute'!E124</f>
        <v>35.26</v>
      </c>
      <c r="F16">
        <f>'Raw - Absolute'!F150</f>
        <v>67</v>
      </c>
      <c r="G16" t="str">
        <f>'Raw - Absolute'!G56</f>
        <v/>
      </c>
      <c r="H16">
        <f>'Raw - Absolute'!H122</f>
        <v>75</v>
      </c>
      <c r="I16" t="str">
        <f>'Raw - Absolute'!I148</f>
        <v/>
      </c>
      <c r="J16" t="str">
        <f>'Raw - Absolute'!J78</f>
        <v/>
      </c>
      <c r="K16">
        <f>'Raw - Absolute'!K122</f>
        <v>99</v>
      </c>
      <c r="L16" t="str">
        <f>'Raw - Absolute'!L106</f>
        <v/>
      </c>
      <c r="N16" t="str">
        <f>'Raw - Absolute'!N89</f>
        <v/>
      </c>
      <c r="O16">
        <f>'Raw - Absolute'!O64</f>
        <v>33.5</v>
      </c>
      <c r="P16" t="str">
        <f>'Raw - Absolute'!P118</f>
        <v/>
      </c>
      <c r="Q16" t="str">
        <f>'Raw - Absolute'!Q16</f>
        <v/>
      </c>
      <c r="R16" t="str">
        <f>'Raw - Absolute'!R106</f>
        <v/>
      </c>
      <c r="S16">
        <f>'Raw - Absolute'!S113</f>
        <v>31</v>
      </c>
      <c r="T16">
        <f>'Raw - Absolute'!T87</f>
        <v>52</v>
      </c>
      <c r="U16">
        <f>'Raw - Absolute'!U149</f>
        <v>61</v>
      </c>
      <c r="V16">
        <f>'Raw - Absolute'!V59</f>
        <v>30</v>
      </c>
      <c r="W16">
        <f>'Raw - Absolute'!W140</f>
        <v>33</v>
      </c>
      <c r="X16" t="str">
        <f>'Raw - Absolute'!X131</f>
        <v/>
      </c>
      <c r="Y16">
        <f>'Raw - Absolute'!Y146</f>
        <v>77</v>
      </c>
      <c r="AA16">
        <f>'Raw - Absolute'!AA107</f>
        <v>48</v>
      </c>
      <c r="AB16">
        <f>'Raw - Absolute'!AB126</f>
        <v>1.1399999999999999</v>
      </c>
      <c r="AC16">
        <f>'Raw - Absolute'!AC128</f>
        <v>100</v>
      </c>
      <c r="AD16">
        <f>'Raw - Absolute'!AD81</f>
        <v>74</v>
      </c>
      <c r="AE16">
        <f>'Raw - Absolute'!AE81</f>
        <v>49.4</v>
      </c>
      <c r="AF16" t="str">
        <f>'Raw - Absolute'!AF46</f>
        <v/>
      </c>
      <c r="AG16">
        <f>'Raw - Absolute'!AG120</f>
        <v>46</v>
      </c>
      <c r="AJ16">
        <f>'Raw - Absolute'!AJ56</f>
        <v>17</v>
      </c>
      <c r="AL16">
        <f>'Raw - Absolute'!AL78</f>
        <v>48.1</v>
      </c>
      <c r="AM16" t="str">
        <f>'Raw - Absolute'!AM76</f>
        <v/>
      </c>
      <c r="AN16">
        <f>'Raw - Absolute'!AN86</f>
        <v>20</v>
      </c>
      <c r="AO16" t="str">
        <f>'Raw - Absolute'!AO89</f>
        <v/>
      </c>
    </row>
    <row r="17" spans="2:41" x14ac:dyDescent="0.3">
      <c r="B17" s="2">
        <v>14</v>
      </c>
      <c r="C17" t="str">
        <f>'Raw - Absolute'!C67</f>
        <v/>
      </c>
      <c r="D17">
        <f>'Raw - Absolute'!D72</f>
        <v>58</v>
      </c>
      <c r="E17">
        <f>'Raw - Absolute'!E125</f>
        <v>40.4</v>
      </c>
      <c r="F17">
        <f>'Raw - Absolute'!F151</f>
        <v>73</v>
      </c>
      <c r="G17" t="str">
        <f>'Raw - Absolute'!G57</f>
        <v/>
      </c>
      <c r="H17">
        <f>'Raw - Absolute'!H123</f>
        <v>78</v>
      </c>
      <c r="I17">
        <f>'Raw - Absolute'!I149</f>
        <v>67.099999999999994</v>
      </c>
      <c r="J17" t="str">
        <f>'Raw - Absolute'!J79</f>
        <v/>
      </c>
      <c r="K17">
        <f>'Raw - Absolute'!K123</f>
        <v>100</v>
      </c>
      <c r="L17" t="str">
        <f>'Raw - Absolute'!L107</f>
        <v/>
      </c>
      <c r="N17" t="str">
        <f>'Raw - Absolute'!N90</f>
        <v/>
      </c>
      <c r="O17">
        <f>'Raw - Absolute'!O65</f>
        <v>37</v>
      </c>
      <c r="P17" t="str">
        <f>'Raw - Absolute'!P119</f>
        <v/>
      </c>
      <c r="Q17" t="str">
        <f>'Raw - Absolute'!Q17</f>
        <v/>
      </c>
      <c r="R17" t="str">
        <f>'Raw - Absolute'!R107</f>
        <v/>
      </c>
      <c r="S17">
        <f>'Raw - Absolute'!S114</f>
        <v>37</v>
      </c>
      <c r="T17">
        <f>'Raw - Absolute'!T88</f>
        <v>55</v>
      </c>
      <c r="U17">
        <f>'Raw - Absolute'!U150</f>
        <v>62</v>
      </c>
      <c r="V17">
        <f>'Raw - Absolute'!V60</f>
        <v>31</v>
      </c>
      <c r="W17">
        <f>'Raw - Absolute'!W141</f>
        <v>36.6</v>
      </c>
      <c r="X17" t="str">
        <f>'Raw - Absolute'!X132</f>
        <v/>
      </c>
      <c r="Y17">
        <f>'Raw - Absolute'!Y147</f>
        <v>82</v>
      </c>
      <c r="AA17">
        <f>'Raw - Absolute'!AA108</f>
        <v>53</v>
      </c>
      <c r="AB17">
        <f>'Raw - Absolute'!AB127</f>
        <v>1.1399999999999999</v>
      </c>
      <c r="AD17">
        <f>'Raw - Absolute'!AD82</f>
        <v>78</v>
      </c>
      <c r="AE17">
        <f>'Raw - Absolute'!AE82</f>
        <v>51.7</v>
      </c>
      <c r="AF17" t="str">
        <f>'Raw - Absolute'!AF47</f>
        <v/>
      </c>
      <c r="AG17">
        <f>'Raw - Absolute'!AG121</f>
        <v>52</v>
      </c>
      <c r="AJ17">
        <f>'Raw - Absolute'!AJ57</f>
        <v>17</v>
      </c>
      <c r="AL17">
        <f>'Raw - Absolute'!AL79</f>
        <v>48.3</v>
      </c>
      <c r="AM17" t="str">
        <f>'Raw - Absolute'!AM77</f>
        <v/>
      </c>
      <c r="AN17">
        <f>'Raw - Absolute'!AN87</f>
        <v>19</v>
      </c>
      <c r="AO17" t="str">
        <f>'Raw - Absolute'!AO90</f>
        <v/>
      </c>
    </row>
    <row r="18" spans="2:41" x14ac:dyDescent="0.3">
      <c r="B18" s="2">
        <v>15</v>
      </c>
      <c r="C18" t="str">
        <f>'Raw - Absolute'!C68</f>
        <v/>
      </c>
      <c r="D18">
        <f>'Raw - Absolute'!D73</f>
        <v>58.5</v>
      </c>
      <c r="E18">
        <f>'Raw - Absolute'!E126</f>
        <v>43.53</v>
      </c>
      <c r="F18">
        <f>'Raw - Absolute'!F152</f>
        <v>75</v>
      </c>
      <c r="G18" t="str">
        <f>'Raw - Absolute'!G58</f>
        <v/>
      </c>
      <c r="H18">
        <f>'Raw - Absolute'!H124</f>
        <v>79</v>
      </c>
      <c r="I18" t="str">
        <f>'Raw - Absolute'!I150</f>
        <v/>
      </c>
      <c r="J18" t="str">
        <f>'Raw - Absolute'!J80</f>
        <v/>
      </c>
      <c r="K18">
        <f>'Raw - Absolute'!K124</f>
        <v>100</v>
      </c>
      <c r="L18" t="str">
        <f>'Raw - Absolute'!L108</f>
        <v/>
      </c>
      <c r="N18" t="str">
        <f>'Raw - Absolute'!N91</f>
        <v/>
      </c>
      <c r="O18">
        <f>'Raw - Absolute'!O66</f>
        <v>40</v>
      </c>
      <c r="P18" t="str">
        <f>'Raw - Absolute'!P120</f>
        <v/>
      </c>
      <c r="Q18" t="str">
        <f>'Raw - Absolute'!Q18</f>
        <v/>
      </c>
      <c r="R18" t="str">
        <f>'Raw - Absolute'!R108</f>
        <v/>
      </c>
      <c r="S18">
        <f>'Raw - Absolute'!S115</f>
        <v>44</v>
      </c>
      <c r="T18">
        <f>'Raw - Absolute'!T89</f>
        <v>56</v>
      </c>
      <c r="U18">
        <f>'Raw - Absolute'!U151</f>
        <v>65</v>
      </c>
      <c r="V18">
        <f>'Raw - Absolute'!V61</f>
        <v>32</v>
      </c>
      <c r="W18">
        <f>'Raw - Absolute'!W142</f>
        <v>40</v>
      </c>
      <c r="X18" t="str">
        <f>'Raw - Absolute'!X133</f>
        <v/>
      </c>
      <c r="Y18">
        <f>'Raw - Absolute'!Y148</f>
        <v>88</v>
      </c>
      <c r="AA18">
        <f>'Raw - Absolute'!AA109</f>
        <v>59</v>
      </c>
      <c r="AB18">
        <f>'Raw - Absolute'!AB128</f>
        <v>1.1399999999999999</v>
      </c>
      <c r="AD18">
        <f>'Raw - Absolute'!AD83</f>
        <v>80</v>
      </c>
      <c r="AE18">
        <f>'Raw - Absolute'!AE83</f>
        <v>56</v>
      </c>
      <c r="AF18" t="str">
        <f>'Raw - Absolute'!AF48</f>
        <v/>
      </c>
      <c r="AG18">
        <f>'Raw - Absolute'!AG122</f>
        <v>62</v>
      </c>
      <c r="AJ18">
        <f>'Raw - Absolute'!AJ58</f>
        <v>17</v>
      </c>
      <c r="AL18">
        <f>'Raw - Absolute'!AL80</f>
        <v>48.9</v>
      </c>
      <c r="AM18" t="str">
        <f>'Raw - Absolute'!AM78</f>
        <v/>
      </c>
      <c r="AN18">
        <f>'Raw - Absolute'!AN88</f>
        <v>18</v>
      </c>
      <c r="AO18" t="str">
        <f>'Raw - Absolute'!AO91</f>
        <v/>
      </c>
    </row>
    <row r="19" spans="2:41" x14ac:dyDescent="0.3">
      <c r="B19" s="2">
        <v>16</v>
      </c>
      <c r="C19" t="str">
        <f>'Raw - Absolute'!C69</f>
        <v/>
      </c>
      <c r="D19">
        <f>'Raw - Absolute'!D74</f>
        <v>59</v>
      </c>
      <c r="E19">
        <f>'Raw - Absolute'!E127</f>
        <v>45.94</v>
      </c>
      <c r="F19">
        <f>'Raw - Absolute'!F153</f>
        <v>84</v>
      </c>
      <c r="G19" t="str">
        <f>'Raw - Absolute'!G59</f>
        <v/>
      </c>
      <c r="H19">
        <f>'Raw - Absolute'!H125</f>
        <v>80</v>
      </c>
      <c r="I19" t="str">
        <f>'Raw - Absolute'!I151</f>
        <v/>
      </c>
      <c r="J19" t="str">
        <f>'Raw - Absolute'!J81</f>
        <v/>
      </c>
      <c r="K19">
        <f>'Raw - Absolute'!K125</f>
        <v>99</v>
      </c>
      <c r="L19" t="str">
        <f>'Raw - Absolute'!L109</f>
        <v/>
      </c>
      <c r="N19" t="str">
        <f>'Raw - Absolute'!N92</f>
        <v/>
      </c>
      <c r="O19">
        <f>'Raw - Absolute'!O67</f>
        <v>43</v>
      </c>
      <c r="P19">
        <f>'Raw - Absolute'!P121</f>
        <v>2</v>
      </c>
      <c r="Q19" t="str">
        <f>'Raw - Absolute'!Q19</f>
        <v/>
      </c>
      <c r="R19">
        <f>'Raw - Absolute'!R109</f>
        <v>26</v>
      </c>
      <c r="S19">
        <f>'Raw - Absolute'!S116</f>
        <v>47</v>
      </c>
      <c r="T19">
        <f>'Raw - Absolute'!T90</f>
        <v>62</v>
      </c>
      <c r="U19">
        <f>'Raw - Absolute'!U152</f>
        <v>68</v>
      </c>
      <c r="V19">
        <f>'Raw - Absolute'!V62</f>
        <v>33</v>
      </c>
      <c r="W19">
        <f>'Raw - Absolute'!W143</f>
        <v>45</v>
      </c>
      <c r="X19" t="str">
        <f>'Raw - Absolute'!X134</f>
        <v/>
      </c>
      <c r="Y19">
        <f>'Raw - Absolute'!Y149</f>
        <v>92</v>
      </c>
      <c r="AA19">
        <f>'Raw - Absolute'!AA110</f>
        <v>65</v>
      </c>
      <c r="AB19">
        <f>'Raw - Absolute'!AB129</f>
        <v>1.71</v>
      </c>
      <c r="AD19">
        <f>'Raw - Absolute'!AD84</f>
        <v>81</v>
      </c>
      <c r="AE19">
        <f>'Raw - Absolute'!AE84</f>
        <v>63</v>
      </c>
      <c r="AF19" t="str">
        <f>'Raw - Absolute'!AF49</f>
        <v/>
      </c>
      <c r="AG19">
        <f>'Raw - Absolute'!AG123</f>
        <v>72</v>
      </c>
      <c r="AJ19">
        <f>'Raw - Absolute'!AJ59</f>
        <v>18</v>
      </c>
      <c r="AL19">
        <f>'Raw - Absolute'!AL81</f>
        <v>48.8</v>
      </c>
      <c r="AM19" t="str">
        <f>'Raw - Absolute'!AM79</f>
        <v/>
      </c>
      <c r="AN19">
        <f>'Raw - Absolute'!AN89</f>
        <v>17</v>
      </c>
      <c r="AO19" t="str">
        <f>'Raw - Absolute'!AO92</f>
        <v/>
      </c>
    </row>
    <row r="20" spans="2:41" x14ac:dyDescent="0.3">
      <c r="B20" s="2">
        <v>17</v>
      </c>
      <c r="C20" t="str">
        <f>'Raw - Absolute'!C70</f>
        <v/>
      </c>
      <c r="D20">
        <f>'Raw - Absolute'!D75</f>
        <v>56</v>
      </c>
      <c r="E20">
        <f>'Raw - Absolute'!E128</f>
        <v>47.94</v>
      </c>
      <c r="F20">
        <f>'Raw - Absolute'!F154</f>
        <v>87.2</v>
      </c>
      <c r="G20" t="str">
        <f>'Raw - Absolute'!G60</f>
        <v/>
      </c>
      <c r="H20">
        <f>'Raw - Absolute'!H126</f>
        <v>85</v>
      </c>
      <c r="I20" t="str">
        <f>'Raw - Absolute'!I152</f>
        <v/>
      </c>
      <c r="J20" t="str">
        <f>'Raw - Absolute'!J82</f>
        <v/>
      </c>
      <c r="K20">
        <f>'Raw - Absolute'!K126</f>
        <v>97.5</v>
      </c>
      <c r="L20" t="str">
        <f>'Raw - Absolute'!L110</f>
        <v/>
      </c>
      <c r="N20" t="str">
        <f>'Raw - Absolute'!N93</f>
        <v/>
      </c>
      <c r="O20">
        <f>'Raw - Absolute'!O68</f>
        <v>49</v>
      </c>
      <c r="P20">
        <f>'Raw - Absolute'!P122</f>
        <v>5</v>
      </c>
      <c r="Q20" t="str">
        <f>'Raw - Absolute'!Q20</f>
        <v/>
      </c>
      <c r="R20" t="str">
        <f>'Raw - Absolute'!R110</f>
        <v/>
      </c>
      <c r="S20">
        <f>'Raw - Absolute'!S117</f>
        <v>49</v>
      </c>
      <c r="T20">
        <f>'Raw - Absolute'!T91</f>
        <v>67</v>
      </c>
      <c r="U20">
        <f>'Raw - Absolute'!U153</f>
        <v>70</v>
      </c>
      <c r="V20">
        <f>'Raw - Absolute'!V63</f>
        <v>34</v>
      </c>
      <c r="W20">
        <f>'Raw - Absolute'!W144</f>
        <v>51</v>
      </c>
      <c r="X20" t="str">
        <f>'Raw - Absolute'!X135</f>
        <v/>
      </c>
      <c r="AA20">
        <f>'Raw - Absolute'!AA111</f>
        <v>73</v>
      </c>
      <c r="AB20">
        <f>'Raw - Absolute'!AB130</f>
        <v>2.29</v>
      </c>
      <c r="AD20">
        <f>'Raw - Absolute'!AD85</f>
        <v>82</v>
      </c>
      <c r="AE20">
        <f>'Raw - Absolute'!AE85</f>
        <v>72</v>
      </c>
      <c r="AF20" t="str">
        <f>'Raw - Absolute'!AF50</f>
        <v/>
      </c>
      <c r="AG20">
        <f>'Raw - Absolute'!AG124</f>
        <v>76</v>
      </c>
      <c r="AJ20">
        <f>'Raw - Absolute'!AJ60</f>
        <v>18.329999999999998</v>
      </c>
      <c r="AL20">
        <f>'Raw - Absolute'!AL82</f>
        <v>49</v>
      </c>
      <c r="AM20" t="str">
        <f>'Raw - Absolute'!AM80</f>
        <v/>
      </c>
      <c r="AN20">
        <f>'Raw - Absolute'!AN90</f>
        <v>15</v>
      </c>
      <c r="AO20" t="str">
        <f>'Raw - Absolute'!AO93</f>
        <v/>
      </c>
    </row>
    <row r="21" spans="2:41" x14ac:dyDescent="0.3">
      <c r="B21" s="2">
        <v>18</v>
      </c>
      <c r="C21" t="str">
        <f>'Raw - Absolute'!C71</f>
        <v/>
      </c>
      <c r="D21">
        <f>'Raw - Absolute'!D76</f>
        <v>53</v>
      </c>
      <c r="E21">
        <f>'Raw - Absolute'!E129</f>
        <v>50.32</v>
      </c>
      <c r="F21">
        <f>'Raw - Absolute'!F155</f>
        <v>89</v>
      </c>
      <c r="G21" t="str">
        <f>'Raw - Absolute'!G61</f>
        <v/>
      </c>
      <c r="H21">
        <f>'Raw - Absolute'!H127</f>
        <v>88</v>
      </c>
      <c r="I21" t="str">
        <f>'Raw - Absolute'!I153</f>
        <v/>
      </c>
      <c r="J21" t="str">
        <f>'Raw - Absolute'!J83</f>
        <v/>
      </c>
      <c r="K21">
        <f>'Raw - Absolute'!K127</f>
        <v>99</v>
      </c>
      <c r="L21" t="str">
        <f>'Raw - Absolute'!L111</f>
        <v/>
      </c>
      <c r="N21">
        <f>'Raw - Absolute'!N94</f>
        <v>14</v>
      </c>
      <c r="O21">
        <f>'Raw - Absolute'!O69</f>
        <v>52</v>
      </c>
      <c r="P21">
        <f>'Raw - Absolute'!P123</f>
        <v>11</v>
      </c>
      <c r="Q21" t="str">
        <f>'Raw - Absolute'!Q21</f>
        <v/>
      </c>
      <c r="R21" t="str">
        <f>'Raw - Absolute'!R111</f>
        <v/>
      </c>
      <c r="S21">
        <f>'Raw - Absolute'!S118</f>
        <v>50</v>
      </c>
      <c r="T21">
        <f>'Raw - Absolute'!T92</f>
        <v>71</v>
      </c>
      <c r="U21">
        <f>'Raw - Absolute'!U154</f>
        <v>74</v>
      </c>
      <c r="V21">
        <f>'Raw - Absolute'!V64</f>
        <v>34</v>
      </c>
      <c r="W21">
        <f>'Raw - Absolute'!W145</f>
        <v>56.3</v>
      </c>
      <c r="X21">
        <f>'Raw - Absolute'!X136</f>
        <v>82.2</v>
      </c>
      <c r="AA21">
        <f>'Raw - Absolute'!AA112</f>
        <v>80</v>
      </c>
      <c r="AB21">
        <f>'Raw - Absolute'!AB131</f>
        <v>3.43</v>
      </c>
      <c r="AD21">
        <f>'Raw - Absolute'!AD86</f>
        <v>84</v>
      </c>
      <c r="AE21">
        <f>'Raw - Absolute'!AE86</f>
        <v>71.8</v>
      </c>
      <c r="AF21" t="str">
        <f>'Raw - Absolute'!AF51</f>
        <v/>
      </c>
      <c r="AG21">
        <f>'Raw - Absolute'!AG125</f>
        <v>87</v>
      </c>
      <c r="AJ21">
        <f>'Raw - Absolute'!AJ61</f>
        <v>18.670000000000002</v>
      </c>
      <c r="AL21">
        <f>'Raw - Absolute'!AL83</f>
        <v>48.4</v>
      </c>
      <c r="AM21" t="str">
        <f>'Raw - Absolute'!AM81</f>
        <v/>
      </c>
      <c r="AN21">
        <f>'Raw - Absolute'!AN91</f>
        <v>16</v>
      </c>
      <c r="AO21" t="str">
        <f>'Raw - Absolute'!AO94</f>
        <v/>
      </c>
    </row>
    <row r="22" spans="2:41" x14ac:dyDescent="0.3">
      <c r="B22" s="2">
        <v>19</v>
      </c>
      <c r="C22" t="str">
        <f>'Raw - Absolute'!C72</f>
        <v/>
      </c>
      <c r="D22">
        <f>'Raw - Absolute'!D77</f>
        <v>50</v>
      </c>
      <c r="E22">
        <f>'Raw - Absolute'!E130</f>
        <v>53.68</v>
      </c>
      <c r="F22">
        <f>'Raw - Absolute'!F156</f>
        <v>87</v>
      </c>
      <c r="G22" t="str">
        <f>'Raw - Absolute'!G62</f>
        <v/>
      </c>
      <c r="H22">
        <f>'Raw - Absolute'!H128</f>
        <v>89</v>
      </c>
      <c r="I22">
        <f>'Raw - Absolute'!I154</f>
        <v>75.2</v>
      </c>
      <c r="J22" t="str">
        <f>'Raw - Absolute'!J84</f>
        <v/>
      </c>
      <c r="K22">
        <f>'Raw - Absolute'!K128</f>
        <v>100</v>
      </c>
      <c r="L22" t="str">
        <f>'Raw - Absolute'!L112</f>
        <v/>
      </c>
      <c r="N22" t="str">
        <f>'Raw - Absolute'!N95</f>
        <v/>
      </c>
      <c r="O22">
        <f>'Raw - Absolute'!O70</f>
        <v>55</v>
      </c>
      <c r="P22">
        <f>'Raw - Absolute'!P124</f>
        <v>11</v>
      </c>
      <c r="Q22" t="str">
        <f>'Raw - Absolute'!Q22</f>
        <v/>
      </c>
      <c r="R22" t="str">
        <f>'Raw - Absolute'!R112</f>
        <v/>
      </c>
      <c r="S22">
        <f>'Raw - Absolute'!S119</f>
        <v>51</v>
      </c>
      <c r="T22">
        <f>'Raw - Absolute'!T93</f>
        <v>76</v>
      </c>
      <c r="U22">
        <f>'Raw - Absolute'!U155</f>
        <v>76</v>
      </c>
      <c r="V22">
        <f>'Raw - Absolute'!V65</f>
        <v>35</v>
      </c>
      <c r="W22">
        <f>'Raw - Absolute'!W146</f>
        <v>58</v>
      </c>
      <c r="X22" t="str">
        <f>'Raw - Absolute'!X137</f>
        <v/>
      </c>
      <c r="AA22">
        <f>'Raw - Absolute'!AA113</f>
        <v>87</v>
      </c>
      <c r="AB22">
        <f>'Raw - Absolute'!AB132</f>
        <v>4</v>
      </c>
      <c r="AD22">
        <f>'Raw - Absolute'!AD87</f>
        <v>84</v>
      </c>
      <c r="AE22">
        <f>'Raw - Absolute'!AE87</f>
        <v>70.900000000000006</v>
      </c>
      <c r="AF22" t="str">
        <f>'Raw - Absolute'!AF52</f>
        <v/>
      </c>
      <c r="AG22">
        <f>'Raw - Absolute'!AG126</f>
        <v>90</v>
      </c>
      <c r="AJ22">
        <f>'Raw - Absolute'!AJ62</f>
        <v>19</v>
      </c>
      <c r="AL22">
        <f>'Raw - Absolute'!AL84</f>
        <v>49.2</v>
      </c>
      <c r="AM22" t="str">
        <f>'Raw - Absolute'!AM82</f>
        <v/>
      </c>
      <c r="AN22">
        <f>'Raw - Absolute'!AN92</f>
        <v>16</v>
      </c>
      <c r="AO22" t="str">
        <f>'Raw - Absolute'!AO95</f>
        <v/>
      </c>
    </row>
    <row r="23" spans="2:41" x14ac:dyDescent="0.3">
      <c r="B23" s="2">
        <v>20</v>
      </c>
      <c r="C23" t="str">
        <f>'Raw - Absolute'!C73</f>
        <v/>
      </c>
      <c r="D23">
        <f>'Raw - Absolute'!D78</f>
        <v>51</v>
      </c>
      <c r="E23">
        <f>'Raw - Absolute'!E131</f>
        <v>57.26</v>
      </c>
      <c r="F23">
        <f>'Raw - Absolute'!F157</f>
        <v>89</v>
      </c>
      <c r="G23" t="str">
        <f>'Raw - Absolute'!G63</f>
        <v/>
      </c>
      <c r="H23">
        <f>'Raw - Absolute'!H129</f>
        <v>90</v>
      </c>
      <c r="I23">
        <f>'Raw - Absolute'!I155</f>
        <v>78</v>
      </c>
      <c r="J23" t="str">
        <f>'Raw - Absolute'!J85</f>
        <v/>
      </c>
      <c r="L23" t="str">
        <f>'Raw - Absolute'!L113</f>
        <v/>
      </c>
      <c r="N23" t="str">
        <f>'Raw - Absolute'!N96</f>
        <v/>
      </c>
      <c r="O23">
        <f>'Raw - Absolute'!O71</f>
        <v>60</v>
      </c>
      <c r="P23">
        <f>'Raw - Absolute'!P125</f>
        <v>45</v>
      </c>
      <c r="Q23" t="str">
        <f>'Raw - Absolute'!Q23</f>
        <v/>
      </c>
      <c r="R23" t="str">
        <f>'Raw - Absolute'!R113</f>
        <v/>
      </c>
      <c r="S23">
        <f>'Raw - Absolute'!S120</f>
        <v>52</v>
      </c>
      <c r="T23">
        <f>'Raw - Absolute'!T94</f>
        <v>80</v>
      </c>
      <c r="U23">
        <f>'Raw - Absolute'!U156</f>
        <v>81</v>
      </c>
      <c r="V23">
        <f>'Raw - Absolute'!V66</f>
        <v>35</v>
      </c>
      <c r="W23">
        <f>'Raw - Absolute'!W147</f>
        <v>61.8</v>
      </c>
      <c r="X23" t="str">
        <f>'Raw - Absolute'!X138</f>
        <v/>
      </c>
      <c r="AA23">
        <f>'Raw - Absolute'!AA114</f>
        <v>91</v>
      </c>
      <c r="AB23">
        <f>'Raw - Absolute'!AB133</f>
        <v>4.57</v>
      </c>
      <c r="AD23">
        <f>'Raw - Absolute'!AD88</f>
        <v>87</v>
      </c>
      <c r="AE23">
        <f>'Raw - Absolute'!AE88</f>
        <v>69.599999999999994</v>
      </c>
      <c r="AF23" t="str">
        <f>'Raw - Absolute'!AF53</f>
        <v/>
      </c>
      <c r="AG23">
        <f>'Raw - Absolute'!AG127</f>
        <v>91</v>
      </c>
      <c r="AJ23">
        <f>'Raw - Absolute'!AJ63</f>
        <v>19.5</v>
      </c>
      <c r="AL23">
        <f>'Raw - Absolute'!AL85</f>
        <v>49.7</v>
      </c>
      <c r="AM23" t="str">
        <f>'Raw - Absolute'!AM83</f>
        <v/>
      </c>
      <c r="AN23">
        <f>'Raw - Absolute'!AN93</f>
        <v>17</v>
      </c>
      <c r="AO23" t="str">
        <f>'Raw - Absolute'!AO96</f>
        <v/>
      </c>
    </row>
    <row r="24" spans="2:41" x14ac:dyDescent="0.3">
      <c r="B24" s="2">
        <v>21</v>
      </c>
      <c r="C24" t="str">
        <f>'Raw - Absolute'!C74</f>
        <v/>
      </c>
      <c r="D24">
        <f>'Raw - Absolute'!D79</f>
        <v>52</v>
      </c>
      <c r="E24">
        <f>'Raw - Absolute'!E132</f>
        <v>58.78</v>
      </c>
      <c r="F24">
        <f>'Raw - Absolute'!F158</f>
        <v>91</v>
      </c>
      <c r="G24">
        <f>'Raw - Absolute'!G64</f>
        <v>1</v>
      </c>
      <c r="H24">
        <f>'Raw - Absolute'!H130</f>
        <v>90.5</v>
      </c>
      <c r="J24" t="str">
        <f>'Raw - Absolute'!J86</f>
        <v/>
      </c>
      <c r="L24">
        <f>'Raw - Absolute'!L114</f>
        <v>28</v>
      </c>
      <c r="N24" t="str">
        <f>'Raw - Absolute'!N97</f>
        <v/>
      </c>
      <c r="O24">
        <f>'Raw - Absolute'!O72</f>
        <v>64</v>
      </c>
      <c r="P24">
        <f>'Raw - Absolute'!P126</f>
        <v>70</v>
      </c>
      <c r="Q24">
        <f>'Raw - Absolute'!Q24</f>
        <v>7</v>
      </c>
      <c r="R24">
        <f>'Raw - Absolute'!R114</f>
        <v>30</v>
      </c>
      <c r="S24">
        <f>'Raw - Absolute'!S121</f>
        <v>53</v>
      </c>
      <c r="T24">
        <f>'Raw - Absolute'!T95</f>
        <v>83</v>
      </c>
      <c r="U24">
        <f>'Raw - Absolute'!U157</f>
        <v>82</v>
      </c>
      <c r="V24">
        <f>'Raw - Absolute'!V67</f>
        <v>37</v>
      </c>
      <c r="W24">
        <f>'Raw - Absolute'!W148</f>
        <v>63</v>
      </c>
      <c r="X24" t="str">
        <f>'Raw - Absolute'!X139</f>
        <v/>
      </c>
      <c r="AA24">
        <f>'Raw - Absolute'!AA115</f>
        <v>91.5</v>
      </c>
      <c r="AB24">
        <f>'Raw - Absolute'!AB134</f>
        <v>4.57</v>
      </c>
      <c r="AD24">
        <f>'Raw - Absolute'!AD89</f>
        <v>88</v>
      </c>
      <c r="AE24">
        <f>'Raw - Absolute'!AE89</f>
        <v>67.5</v>
      </c>
      <c r="AF24" t="str">
        <f>'Raw - Absolute'!AF54</f>
        <v/>
      </c>
      <c r="AG24">
        <f>'Raw - Absolute'!AG128</f>
        <v>91</v>
      </c>
      <c r="AJ24">
        <f>'Raw - Absolute'!AJ64</f>
        <v>20</v>
      </c>
      <c r="AL24">
        <f>'Raw - Absolute'!AL86</f>
        <v>49.5</v>
      </c>
      <c r="AM24" t="str">
        <f>'Raw - Absolute'!AM84</f>
        <v/>
      </c>
      <c r="AN24">
        <f>'Raw - Absolute'!AN94</f>
        <v>18</v>
      </c>
      <c r="AO24">
        <f>'Raw - Absolute'!AO97</f>
        <v>12</v>
      </c>
    </row>
    <row r="25" spans="2:41" x14ac:dyDescent="0.3">
      <c r="B25" s="2">
        <v>22</v>
      </c>
      <c r="C25" t="str">
        <f>'Raw - Absolute'!C75</f>
        <v/>
      </c>
      <c r="D25">
        <f>'Raw - Absolute'!D80</f>
        <v>54</v>
      </c>
      <c r="E25">
        <f>'Raw - Absolute'!E133</f>
        <v>59.05</v>
      </c>
      <c r="F25">
        <f>'Raw - Absolute'!F159</f>
        <v>92</v>
      </c>
      <c r="G25" t="str">
        <f>'Raw - Absolute'!G65</f>
        <v/>
      </c>
      <c r="H25">
        <f>'Raw - Absolute'!H131</f>
        <v>91</v>
      </c>
      <c r="J25" t="str">
        <f>'Raw - Absolute'!J87</f>
        <v/>
      </c>
      <c r="L25" t="str">
        <f>'Raw - Absolute'!L115</f>
        <v/>
      </c>
      <c r="N25" t="str">
        <f>'Raw - Absolute'!N98</f>
        <v/>
      </c>
      <c r="O25">
        <f>'Raw - Absolute'!O73</f>
        <v>68</v>
      </c>
      <c r="P25">
        <f>'Raw - Absolute'!P127</f>
        <v>98</v>
      </c>
      <c r="Q25" t="str">
        <f>'Raw - Absolute'!Q25</f>
        <v/>
      </c>
      <c r="R25" t="str">
        <f>'Raw - Absolute'!R115</f>
        <v/>
      </c>
      <c r="S25">
        <f>'Raw - Absolute'!S122</f>
        <v>55</v>
      </c>
      <c r="T25">
        <f>'Raw - Absolute'!T96</f>
        <v>86</v>
      </c>
      <c r="U25">
        <f>'Raw - Absolute'!U158</f>
        <v>83</v>
      </c>
      <c r="V25">
        <f>'Raw - Absolute'!V68</f>
        <v>37</v>
      </c>
      <c r="W25">
        <f>'Raw - Absolute'!W149</f>
        <v>65</v>
      </c>
      <c r="X25" t="str">
        <f>'Raw - Absolute'!X140</f>
        <v/>
      </c>
      <c r="AA25">
        <f>'Raw - Absolute'!AA116</f>
        <v>92</v>
      </c>
      <c r="AB25">
        <f>'Raw - Absolute'!AB135</f>
        <v>5.14</v>
      </c>
      <c r="AD25">
        <f>'Raw - Absolute'!AD90</f>
        <v>89</v>
      </c>
      <c r="AE25">
        <f>'Raw - Absolute'!AE90</f>
        <v>69.099999999999994</v>
      </c>
      <c r="AF25" t="str">
        <f>'Raw - Absolute'!AF55</f>
        <v/>
      </c>
      <c r="AG25">
        <f>'Raw - Absolute'!AG129</f>
        <v>92</v>
      </c>
      <c r="AJ25">
        <f>'Raw - Absolute'!AJ65</f>
        <v>22</v>
      </c>
      <c r="AL25">
        <f>'Raw - Absolute'!AL87</f>
        <v>49</v>
      </c>
      <c r="AM25" t="str">
        <f>'Raw - Absolute'!AM85</f>
        <v/>
      </c>
      <c r="AN25">
        <f>'Raw - Absolute'!AN95</f>
        <v>19</v>
      </c>
      <c r="AO25" t="str">
        <f>'Raw - Absolute'!AO98</f>
        <v/>
      </c>
    </row>
    <row r="26" spans="2:41" x14ac:dyDescent="0.3">
      <c r="B26" s="2">
        <v>23</v>
      </c>
      <c r="C26" t="str">
        <f>'Raw - Absolute'!C76</f>
        <v/>
      </c>
      <c r="D26">
        <f>'Raw - Absolute'!D81</f>
        <v>55</v>
      </c>
      <c r="E26">
        <f>'Raw - Absolute'!E134</f>
        <v>59.9</v>
      </c>
      <c r="F26">
        <f>'Raw - Absolute'!F160</f>
        <v>92</v>
      </c>
      <c r="G26" t="str">
        <f>'Raw - Absolute'!G66</f>
        <v/>
      </c>
      <c r="H26">
        <f>'Raw - Absolute'!H132</f>
        <v>93</v>
      </c>
      <c r="J26" t="str">
        <f>'Raw - Absolute'!J88</f>
        <v/>
      </c>
      <c r="L26" t="str">
        <f>'Raw - Absolute'!L116</f>
        <v/>
      </c>
      <c r="N26" t="str">
        <f>'Raw - Absolute'!N99</f>
        <v/>
      </c>
      <c r="O26">
        <f>'Raw - Absolute'!O74</f>
        <v>68</v>
      </c>
      <c r="P26">
        <f>'Raw - Absolute'!P128</f>
        <v>100</v>
      </c>
      <c r="Q26" t="str">
        <f>'Raw - Absolute'!Q26</f>
        <v/>
      </c>
      <c r="R26" t="str">
        <f>'Raw - Absolute'!R116</f>
        <v/>
      </c>
      <c r="S26">
        <f>'Raw - Absolute'!S123</f>
        <v>55</v>
      </c>
      <c r="T26">
        <f>'Raw - Absolute'!T97</f>
        <v>88</v>
      </c>
      <c r="U26">
        <f>'Raw - Absolute'!U159</f>
        <v>85</v>
      </c>
      <c r="V26">
        <f>'Raw - Absolute'!V69</f>
        <v>38</v>
      </c>
      <c r="W26">
        <f>'Raw - Absolute'!W150</f>
        <v>67</v>
      </c>
      <c r="X26" t="str">
        <f>'Raw - Absolute'!X141</f>
        <v/>
      </c>
      <c r="AA26">
        <f>'Raw - Absolute'!AA117</f>
        <v>93</v>
      </c>
      <c r="AB26">
        <f>'Raw - Absolute'!AB136</f>
        <v>6.29</v>
      </c>
      <c r="AD26">
        <f>'Raw - Absolute'!AD91</f>
        <v>92</v>
      </c>
      <c r="AE26">
        <f>'Raw - Absolute'!AE91</f>
        <v>71.2</v>
      </c>
      <c r="AF26" t="str">
        <f>'Raw - Absolute'!AF56</f>
        <v/>
      </c>
      <c r="AG26">
        <f>'Raw - Absolute'!AG130</f>
        <v>92</v>
      </c>
      <c r="AJ26">
        <f>'Raw - Absolute'!AJ66</f>
        <v>23</v>
      </c>
      <c r="AL26">
        <f>'Raw - Absolute'!AL88</f>
        <v>48.2</v>
      </c>
      <c r="AM26" t="str">
        <f>'Raw - Absolute'!AM86</f>
        <v/>
      </c>
      <c r="AN26">
        <f>'Raw - Absolute'!AN96</f>
        <v>20</v>
      </c>
      <c r="AO26" t="str">
        <f>'Raw - Absolute'!AO99</f>
        <v/>
      </c>
    </row>
    <row r="27" spans="2:41" x14ac:dyDescent="0.3">
      <c r="B27" s="2">
        <v>24</v>
      </c>
      <c r="C27" t="str">
        <f>'Raw - Absolute'!C77</f>
        <v/>
      </c>
      <c r="D27">
        <f>'Raw - Absolute'!D82</f>
        <v>54</v>
      </c>
      <c r="E27">
        <f>'Raw - Absolute'!E135</f>
        <v>60.9</v>
      </c>
      <c r="G27" t="str">
        <f>'Raw - Absolute'!G67</f>
        <v/>
      </c>
      <c r="H27">
        <f>'Raw - Absolute'!H133</f>
        <v>94</v>
      </c>
      <c r="J27" t="str">
        <f>'Raw - Absolute'!J89</f>
        <v/>
      </c>
      <c r="L27">
        <f>'Raw - Absolute'!L117</f>
        <v>40</v>
      </c>
      <c r="N27" t="str">
        <f>'Raw - Absolute'!N100</f>
        <v/>
      </c>
      <c r="O27">
        <f>'Raw - Absolute'!O75</f>
        <v>68</v>
      </c>
      <c r="Q27" t="str">
        <f>'Raw - Absolute'!Q27</f>
        <v/>
      </c>
      <c r="R27" t="str">
        <f>'Raw - Absolute'!R117</f>
        <v/>
      </c>
      <c r="S27">
        <f>'Raw - Absolute'!S124</f>
        <v>56.5</v>
      </c>
      <c r="T27">
        <f>'Raw - Absolute'!T98</f>
        <v>91</v>
      </c>
      <c r="U27">
        <f>'Raw - Absolute'!U160</f>
        <v>88</v>
      </c>
      <c r="V27">
        <f>'Raw - Absolute'!V70</f>
        <v>39</v>
      </c>
      <c r="W27">
        <f>'Raw - Absolute'!W151</f>
        <v>69.7</v>
      </c>
      <c r="X27">
        <f>'Raw - Absolute'!X142</f>
        <v>90.7</v>
      </c>
      <c r="AA27">
        <f>'Raw - Absolute'!AA118</f>
        <v>93.5</v>
      </c>
      <c r="AB27">
        <f>'Raw - Absolute'!AB137</f>
        <v>6.86</v>
      </c>
      <c r="AD27">
        <f>'Raw - Absolute'!AD92</f>
        <v>92</v>
      </c>
      <c r="AE27">
        <f>'Raw - Absolute'!AE92</f>
        <v>76.599999999999994</v>
      </c>
      <c r="AF27" t="str">
        <f>'Raw - Absolute'!AF57</f>
        <v/>
      </c>
      <c r="AJ27">
        <f>'Raw - Absolute'!AJ67</f>
        <v>24</v>
      </c>
      <c r="AL27">
        <f>'Raw - Absolute'!AL89</f>
        <v>46.9</v>
      </c>
      <c r="AM27" t="str">
        <f>'Raw - Absolute'!AM87</f>
        <v/>
      </c>
      <c r="AN27">
        <f>'Raw - Absolute'!AN97</f>
        <v>22</v>
      </c>
      <c r="AO27" t="str">
        <f>'Raw - Absolute'!AO100</f>
        <v/>
      </c>
    </row>
    <row r="28" spans="2:41" x14ac:dyDescent="0.3">
      <c r="B28" s="2">
        <v>25</v>
      </c>
      <c r="C28" t="str">
        <f>'Raw - Absolute'!C78</f>
        <v/>
      </c>
      <c r="D28">
        <f>'Raw - Absolute'!D83</f>
        <v>54</v>
      </c>
      <c r="E28">
        <f>'Raw - Absolute'!E136</f>
        <v>61.85</v>
      </c>
      <c r="G28" t="str">
        <f>'Raw - Absolute'!G68</f>
        <v/>
      </c>
      <c r="H28">
        <f>'Raw - Absolute'!H134</f>
        <v>96</v>
      </c>
      <c r="J28" t="str">
        <f>'Raw - Absolute'!J90</f>
        <v/>
      </c>
      <c r="L28" t="str">
        <f>'Raw - Absolute'!L118</f>
        <v/>
      </c>
      <c r="N28" t="str">
        <f>'Raw - Absolute'!N101</f>
        <v/>
      </c>
      <c r="O28">
        <f>'Raw - Absolute'!O76</f>
        <v>67</v>
      </c>
      <c r="Q28" t="str">
        <f>'Raw - Absolute'!Q28</f>
        <v/>
      </c>
      <c r="R28" t="str">
        <f>'Raw - Absolute'!R118</f>
        <v/>
      </c>
      <c r="S28">
        <f>'Raw - Absolute'!S125</f>
        <v>58</v>
      </c>
      <c r="T28">
        <f>'Raw - Absolute'!T99</f>
        <v>93</v>
      </c>
      <c r="V28">
        <f>'Raw - Absolute'!V71</f>
        <v>39</v>
      </c>
      <c r="W28">
        <f>'Raw - Absolute'!W152</f>
        <v>72</v>
      </c>
      <c r="X28" t="str">
        <f>'Raw - Absolute'!X143</f>
        <v/>
      </c>
      <c r="AA28">
        <f>'Raw - Absolute'!AA119</f>
        <v>95</v>
      </c>
      <c r="AB28">
        <f>'Raw - Absolute'!AB138</f>
        <v>7.43</v>
      </c>
      <c r="AD28">
        <f>'Raw - Absolute'!AD93</f>
        <v>93</v>
      </c>
      <c r="AE28">
        <f>'Raw - Absolute'!AE93</f>
        <v>79.2</v>
      </c>
      <c r="AF28" t="str">
        <f>'Raw - Absolute'!AF58</f>
        <v/>
      </c>
      <c r="AJ28">
        <f>'Raw - Absolute'!AJ68</f>
        <v>25</v>
      </c>
      <c r="AL28">
        <f>'Raw - Absolute'!AL90</f>
        <v>48.8</v>
      </c>
      <c r="AM28" t="str">
        <f>'Raw - Absolute'!AM88</f>
        <v/>
      </c>
      <c r="AN28">
        <f>'Raw - Absolute'!AN98</f>
        <v>26</v>
      </c>
      <c r="AO28" t="str">
        <f>'Raw - Absolute'!AO101</f>
        <v/>
      </c>
    </row>
    <row r="29" spans="2:41" x14ac:dyDescent="0.3">
      <c r="B29" s="2">
        <v>26</v>
      </c>
      <c r="C29" t="str">
        <f>'Raw - Absolute'!C79</f>
        <v/>
      </c>
      <c r="D29">
        <f>'Raw - Absolute'!D84</f>
        <v>55</v>
      </c>
      <c r="E29">
        <f>'Raw - Absolute'!E137</f>
        <v>63.6</v>
      </c>
      <c r="G29" t="str">
        <f>'Raw - Absolute'!G69</f>
        <v/>
      </c>
      <c r="H29">
        <f>'Raw - Absolute'!H135</f>
        <v>96</v>
      </c>
      <c r="J29" t="str">
        <f>'Raw - Absolute'!J91</f>
        <v/>
      </c>
      <c r="L29" t="str">
        <f>'Raw - Absolute'!L119</f>
        <v/>
      </c>
      <c r="N29" t="str">
        <f>'Raw - Absolute'!N102</f>
        <v/>
      </c>
      <c r="O29">
        <f>'Raw - Absolute'!O77</f>
        <v>67</v>
      </c>
      <c r="Q29" t="str">
        <f>'Raw - Absolute'!Q29</f>
        <v/>
      </c>
      <c r="R29" t="str">
        <f>'Raw - Absolute'!R119</f>
        <v/>
      </c>
      <c r="S29">
        <f>'Raw - Absolute'!S126</f>
        <v>58</v>
      </c>
      <c r="T29">
        <f>'Raw - Absolute'!T100</f>
        <v>95</v>
      </c>
      <c r="V29">
        <f>'Raw - Absolute'!V72</f>
        <v>41</v>
      </c>
      <c r="W29">
        <f>'Raw - Absolute'!W153</f>
        <v>74.099999999999994</v>
      </c>
      <c r="X29" t="str">
        <f>'Raw - Absolute'!X144</f>
        <v/>
      </c>
      <c r="AA29">
        <f>'Raw - Absolute'!AA120</f>
        <v>96</v>
      </c>
      <c r="AB29">
        <f>'Raw - Absolute'!AB139</f>
        <v>9.14</v>
      </c>
      <c r="AD29">
        <f>'Raw - Absolute'!AD94</f>
        <v>92</v>
      </c>
      <c r="AE29">
        <f>'Raw - Absolute'!AE94</f>
        <v>86.4</v>
      </c>
      <c r="AF29" t="str">
        <f>'Raw - Absolute'!AF59</f>
        <v/>
      </c>
      <c r="AJ29">
        <f>'Raw - Absolute'!AJ69</f>
        <v>27.5</v>
      </c>
      <c r="AL29">
        <f>'Raw - Absolute'!AL91</f>
        <v>49.5</v>
      </c>
      <c r="AM29" t="str">
        <f>'Raw - Absolute'!AM89</f>
        <v/>
      </c>
      <c r="AN29">
        <f>'Raw - Absolute'!AN99</f>
        <v>29</v>
      </c>
      <c r="AO29" t="str">
        <f>'Raw - Absolute'!AO102</f>
        <v/>
      </c>
    </row>
    <row r="30" spans="2:41" x14ac:dyDescent="0.3">
      <c r="B30" s="2">
        <v>27</v>
      </c>
      <c r="C30" t="str">
        <f>'Raw - Absolute'!C80</f>
        <v/>
      </c>
      <c r="D30">
        <f>'Raw - Absolute'!D85</f>
        <v>57</v>
      </c>
      <c r="E30">
        <f>'Raw - Absolute'!E138</f>
        <v>64.900000000000006</v>
      </c>
      <c r="G30" t="str">
        <f>'Raw - Absolute'!G70</f>
        <v/>
      </c>
      <c r="H30">
        <f>'Raw - Absolute'!H136</f>
        <v>95</v>
      </c>
      <c r="J30">
        <f>'Raw - Absolute'!J92</f>
        <v>1.2</v>
      </c>
      <c r="L30" t="str">
        <f>'Raw - Absolute'!L120</f>
        <v/>
      </c>
      <c r="N30" t="str">
        <f>'Raw - Absolute'!N103</f>
        <v/>
      </c>
      <c r="O30">
        <f>'Raw - Absolute'!O78</f>
        <v>67</v>
      </c>
      <c r="Q30" t="str">
        <f>'Raw - Absolute'!Q30</f>
        <v/>
      </c>
      <c r="R30" t="str">
        <f>'Raw - Absolute'!R120</f>
        <v/>
      </c>
      <c r="S30">
        <f>'Raw - Absolute'!S127</f>
        <v>58</v>
      </c>
      <c r="T30">
        <f>'Raw - Absolute'!T101</f>
        <v>96</v>
      </c>
      <c r="V30">
        <f>'Raw - Absolute'!V73</f>
        <v>41</v>
      </c>
      <c r="W30">
        <f>'Raw - Absolute'!W154</f>
        <v>76.7</v>
      </c>
      <c r="X30" t="str">
        <f>'Raw - Absolute'!X145</f>
        <v/>
      </c>
      <c r="AA30">
        <f>'Raw - Absolute'!AA121</f>
        <v>99</v>
      </c>
      <c r="AB30">
        <f>'Raw - Absolute'!AB140</f>
        <v>12</v>
      </c>
      <c r="AD30">
        <f>'Raw - Absolute'!AD95</f>
        <v>92</v>
      </c>
      <c r="AE30">
        <f>'Raw - Absolute'!AE95</f>
        <v>86.7</v>
      </c>
      <c r="AF30" t="str">
        <f>'Raw - Absolute'!AF60</f>
        <v/>
      </c>
      <c r="AJ30">
        <f>'Raw - Absolute'!AJ70</f>
        <v>30</v>
      </c>
      <c r="AL30">
        <f>'Raw - Absolute'!AL92</f>
        <v>51.7</v>
      </c>
      <c r="AM30" t="str">
        <f>'Raw - Absolute'!AM90</f>
        <v/>
      </c>
      <c r="AN30">
        <f>'Raw - Absolute'!AN100</f>
        <v>32</v>
      </c>
      <c r="AO30" t="str">
        <f>'Raw - Absolute'!AO103</f>
        <v/>
      </c>
    </row>
    <row r="31" spans="2:41" x14ac:dyDescent="0.3">
      <c r="B31" s="2">
        <v>28</v>
      </c>
      <c r="C31" t="str">
        <f>'Raw - Absolute'!C81</f>
        <v/>
      </c>
      <c r="D31">
        <f>'Raw - Absolute'!D86</f>
        <v>53</v>
      </c>
      <c r="E31">
        <f>'Raw - Absolute'!E139</f>
        <v>65.27</v>
      </c>
      <c r="G31" t="str">
        <f>'Raw - Absolute'!G71</f>
        <v/>
      </c>
      <c r="H31">
        <f>'Raw - Absolute'!H137</f>
        <v>95</v>
      </c>
      <c r="J31">
        <f>'Raw - Absolute'!J93</f>
        <v>1.5</v>
      </c>
      <c r="L31" t="str">
        <f>'Raw - Absolute'!L121</f>
        <v/>
      </c>
      <c r="N31">
        <f>'Raw - Absolute'!N104</f>
        <v>30</v>
      </c>
      <c r="O31">
        <f>'Raw - Absolute'!O79</f>
        <v>68.5</v>
      </c>
      <c r="Q31" t="str">
        <f>'Raw - Absolute'!Q31</f>
        <v/>
      </c>
      <c r="R31" t="str">
        <f>'Raw - Absolute'!R121</f>
        <v/>
      </c>
      <c r="S31">
        <f>'Raw - Absolute'!S128</f>
        <v>60</v>
      </c>
      <c r="T31">
        <f>'Raw - Absolute'!T102</f>
        <v>97</v>
      </c>
      <c r="V31">
        <f>'Raw - Absolute'!V74</f>
        <v>39.5</v>
      </c>
      <c r="W31">
        <f>'Raw - Absolute'!W155</f>
        <v>75.599999999999994</v>
      </c>
      <c r="X31" t="str">
        <f>'Raw - Absolute'!X146</f>
        <v/>
      </c>
      <c r="AA31">
        <f>'Raw - Absolute'!AA122</f>
        <v>100</v>
      </c>
      <c r="AB31">
        <f>'Raw - Absolute'!AB141</f>
        <v>16</v>
      </c>
      <c r="AD31">
        <f>'Raw - Absolute'!AD96</f>
        <v>92</v>
      </c>
      <c r="AE31">
        <f>'Raw - Absolute'!AE96</f>
        <v>89.2</v>
      </c>
      <c r="AF31" t="str">
        <f>'Raw - Absolute'!AF61</f>
        <v/>
      </c>
      <c r="AJ31">
        <f>'Raw - Absolute'!AJ71</f>
        <v>32</v>
      </c>
      <c r="AL31">
        <f>'Raw - Absolute'!AL93</f>
        <v>52.8</v>
      </c>
      <c r="AM31" t="str">
        <f>'Raw - Absolute'!AM91</f>
        <v/>
      </c>
      <c r="AN31">
        <f>'Raw - Absolute'!AN101</f>
        <v>35</v>
      </c>
      <c r="AO31">
        <f>'Raw - Absolute'!AO104</f>
        <v>20</v>
      </c>
    </row>
    <row r="32" spans="2:41" x14ac:dyDescent="0.3">
      <c r="B32" s="2">
        <v>29</v>
      </c>
      <c r="C32" t="str">
        <f>'Raw - Absolute'!C82</f>
        <v/>
      </c>
      <c r="D32">
        <f>'Raw - Absolute'!D87</f>
        <v>49</v>
      </c>
      <c r="E32">
        <f>'Raw - Absolute'!E140</f>
        <v>65.36</v>
      </c>
      <c r="G32" t="str">
        <f>'Raw - Absolute'!G72</f>
        <v/>
      </c>
      <c r="H32">
        <f>'Raw - Absolute'!H138</f>
        <v>96</v>
      </c>
      <c r="J32">
        <f>'Raw - Absolute'!J94</f>
        <v>2</v>
      </c>
      <c r="L32">
        <f>'Raw - Absolute'!L122</f>
        <v>43</v>
      </c>
      <c r="N32" t="str">
        <f>'Raw - Absolute'!N105</f>
        <v/>
      </c>
      <c r="O32">
        <f>'Raw - Absolute'!O80</f>
        <v>70</v>
      </c>
      <c r="Q32" t="str">
        <f>'Raw - Absolute'!Q32</f>
        <v/>
      </c>
      <c r="R32">
        <f>'Raw - Absolute'!R122</f>
        <v>38</v>
      </c>
      <c r="S32">
        <f>'Raw - Absolute'!S129</f>
        <v>61</v>
      </c>
      <c r="T32">
        <f>'Raw - Absolute'!T103</f>
        <v>97.4</v>
      </c>
      <c r="V32">
        <f>'Raw - Absolute'!V75</f>
        <v>38</v>
      </c>
      <c r="W32">
        <f>'Raw - Absolute'!W156</f>
        <v>75</v>
      </c>
      <c r="X32">
        <f>'Raw - Absolute'!X147</f>
        <v>95.9</v>
      </c>
      <c r="AA32">
        <f>'Raw - Absolute'!AA123</f>
        <v>100</v>
      </c>
      <c r="AB32">
        <f>'Raw - Absolute'!AB142</f>
        <v>20</v>
      </c>
      <c r="AD32">
        <f>'Raw - Absolute'!AD97</f>
        <v>93</v>
      </c>
      <c r="AE32">
        <f>'Raw - Absolute'!AE97</f>
        <v>90.4</v>
      </c>
      <c r="AF32" t="str">
        <f>'Raw - Absolute'!AF62</f>
        <v/>
      </c>
      <c r="AJ32">
        <f>'Raw - Absolute'!AJ72</f>
        <v>34</v>
      </c>
      <c r="AL32">
        <f>'Raw - Absolute'!AL94</f>
        <v>56.5</v>
      </c>
      <c r="AM32" t="str">
        <f>'Raw - Absolute'!AM92</f>
        <v/>
      </c>
      <c r="AN32">
        <f>'Raw - Absolute'!AN102</f>
        <v>37</v>
      </c>
      <c r="AO32" t="str">
        <f>'Raw - Absolute'!AO105</f>
        <v/>
      </c>
    </row>
    <row r="33" spans="2:41" x14ac:dyDescent="0.3">
      <c r="B33" s="2">
        <v>30</v>
      </c>
      <c r="C33">
        <f>'Raw - Absolute'!C83</f>
        <v>0</v>
      </c>
      <c r="D33">
        <f>'Raw - Absolute'!D88</f>
        <v>47</v>
      </c>
      <c r="E33">
        <f>'Raw - Absolute'!E141</f>
        <v>65.069999999999993</v>
      </c>
      <c r="G33" t="str">
        <f>'Raw - Absolute'!G73</f>
        <v/>
      </c>
      <c r="H33">
        <f>'Raw - Absolute'!H139</f>
        <v>94</v>
      </c>
      <c r="J33">
        <f>'Raw - Absolute'!J95</f>
        <v>2.6</v>
      </c>
      <c r="L33" t="str">
        <f>'Raw - Absolute'!L123</f>
        <v/>
      </c>
      <c r="N33" t="str">
        <f>'Raw - Absolute'!N106</f>
        <v/>
      </c>
      <c r="O33">
        <f>'Raw - Absolute'!O81</f>
        <v>73</v>
      </c>
      <c r="Q33" t="str">
        <f>'Raw - Absolute'!Q33</f>
        <v/>
      </c>
      <c r="R33" t="str">
        <f>'Raw - Absolute'!R123</f>
        <v/>
      </c>
      <c r="S33">
        <f>'Raw - Absolute'!S130</f>
        <v>62</v>
      </c>
      <c r="T33">
        <f>'Raw - Absolute'!T104</f>
        <v>97.8</v>
      </c>
      <c r="V33">
        <f>'Raw - Absolute'!V76</f>
        <v>35</v>
      </c>
      <c r="W33">
        <f>'Raw - Absolute'!W157</f>
        <v>77</v>
      </c>
      <c r="X33" t="str">
        <f>'Raw - Absolute'!X148</f>
        <v/>
      </c>
      <c r="AA33">
        <f>'Raw - Absolute'!AA124</f>
        <v>99</v>
      </c>
      <c r="AB33">
        <f>'Raw - Absolute'!AB143</f>
        <v>22.86</v>
      </c>
      <c r="AD33">
        <f>'Raw - Absolute'!AD98</f>
        <v>96</v>
      </c>
      <c r="AE33">
        <f>'Raw - Absolute'!AE98</f>
        <v>92.4</v>
      </c>
      <c r="AF33" t="str">
        <f>'Raw - Absolute'!AF63</f>
        <v/>
      </c>
      <c r="AJ33">
        <f>'Raw - Absolute'!AJ73</f>
        <v>35</v>
      </c>
      <c r="AL33">
        <f>'Raw - Absolute'!AL95</f>
        <v>57.7</v>
      </c>
      <c r="AM33" t="str">
        <f>'Raw - Absolute'!AM93</f>
        <v/>
      </c>
      <c r="AN33">
        <f>'Raw - Absolute'!AN103</f>
        <v>38</v>
      </c>
      <c r="AO33" t="str">
        <f>'Raw - Absolute'!AO106</f>
        <v/>
      </c>
    </row>
    <row r="34" spans="2:41" x14ac:dyDescent="0.3">
      <c r="B34" s="2">
        <v>31</v>
      </c>
      <c r="C34" t="str">
        <f>'Raw - Absolute'!C84</f>
        <v/>
      </c>
      <c r="D34">
        <f>'Raw - Absolute'!D89</f>
        <v>46</v>
      </c>
      <c r="G34" t="str">
        <f>'Raw - Absolute'!G74</f>
        <v/>
      </c>
      <c r="H34">
        <f>'Raw - Absolute'!H140</f>
        <v>96</v>
      </c>
      <c r="J34">
        <f>'Raw - Absolute'!J96</f>
        <v>3</v>
      </c>
      <c r="L34" t="str">
        <f>'Raw - Absolute'!L124</f>
        <v/>
      </c>
      <c r="N34" t="str">
        <f>'Raw - Absolute'!N107</f>
        <v/>
      </c>
      <c r="O34">
        <f>'Raw - Absolute'!O82</f>
        <v>75</v>
      </c>
      <c r="Q34">
        <f>'Raw - Absolute'!Q34</f>
        <v>13</v>
      </c>
      <c r="R34" t="str">
        <f>'Raw - Absolute'!R124</f>
        <v/>
      </c>
      <c r="S34">
        <f>'Raw - Absolute'!S131</f>
        <v>63</v>
      </c>
      <c r="T34">
        <f>'Raw - Absolute'!T105</f>
        <v>98.2</v>
      </c>
      <c r="V34">
        <f>'Raw - Absolute'!V77</f>
        <v>32</v>
      </c>
      <c r="W34">
        <f>'Raw - Absolute'!W158</f>
        <v>75</v>
      </c>
      <c r="X34">
        <f>'Raw - Absolute'!X149</f>
        <v>96.4</v>
      </c>
      <c r="AA34">
        <f>'Raw - Absolute'!AA125</f>
        <v>96</v>
      </c>
      <c r="AB34">
        <f>'Raw - Absolute'!AB144</f>
        <v>26.86</v>
      </c>
      <c r="AD34">
        <f>'Raw - Absolute'!AD99</f>
        <v>96</v>
      </c>
      <c r="AE34">
        <f>'Raw - Absolute'!AE99</f>
        <v>94.1</v>
      </c>
      <c r="AF34" t="str">
        <f>'Raw - Absolute'!AF64</f>
        <v/>
      </c>
      <c r="AJ34">
        <f>'Raw - Absolute'!AJ74</f>
        <v>36</v>
      </c>
      <c r="AL34">
        <f>'Raw - Absolute'!AL96</f>
        <v>59.4</v>
      </c>
      <c r="AM34" t="str">
        <f>'Raw - Absolute'!AM94</f>
        <v/>
      </c>
      <c r="AN34">
        <f>'Raw - Absolute'!AN104</f>
        <v>41</v>
      </c>
      <c r="AO34" t="str">
        <f>'Raw - Absolute'!AO107</f>
        <v/>
      </c>
    </row>
    <row r="35" spans="2:41" x14ac:dyDescent="0.3">
      <c r="B35" s="2">
        <v>32</v>
      </c>
      <c r="C35" t="str">
        <f>'Raw - Absolute'!C85</f>
        <v/>
      </c>
      <c r="D35">
        <f>'Raw - Absolute'!D90</f>
        <v>48</v>
      </c>
      <c r="G35" t="str">
        <f>'Raw - Absolute'!G75</f>
        <v/>
      </c>
      <c r="H35">
        <f>'Raw - Absolute'!H141</f>
        <v>95</v>
      </c>
      <c r="J35">
        <f>'Raw - Absolute'!J97</f>
        <v>3.2</v>
      </c>
      <c r="L35" t="str">
        <f>'Raw - Absolute'!L125</f>
        <v/>
      </c>
      <c r="N35" t="str">
        <f>'Raw - Absolute'!N108</f>
        <v/>
      </c>
      <c r="O35">
        <f>'Raw - Absolute'!O83</f>
        <v>76.5</v>
      </c>
      <c r="Q35" t="str">
        <f>'Raw - Absolute'!Q35</f>
        <v/>
      </c>
      <c r="R35" t="str">
        <f>'Raw - Absolute'!R125</f>
        <v/>
      </c>
      <c r="S35">
        <f>'Raw - Absolute'!S132</f>
        <v>65</v>
      </c>
      <c r="T35">
        <f>'Raw - Absolute'!T106</f>
        <v>98.6</v>
      </c>
      <c r="V35">
        <f>'Raw - Absolute'!V78</f>
        <v>31</v>
      </c>
      <c r="W35">
        <f>'Raw - Absolute'!W159</f>
        <v>73</v>
      </c>
      <c r="X35" t="str">
        <f>'Raw - Absolute'!X150</f>
        <v/>
      </c>
      <c r="AA35">
        <f>'Raw - Absolute'!AA126</f>
        <v>95</v>
      </c>
      <c r="AB35">
        <f>'Raw - Absolute'!AB145</f>
        <v>30.29</v>
      </c>
      <c r="AD35">
        <f>'Raw - Absolute'!AD100</f>
        <v>96</v>
      </c>
      <c r="AE35">
        <f>'Raw - Absolute'!AE100</f>
        <v>96</v>
      </c>
      <c r="AF35" t="str">
        <f>'Raw - Absolute'!AF65</f>
        <v/>
      </c>
      <c r="AJ35">
        <f>'Raw - Absolute'!AJ75</f>
        <v>37</v>
      </c>
      <c r="AL35">
        <f>'Raw - Absolute'!AL97</f>
        <v>60.5</v>
      </c>
      <c r="AM35" t="str">
        <f>'Raw - Absolute'!AM95</f>
        <v/>
      </c>
      <c r="AN35">
        <f>'Raw - Absolute'!AN105</f>
        <v>43</v>
      </c>
      <c r="AO35" t="str">
        <f>'Raw - Absolute'!AO108</f>
        <v/>
      </c>
    </row>
    <row r="36" spans="2:41" x14ac:dyDescent="0.3">
      <c r="B36" s="2">
        <v>33</v>
      </c>
      <c r="C36" t="str">
        <f>'Raw - Absolute'!C86</f>
        <v/>
      </c>
      <c r="D36">
        <f>'Raw - Absolute'!D91</f>
        <v>51</v>
      </c>
      <c r="G36" t="str">
        <f>'Raw - Absolute'!G76</f>
        <v/>
      </c>
      <c r="H36">
        <f>'Raw - Absolute'!H142</f>
        <v>94</v>
      </c>
      <c r="J36">
        <f>'Raw - Absolute'!J98</f>
        <v>3.5</v>
      </c>
      <c r="L36" t="str">
        <f>'Raw - Absolute'!L126</f>
        <v/>
      </c>
      <c r="N36" t="str">
        <f>'Raw - Absolute'!N109</f>
        <v/>
      </c>
      <c r="O36">
        <f>'Raw - Absolute'!O84</f>
        <v>78</v>
      </c>
      <c r="Q36" t="str">
        <f>'Raw - Absolute'!Q36</f>
        <v/>
      </c>
      <c r="R36">
        <f>'Raw - Absolute'!R126</f>
        <v>42</v>
      </c>
      <c r="S36">
        <f>'Raw - Absolute'!S133</f>
        <v>68</v>
      </c>
      <c r="T36">
        <f>'Raw - Absolute'!T107</f>
        <v>99</v>
      </c>
      <c r="V36">
        <f>'Raw - Absolute'!V79</f>
        <v>32</v>
      </c>
      <c r="W36">
        <f>'Raw - Absolute'!W160</f>
        <v>78</v>
      </c>
      <c r="X36" t="str">
        <f>'Raw - Absolute'!X151</f>
        <v/>
      </c>
      <c r="AA36">
        <f>'Raw - Absolute'!AA127</f>
        <v>97</v>
      </c>
      <c r="AB36">
        <f>'Raw - Absolute'!AB146</f>
        <v>38.86</v>
      </c>
      <c r="AD36">
        <f>'Raw - Absolute'!AD101</f>
        <v>96</v>
      </c>
      <c r="AE36">
        <f>'Raw - Absolute'!AE101</f>
        <v>97.3</v>
      </c>
      <c r="AF36" t="str">
        <f>'Raw - Absolute'!AF66</f>
        <v/>
      </c>
      <c r="AJ36">
        <f>'Raw - Absolute'!AJ76</f>
        <v>37</v>
      </c>
      <c r="AL36">
        <f>'Raw - Absolute'!AL98</f>
        <v>62.2</v>
      </c>
      <c r="AM36" t="str">
        <f>'Raw - Absolute'!AM96</f>
        <v/>
      </c>
      <c r="AN36">
        <f>'Raw - Absolute'!AN106</f>
        <v>45</v>
      </c>
      <c r="AO36" t="str">
        <f>'Raw - Absolute'!AO109</f>
        <v/>
      </c>
    </row>
    <row r="37" spans="2:41" x14ac:dyDescent="0.3">
      <c r="B37" s="2">
        <v>34</v>
      </c>
      <c r="C37" t="str">
        <f>'Raw - Absolute'!C87</f>
        <v/>
      </c>
      <c r="D37">
        <f>'Raw - Absolute'!D92</f>
        <v>53</v>
      </c>
      <c r="G37" t="str">
        <f>'Raw - Absolute'!G77</f>
        <v/>
      </c>
      <c r="H37">
        <f>'Raw - Absolute'!H143</f>
        <v>95</v>
      </c>
      <c r="J37">
        <f>'Raw - Absolute'!J99</f>
        <v>4</v>
      </c>
      <c r="L37">
        <f>'Raw - Absolute'!L127</f>
        <v>49</v>
      </c>
      <c r="N37" t="str">
        <f>'Raw - Absolute'!N110</f>
        <v/>
      </c>
      <c r="O37">
        <f>'Raw - Absolute'!O85</f>
        <v>79.5</v>
      </c>
      <c r="Q37" t="str">
        <f>'Raw - Absolute'!Q37</f>
        <v/>
      </c>
      <c r="R37" t="str">
        <f>'Raw - Absolute'!R127</f>
        <v/>
      </c>
      <c r="S37">
        <f>'Raw - Absolute'!S134</f>
        <v>69</v>
      </c>
      <c r="T37">
        <f>'Raw - Absolute'!T108</f>
        <v>99</v>
      </c>
      <c r="V37">
        <f>'Raw - Absolute'!V80</f>
        <v>33</v>
      </c>
      <c r="X37" t="str">
        <f>'Raw - Absolute'!X152</f>
        <v/>
      </c>
      <c r="AA37">
        <f>'Raw - Absolute'!AA128</f>
        <v>100</v>
      </c>
      <c r="AB37">
        <f>'Raw - Absolute'!AB147</f>
        <v>42.29</v>
      </c>
      <c r="AD37">
        <f>'Raw - Absolute'!AD102</f>
        <v>96</v>
      </c>
      <c r="AE37">
        <f>'Raw - Absolute'!AE102</f>
        <v>97.7</v>
      </c>
      <c r="AF37" t="str">
        <f>'Raw - Absolute'!AF67</f>
        <v/>
      </c>
      <c r="AJ37">
        <f>'Raw - Absolute'!AJ77</f>
        <v>37.5</v>
      </c>
      <c r="AL37">
        <f>'Raw - Absolute'!AL99</f>
        <v>64.3</v>
      </c>
      <c r="AM37" t="str">
        <f>'Raw - Absolute'!AM97</f>
        <v/>
      </c>
      <c r="AN37">
        <f>'Raw - Absolute'!AN107</f>
        <v>47</v>
      </c>
      <c r="AO37" t="str">
        <f>'Raw - Absolute'!AO110</f>
        <v/>
      </c>
    </row>
    <row r="38" spans="2:41" x14ac:dyDescent="0.3">
      <c r="B38" s="2">
        <v>35</v>
      </c>
      <c r="C38" t="str">
        <f>'Raw - Absolute'!C88</f>
        <v/>
      </c>
      <c r="D38">
        <f>'Raw - Absolute'!D93</f>
        <v>55</v>
      </c>
      <c r="G38" t="str">
        <f>'Raw - Absolute'!G78</f>
        <v/>
      </c>
      <c r="H38">
        <f>'Raw - Absolute'!H144</f>
        <v>94</v>
      </c>
      <c r="J38">
        <f>'Raw - Absolute'!J100</f>
        <v>4.5999999999999996</v>
      </c>
      <c r="L38" t="str">
        <f>'Raw - Absolute'!L128</f>
        <v/>
      </c>
      <c r="N38" t="str">
        <f>'Raw - Absolute'!N111</f>
        <v/>
      </c>
      <c r="O38">
        <f>'Raw - Absolute'!O86</f>
        <v>81</v>
      </c>
      <c r="Q38" t="str">
        <f>'Raw - Absolute'!Q38</f>
        <v/>
      </c>
      <c r="R38" t="str">
        <f>'Raw - Absolute'!R128</f>
        <v/>
      </c>
      <c r="S38">
        <f>'Raw - Absolute'!S135</f>
        <v>70</v>
      </c>
      <c r="T38">
        <f>'Raw - Absolute'!T109</f>
        <v>99</v>
      </c>
      <c r="V38">
        <f>'Raw - Absolute'!V81</f>
        <v>34</v>
      </c>
      <c r="X38" t="str">
        <f>'Raw - Absolute'!X153</f>
        <v/>
      </c>
      <c r="AB38">
        <f>'Raw - Absolute'!AB148</f>
        <v>47.43</v>
      </c>
      <c r="AD38">
        <f>'Raw - Absolute'!AD103</f>
        <v>96</v>
      </c>
      <c r="AE38">
        <f>'Raw - Absolute'!AE103</f>
        <v>98</v>
      </c>
      <c r="AF38" t="str">
        <f>'Raw - Absolute'!AF68</f>
        <v/>
      </c>
      <c r="AJ38">
        <f>'Raw - Absolute'!AJ78</f>
        <v>38</v>
      </c>
      <c r="AL38">
        <f>'Raw - Absolute'!AL100</f>
        <v>66.7</v>
      </c>
      <c r="AM38" t="str">
        <f>'Raw - Absolute'!AM98</f>
        <v/>
      </c>
      <c r="AN38">
        <f>'Raw - Absolute'!AN108</f>
        <v>49</v>
      </c>
      <c r="AO38" t="str">
        <f>'Raw - Absolute'!AO111</f>
        <v/>
      </c>
    </row>
    <row r="39" spans="2:41" x14ac:dyDescent="0.3">
      <c r="B39" s="2">
        <v>36</v>
      </c>
      <c r="C39" t="str">
        <f>'Raw - Absolute'!C89</f>
        <v/>
      </c>
      <c r="D39">
        <f>'Raw - Absolute'!D94</f>
        <v>58</v>
      </c>
      <c r="G39" t="str">
        <f>'Raw - Absolute'!G79</f>
        <v/>
      </c>
      <c r="H39">
        <f>'Raw - Absolute'!H145</f>
        <v>94</v>
      </c>
      <c r="J39">
        <f>'Raw - Absolute'!J101</f>
        <v>5.2</v>
      </c>
      <c r="L39" t="str">
        <f>'Raw - Absolute'!L129</f>
        <v/>
      </c>
      <c r="N39" t="str">
        <f>'Raw - Absolute'!N112</f>
        <v/>
      </c>
      <c r="O39">
        <f>'Raw - Absolute'!O87</f>
        <v>81</v>
      </c>
      <c r="Q39" t="str">
        <f>'Raw - Absolute'!Q39</f>
        <v/>
      </c>
      <c r="R39" t="str">
        <f>'Raw - Absolute'!R129</f>
        <v/>
      </c>
      <c r="S39">
        <f>'Raw - Absolute'!S136</f>
        <v>69</v>
      </c>
      <c r="T39">
        <f>'Raw - Absolute'!T110</f>
        <v>99</v>
      </c>
      <c r="V39">
        <f>'Raw - Absolute'!V82</f>
        <v>34.5</v>
      </c>
      <c r="X39">
        <f>'Raw - Absolute'!X154</f>
        <v>97.1</v>
      </c>
      <c r="AB39">
        <f>'Raw - Absolute'!AB149</f>
        <v>52</v>
      </c>
      <c r="AD39">
        <f>'Raw - Absolute'!AD104</f>
        <v>95</v>
      </c>
      <c r="AE39">
        <f>'Raw - Absolute'!AE104</f>
        <v>98.2</v>
      </c>
      <c r="AF39" t="str">
        <f>'Raw - Absolute'!AF69</f>
        <v/>
      </c>
      <c r="AJ39">
        <f>'Raw - Absolute'!AJ79</f>
        <v>40</v>
      </c>
      <c r="AL39">
        <f>'Raw - Absolute'!AL101</f>
        <v>68.3</v>
      </c>
      <c r="AM39" t="str">
        <f>'Raw - Absolute'!AM99</f>
        <v/>
      </c>
      <c r="AN39">
        <f>'Raw - Absolute'!AN109</f>
        <v>50</v>
      </c>
      <c r="AO39" t="str">
        <f>'Raw - Absolute'!AO112</f>
        <v/>
      </c>
    </row>
    <row r="40" spans="2:41" x14ac:dyDescent="0.3">
      <c r="B40" s="2">
        <v>37</v>
      </c>
      <c r="C40" t="str">
        <f>'Raw - Absolute'!C90</f>
        <v/>
      </c>
      <c r="D40">
        <f>'Raw - Absolute'!D95</f>
        <v>60</v>
      </c>
      <c r="G40" t="str">
        <f>'Raw - Absolute'!G80</f>
        <v/>
      </c>
      <c r="H40">
        <f>'Raw - Absolute'!H146</f>
        <v>96</v>
      </c>
      <c r="J40">
        <f>'Raw - Absolute'!J102</f>
        <v>5.8</v>
      </c>
      <c r="L40">
        <f>'Raw - Absolute'!L130</f>
        <v>48</v>
      </c>
      <c r="N40" t="str">
        <f>'Raw - Absolute'!N113</f>
        <v/>
      </c>
      <c r="O40">
        <f>'Raw - Absolute'!O88</f>
        <v>83</v>
      </c>
      <c r="Q40" t="str">
        <f>'Raw - Absolute'!Q40</f>
        <v/>
      </c>
      <c r="R40" t="str">
        <f>'Raw - Absolute'!R130</f>
        <v/>
      </c>
      <c r="S40">
        <f>'Raw - Absolute'!S137</f>
        <v>68</v>
      </c>
      <c r="T40">
        <f>'Raw - Absolute'!T111</f>
        <v>99</v>
      </c>
      <c r="V40">
        <f>'Raw - Absolute'!V83</f>
        <v>35</v>
      </c>
      <c r="X40">
        <f>'Raw - Absolute'!X155</f>
        <v>96.8</v>
      </c>
      <c r="AD40">
        <f>'Raw - Absolute'!AD105</f>
        <v>95</v>
      </c>
      <c r="AE40">
        <f>'Raw - Absolute'!AE105</f>
        <v>98.3</v>
      </c>
      <c r="AF40" t="str">
        <f>'Raw - Absolute'!AF70</f>
        <v/>
      </c>
      <c r="AJ40">
        <f>'Raw - Absolute'!AJ80</f>
        <v>45</v>
      </c>
      <c r="AL40">
        <f>'Raw - Absolute'!AL102</f>
        <v>70.900000000000006</v>
      </c>
      <c r="AM40" t="str">
        <f>'Raw - Absolute'!AM100</f>
        <v/>
      </c>
      <c r="AN40">
        <f>'Raw - Absolute'!AN110</f>
        <v>52</v>
      </c>
      <c r="AO40" t="str">
        <f>'Raw - Absolute'!AO113</f>
        <v/>
      </c>
    </row>
    <row r="41" spans="2:41" x14ac:dyDescent="0.3">
      <c r="B41" s="2">
        <v>38</v>
      </c>
      <c r="C41" t="str">
        <f>'Raw - Absolute'!C91</f>
        <v/>
      </c>
      <c r="D41">
        <f>'Raw - Absolute'!D96</f>
        <v>60</v>
      </c>
      <c r="G41" t="str">
        <f>'Raw - Absolute'!G81</f>
        <v/>
      </c>
      <c r="H41">
        <f>'Raw - Absolute'!H147</f>
        <v>95</v>
      </c>
      <c r="J41">
        <f>'Raw - Absolute'!J103</f>
        <v>6.3</v>
      </c>
      <c r="L41" t="str">
        <f>'Raw - Absolute'!L131</f>
        <v/>
      </c>
      <c r="N41">
        <f>'Raw - Absolute'!N114</f>
        <v>40</v>
      </c>
      <c r="O41">
        <f>'Raw - Absolute'!O89</f>
        <v>85</v>
      </c>
      <c r="Q41" t="str">
        <f>'Raw - Absolute'!Q41</f>
        <v/>
      </c>
      <c r="R41" t="str">
        <f>'Raw - Absolute'!R131</f>
        <v/>
      </c>
      <c r="S41">
        <f>'Raw - Absolute'!S138</f>
        <v>69</v>
      </c>
      <c r="T41">
        <f>'Raw - Absolute'!T112</f>
        <v>99</v>
      </c>
      <c r="V41">
        <f>'Raw - Absolute'!V84</f>
        <v>37</v>
      </c>
      <c r="AD41">
        <f>'Raw - Absolute'!AD106</f>
        <v>94</v>
      </c>
      <c r="AE41">
        <f>'Raw - Absolute'!AE106</f>
        <v>99.5</v>
      </c>
      <c r="AF41" t="str">
        <f>'Raw - Absolute'!AF71</f>
        <v/>
      </c>
      <c r="AJ41">
        <f>'Raw - Absolute'!AJ81</f>
        <v>50</v>
      </c>
      <c r="AL41">
        <f>'Raw - Absolute'!AL103</f>
        <v>72.5</v>
      </c>
      <c r="AM41" t="str">
        <f>'Raw - Absolute'!AM101</f>
        <v/>
      </c>
      <c r="AN41">
        <f>'Raw - Absolute'!AN111</f>
        <v>53</v>
      </c>
      <c r="AO41">
        <f>'Raw - Absolute'!AO114</f>
        <v>23</v>
      </c>
    </row>
    <row r="42" spans="2:41" x14ac:dyDescent="0.3">
      <c r="B42" s="2">
        <v>39</v>
      </c>
      <c r="C42" t="str">
        <f>'Raw - Absolute'!C92</f>
        <v/>
      </c>
      <c r="D42">
        <f>'Raw - Absolute'!D97</f>
        <v>62</v>
      </c>
      <c r="G42" t="str">
        <f>'Raw - Absolute'!G82</f>
        <v/>
      </c>
      <c r="H42">
        <f>'Raw - Absolute'!H148</f>
        <v>97</v>
      </c>
      <c r="J42">
        <f>'Raw - Absolute'!J104</f>
        <v>7.1</v>
      </c>
      <c r="L42" t="str">
        <f>'Raw - Absolute'!L132</f>
        <v/>
      </c>
      <c r="N42" t="str">
        <f>'Raw - Absolute'!N115</f>
        <v/>
      </c>
      <c r="O42">
        <f>'Raw - Absolute'!O90</f>
        <v>85.5</v>
      </c>
      <c r="Q42" t="str">
        <f>'Raw - Absolute'!Q42</f>
        <v/>
      </c>
      <c r="R42" t="str">
        <f>'Raw - Absolute'!R132</f>
        <v/>
      </c>
      <c r="S42">
        <f>'Raw - Absolute'!S139</f>
        <v>71</v>
      </c>
      <c r="T42">
        <f>'Raw - Absolute'!T113</f>
        <v>99</v>
      </c>
      <c r="V42">
        <f>'Raw - Absolute'!V85</f>
        <v>39</v>
      </c>
      <c r="AD42">
        <f>'Raw - Absolute'!AD107</f>
        <v>95</v>
      </c>
      <c r="AE42">
        <f>'Raw - Absolute'!AE107</f>
        <v>99.1</v>
      </c>
      <c r="AF42" t="str">
        <f>'Raw - Absolute'!AF72</f>
        <v/>
      </c>
      <c r="AJ42">
        <f>'Raw - Absolute'!AJ82</f>
        <v>50</v>
      </c>
      <c r="AL42">
        <f>'Raw - Absolute'!AL104</f>
        <v>74.3</v>
      </c>
      <c r="AM42" t="str">
        <f>'Raw - Absolute'!AM102</f>
        <v/>
      </c>
      <c r="AN42">
        <f>'Raw - Absolute'!AN112</f>
        <v>55</v>
      </c>
      <c r="AO42" t="str">
        <f>'Raw - Absolute'!AO115</f>
        <v/>
      </c>
    </row>
    <row r="43" spans="2:41" x14ac:dyDescent="0.3">
      <c r="B43" s="2">
        <v>40</v>
      </c>
      <c r="C43" t="str">
        <f>'Raw - Absolute'!C93</f>
        <v/>
      </c>
      <c r="D43">
        <f>'Raw - Absolute'!D98</f>
        <v>65</v>
      </c>
      <c r="G43" t="str">
        <f>'Raw - Absolute'!G83</f>
        <v/>
      </c>
      <c r="H43">
        <f>'Raw - Absolute'!H149</f>
        <v>96</v>
      </c>
      <c r="J43">
        <f>'Raw - Absolute'!J105</f>
        <v>7.9</v>
      </c>
      <c r="L43" t="str">
        <f>'Raw - Absolute'!L133</f>
        <v/>
      </c>
      <c r="N43" t="str">
        <f>'Raw - Absolute'!N116</f>
        <v/>
      </c>
      <c r="O43">
        <f>'Raw - Absolute'!O91</f>
        <v>86</v>
      </c>
      <c r="Q43" t="str">
        <f>'Raw - Absolute'!Q43</f>
        <v/>
      </c>
      <c r="R43" t="str">
        <f>'Raw - Absolute'!R133</f>
        <v/>
      </c>
      <c r="S43">
        <f>'Raw - Absolute'!S140</f>
        <v>72</v>
      </c>
      <c r="T43">
        <f>'Raw - Absolute'!T114</f>
        <v>99</v>
      </c>
      <c r="V43">
        <f>'Raw - Absolute'!V86</f>
        <v>41.5</v>
      </c>
      <c r="AD43">
        <f>'Raw - Absolute'!AD108</f>
        <v>96</v>
      </c>
      <c r="AE43">
        <f>'Raw - Absolute'!AE108</f>
        <v>99.3</v>
      </c>
      <c r="AF43" t="str">
        <f>'Raw - Absolute'!AF73</f>
        <v/>
      </c>
      <c r="AJ43">
        <f>'Raw - Absolute'!AJ83</f>
        <v>50</v>
      </c>
      <c r="AL43">
        <f>'Raw - Absolute'!AL105</f>
        <v>76.400000000000006</v>
      </c>
      <c r="AM43" t="str">
        <f>'Raw - Absolute'!AM103</f>
        <v/>
      </c>
      <c r="AN43">
        <f>'Raw - Absolute'!AN113</f>
        <v>58</v>
      </c>
      <c r="AO43" t="str">
        <f>'Raw - Absolute'!AO116</f>
        <v/>
      </c>
    </row>
    <row r="44" spans="2:41" x14ac:dyDescent="0.3">
      <c r="B44" s="2">
        <v>41</v>
      </c>
      <c r="C44" t="str">
        <f>'Raw - Absolute'!C94</f>
        <v/>
      </c>
      <c r="D44">
        <f>'Raw - Absolute'!D99</f>
        <v>68</v>
      </c>
      <c r="G44">
        <f>'Raw - Absolute'!G84</f>
        <v>42</v>
      </c>
      <c r="J44">
        <f>'Raw - Absolute'!J106</f>
        <v>8.9</v>
      </c>
      <c r="L44" t="str">
        <f>'Raw - Absolute'!L134</f>
        <v/>
      </c>
      <c r="N44" t="str">
        <f>'Raw - Absolute'!N117</f>
        <v/>
      </c>
      <c r="O44">
        <f>'Raw - Absolute'!O92</f>
        <v>89</v>
      </c>
      <c r="Q44">
        <f>'Raw - Absolute'!Q44</f>
        <v>15</v>
      </c>
      <c r="R44" t="str">
        <f>'Raw - Absolute'!R134</f>
        <v/>
      </c>
      <c r="S44">
        <f>'Raw - Absolute'!S141</f>
        <v>73</v>
      </c>
      <c r="T44">
        <f>'Raw - Absolute'!T115</f>
        <v>99</v>
      </c>
      <c r="V44">
        <f>'Raw - Absolute'!V87</f>
        <v>44</v>
      </c>
      <c r="AD44">
        <f>'Raw - Absolute'!AD109</f>
        <v>96</v>
      </c>
      <c r="AE44">
        <f>'Raw - Absolute'!AE109</f>
        <v>99.5</v>
      </c>
      <c r="AF44" t="str">
        <f>'Raw - Absolute'!AF74</f>
        <v/>
      </c>
      <c r="AJ44">
        <f>'Raw - Absolute'!AJ84</f>
        <v>53</v>
      </c>
      <c r="AL44">
        <f>'Raw - Absolute'!AL106</f>
        <v>78.2</v>
      </c>
      <c r="AM44">
        <f>'Raw - Absolute'!AM104</f>
        <v>73</v>
      </c>
      <c r="AN44">
        <f>'Raw - Absolute'!AN114</f>
        <v>59</v>
      </c>
      <c r="AO44" t="str">
        <f>'Raw - Absolute'!AO117</f>
        <v/>
      </c>
    </row>
    <row r="45" spans="2:41" x14ac:dyDescent="0.3">
      <c r="B45" s="2">
        <v>42</v>
      </c>
      <c r="C45">
        <f>'Raw - Absolute'!C95</f>
        <v>36</v>
      </c>
      <c r="D45">
        <f>'Raw - Absolute'!D100</f>
        <v>72</v>
      </c>
      <c r="G45" t="str">
        <f>'Raw - Absolute'!G85</f>
        <v/>
      </c>
      <c r="J45">
        <f>'Raw - Absolute'!J107</f>
        <v>9</v>
      </c>
      <c r="L45" t="str">
        <f>'Raw - Absolute'!L135</f>
        <v/>
      </c>
      <c r="N45" t="str">
        <f>'Raw - Absolute'!N118</f>
        <v/>
      </c>
      <c r="O45">
        <f>'Raw - Absolute'!O93</f>
        <v>93</v>
      </c>
      <c r="Q45" t="str">
        <f>'Raw - Absolute'!Q45</f>
        <v/>
      </c>
      <c r="R45" t="str">
        <f>'Raw - Absolute'!R135</f>
        <v/>
      </c>
      <c r="S45">
        <f>'Raw - Absolute'!S142</f>
        <v>74</v>
      </c>
      <c r="T45">
        <f>'Raw - Absolute'!T116</f>
        <v>99</v>
      </c>
      <c r="V45">
        <f>'Raw - Absolute'!V88</f>
        <v>45</v>
      </c>
      <c r="AD45">
        <f>'Raw - Absolute'!AD110</f>
        <v>96</v>
      </c>
      <c r="AE45">
        <f>'Raw - Absolute'!AE110</f>
        <v>99.6</v>
      </c>
      <c r="AF45" t="str">
        <f>'Raw - Absolute'!AF75</f>
        <v/>
      </c>
      <c r="AJ45">
        <f>'Raw - Absolute'!AJ85</f>
        <v>55</v>
      </c>
      <c r="AL45">
        <f>'Raw - Absolute'!AL107</f>
        <v>79.5</v>
      </c>
      <c r="AM45" t="str">
        <f>'Raw - Absolute'!AM105</f>
        <v/>
      </c>
      <c r="AN45">
        <f>'Raw - Absolute'!AN115</f>
        <v>61</v>
      </c>
      <c r="AO45" t="str">
        <f>'Raw - Absolute'!AO118</f>
        <v/>
      </c>
    </row>
    <row r="46" spans="2:41" x14ac:dyDescent="0.3">
      <c r="B46" s="2">
        <v>43</v>
      </c>
      <c r="C46">
        <f>'Raw - Absolute'!C96</f>
        <v>44.5</v>
      </c>
      <c r="D46">
        <f>'Raw - Absolute'!D101</f>
        <v>74</v>
      </c>
      <c r="G46" t="str">
        <f>'Raw - Absolute'!G86</f>
        <v/>
      </c>
      <c r="J46">
        <f>'Raw - Absolute'!J108</f>
        <v>11.8</v>
      </c>
      <c r="L46">
        <f>'Raw - Absolute'!L136</f>
        <v>77.900000000000006</v>
      </c>
      <c r="N46">
        <f>'Raw - Absolute'!N119</f>
        <v>45</v>
      </c>
      <c r="O46">
        <f>'Raw - Absolute'!O94</f>
        <v>94</v>
      </c>
      <c r="Q46" t="str">
        <f>'Raw - Absolute'!Q46</f>
        <v/>
      </c>
      <c r="R46">
        <f>'Raw - Absolute'!R136</f>
        <v>37.1</v>
      </c>
      <c r="S46">
        <f>'Raw - Absolute'!S143</f>
        <v>75</v>
      </c>
      <c r="T46">
        <f>'Raw - Absolute'!T117</f>
        <v>99</v>
      </c>
      <c r="V46">
        <f>'Raw - Absolute'!V89</f>
        <v>46</v>
      </c>
      <c r="AD46">
        <f>'Raw - Absolute'!AD111</f>
        <v>96</v>
      </c>
      <c r="AE46">
        <f>'Raw - Absolute'!AE111</f>
        <v>99.7</v>
      </c>
      <c r="AF46" t="str">
        <f>'Raw - Absolute'!AF76</f>
        <v/>
      </c>
      <c r="AJ46">
        <f>'Raw - Absolute'!AJ86</f>
        <v>57</v>
      </c>
      <c r="AL46">
        <f>'Raw - Absolute'!AL108</f>
        <v>81.2</v>
      </c>
      <c r="AM46" t="str">
        <f>'Raw - Absolute'!AM106</f>
        <v/>
      </c>
      <c r="AN46">
        <f>'Raw - Absolute'!AN116</f>
        <v>64</v>
      </c>
      <c r="AO46" t="str">
        <f>'Raw - Absolute'!AO119</f>
        <v/>
      </c>
    </row>
    <row r="47" spans="2:41" x14ac:dyDescent="0.3">
      <c r="B47" s="2">
        <v>44</v>
      </c>
      <c r="C47">
        <f>'Raw - Absolute'!C97</f>
        <v>50</v>
      </c>
      <c r="D47">
        <f>'Raw - Absolute'!D102</f>
        <v>71</v>
      </c>
      <c r="G47" t="str">
        <f>'Raw - Absolute'!G87</f>
        <v/>
      </c>
      <c r="J47">
        <f>'Raw - Absolute'!J109</f>
        <v>13.5</v>
      </c>
      <c r="L47" t="str">
        <f>'Raw - Absolute'!L137</f>
        <v/>
      </c>
      <c r="N47" t="str">
        <f>'Raw - Absolute'!N120</f>
        <v/>
      </c>
      <c r="O47">
        <f>'Raw - Absolute'!O95</f>
        <v>95</v>
      </c>
      <c r="Q47" t="str">
        <f>'Raw - Absolute'!Q47</f>
        <v/>
      </c>
      <c r="R47" t="str">
        <f>'Raw - Absolute'!R137</f>
        <v/>
      </c>
      <c r="S47">
        <f>'Raw - Absolute'!S144</f>
        <v>76</v>
      </c>
      <c r="T47">
        <f>'Raw - Absolute'!T118</f>
        <v>99</v>
      </c>
      <c r="V47">
        <f>'Raw - Absolute'!V90</f>
        <v>50</v>
      </c>
      <c r="AD47">
        <f>'Raw - Absolute'!AD112</f>
        <v>96</v>
      </c>
      <c r="AE47">
        <f>'Raw - Absolute'!AE112</f>
        <v>99.8</v>
      </c>
      <c r="AF47" t="str">
        <f>'Raw - Absolute'!AF77</f>
        <v/>
      </c>
      <c r="AJ47">
        <f>'Raw - Absolute'!AJ87</f>
        <v>58</v>
      </c>
      <c r="AL47">
        <f>'Raw - Absolute'!AL109</f>
        <v>83.5</v>
      </c>
      <c r="AM47" t="str">
        <f>'Raw - Absolute'!AM107</f>
        <v/>
      </c>
      <c r="AN47">
        <f>'Raw - Absolute'!AN117</f>
        <v>66</v>
      </c>
      <c r="AO47" t="str">
        <f>'Raw - Absolute'!AO120</f>
        <v/>
      </c>
    </row>
    <row r="48" spans="2:41" x14ac:dyDescent="0.3">
      <c r="B48" s="2">
        <v>45</v>
      </c>
      <c r="C48">
        <f>'Raw - Absolute'!C98</f>
        <v>55</v>
      </c>
      <c r="D48">
        <f>'Raw - Absolute'!D103</f>
        <v>73</v>
      </c>
      <c r="G48" t="str">
        <f>'Raw - Absolute'!G88</f>
        <v/>
      </c>
      <c r="J48">
        <f>'Raw - Absolute'!J110</f>
        <v>15.7</v>
      </c>
      <c r="L48" t="str">
        <f>'Raw - Absolute'!L138</f>
        <v/>
      </c>
      <c r="N48" t="str">
        <f>'Raw - Absolute'!N121</f>
        <v/>
      </c>
      <c r="O48">
        <f>'Raw - Absolute'!O96</f>
        <v>96</v>
      </c>
      <c r="Q48" t="str">
        <f>'Raw - Absolute'!Q48</f>
        <v/>
      </c>
      <c r="R48" t="str">
        <f>'Raw - Absolute'!R138</f>
        <v/>
      </c>
      <c r="S48">
        <f>'Raw - Absolute'!S145</f>
        <v>78</v>
      </c>
      <c r="T48">
        <f>'Raw - Absolute'!T119</f>
        <v>99</v>
      </c>
      <c r="V48">
        <f>'Raw - Absolute'!V91</f>
        <v>54</v>
      </c>
      <c r="AD48">
        <f>'Raw - Absolute'!AD113</f>
        <v>97</v>
      </c>
      <c r="AE48">
        <f>'Raw - Absolute'!AE113</f>
        <v>99.8</v>
      </c>
      <c r="AF48" t="str">
        <f>'Raw - Absolute'!AF78</f>
        <v/>
      </c>
      <c r="AJ48">
        <f>'Raw - Absolute'!AJ88</f>
        <v>59</v>
      </c>
      <c r="AL48">
        <f>'Raw - Absolute'!AL110</f>
        <v>85.6</v>
      </c>
      <c r="AM48" t="str">
        <f>'Raw - Absolute'!AM108</f>
        <v/>
      </c>
      <c r="AN48">
        <f>'Raw - Absolute'!AN118</f>
        <v>68</v>
      </c>
      <c r="AO48" t="str">
        <f>'Raw - Absolute'!AO121</f>
        <v/>
      </c>
    </row>
    <row r="49" spans="2:41" x14ac:dyDescent="0.3">
      <c r="B49" s="2">
        <v>46</v>
      </c>
      <c r="C49">
        <f>'Raw - Absolute'!C99</f>
        <v>63.5</v>
      </c>
      <c r="D49">
        <f>'Raw - Absolute'!D104</f>
        <v>75</v>
      </c>
      <c r="G49" t="str">
        <f>'Raw - Absolute'!G89</f>
        <v/>
      </c>
      <c r="J49">
        <f>'Raw - Absolute'!J111</f>
        <v>18.100000000000001</v>
      </c>
      <c r="L49" t="str">
        <f>'Raw - Absolute'!L139</f>
        <v/>
      </c>
      <c r="N49" t="str">
        <f>'Raw - Absolute'!N122</f>
        <v/>
      </c>
      <c r="O49">
        <f>'Raw - Absolute'!O97</f>
        <v>97</v>
      </c>
      <c r="Q49" t="str">
        <f>'Raw - Absolute'!Q49</f>
        <v/>
      </c>
      <c r="R49" t="str">
        <f>'Raw - Absolute'!R139</f>
        <v/>
      </c>
      <c r="S49">
        <f>'Raw - Absolute'!S146</f>
        <v>83</v>
      </c>
      <c r="T49">
        <f>'Raw - Absolute'!T120</f>
        <v>99</v>
      </c>
      <c r="V49">
        <f>'Raw - Absolute'!V92</f>
        <v>58</v>
      </c>
      <c r="AD49">
        <f>'Raw - Absolute'!AD114</f>
        <v>98</v>
      </c>
      <c r="AE49">
        <f>'Raw - Absolute'!AE114</f>
        <v>99.8</v>
      </c>
      <c r="AF49" t="str">
        <f>'Raw - Absolute'!AF79</f>
        <v/>
      </c>
      <c r="AJ49">
        <f>'Raw - Absolute'!AJ89</f>
        <v>59</v>
      </c>
      <c r="AL49">
        <f>'Raw - Absolute'!AL111</f>
        <v>87</v>
      </c>
      <c r="AM49" t="str">
        <f>'Raw - Absolute'!AM109</f>
        <v/>
      </c>
      <c r="AN49">
        <f>'Raw - Absolute'!AN119</f>
        <v>70</v>
      </c>
      <c r="AO49" t="str">
        <f>'Raw - Absolute'!AO122</f>
        <v/>
      </c>
    </row>
    <row r="50" spans="2:41" x14ac:dyDescent="0.3">
      <c r="B50" s="2">
        <v>47</v>
      </c>
      <c r="C50">
        <f>'Raw - Absolute'!C100</f>
        <v>72.3</v>
      </c>
      <c r="D50">
        <f>'Raw - Absolute'!D105</f>
        <v>76</v>
      </c>
      <c r="G50" t="str">
        <f>'Raw - Absolute'!G90</f>
        <v/>
      </c>
      <c r="J50">
        <f>'Raw - Absolute'!J112</f>
        <v>20.8</v>
      </c>
      <c r="L50" t="str">
        <f>'Raw - Absolute'!L140</f>
        <v/>
      </c>
      <c r="N50" t="str">
        <f>'Raw - Absolute'!N123</f>
        <v/>
      </c>
      <c r="O50">
        <f>'Raw - Absolute'!O98</f>
        <v>97.67</v>
      </c>
      <c r="Q50" t="str">
        <f>'Raw - Absolute'!Q50</f>
        <v/>
      </c>
      <c r="R50" t="str">
        <f>'Raw - Absolute'!R140</f>
        <v/>
      </c>
      <c r="S50">
        <f>'Raw - Absolute'!S147</f>
        <v>87</v>
      </c>
      <c r="T50">
        <f>'Raw - Absolute'!T121</f>
        <v>99</v>
      </c>
      <c r="V50">
        <f>'Raw - Absolute'!V93</f>
        <v>60</v>
      </c>
      <c r="AD50">
        <f>'Raw - Absolute'!AD115</f>
        <v>99</v>
      </c>
      <c r="AE50">
        <f>'Raw - Absolute'!AE115</f>
        <v>99.8</v>
      </c>
      <c r="AF50" t="str">
        <f>'Raw - Absolute'!AF80</f>
        <v/>
      </c>
      <c r="AJ50">
        <f>'Raw - Absolute'!AJ90</f>
        <v>61</v>
      </c>
      <c r="AL50">
        <f>'Raw - Absolute'!AL112</f>
        <v>89.1</v>
      </c>
      <c r="AM50" t="str">
        <f>'Raw - Absolute'!AM110</f>
        <v/>
      </c>
      <c r="AN50">
        <f>'Raw - Absolute'!AN120</f>
        <v>71</v>
      </c>
      <c r="AO50" t="str">
        <f>'Raw - Absolute'!AO123</f>
        <v/>
      </c>
    </row>
    <row r="51" spans="2:41" x14ac:dyDescent="0.3">
      <c r="B51" s="2">
        <v>48</v>
      </c>
      <c r="C51">
        <f>'Raw - Absolute'!C101</f>
        <v>80</v>
      </c>
      <c r="D51">
        <f>'Raw - Absolute'!D106</f>
        <v>75</v>
      </c>
      <c r="G51" t="str">
        <f>'Raw - Absolute'!G91</f>
        <v/>
      </c>
      <c r="J51">
        <f>'Raw - Absolute'!J113</f>
        <v>23.7</v>
      </c>
      <c r="L51" t="str">
        <f>'Raw - Absolute'!L141</f>
        <v/>
      </c>
      <c r="N51">
        <f>'Raw - Absolute'!N124</f>
        <v>50</v>
      </c>
      <c r="O51">
        <f>'Raw - Absolute'!O99</f>
        <v>98.33</v>
      </c>
      <c r="Q51" t="str">
        <f>'Raw - Absolute'!Q51</f>
        <v/>
      </c>
      <c r="R51" t="str">
        <f>'Raw - Absolute'!R141</f>
        <v/>
      </c>
      <c r="S51">
        <f>'Raw - Absolute'!S148</f>
        <v>89</v>
      </c>
      <c r="T51">
        <f>'Raw - Absolute'!T122</f>
        <v>99</v>
      </c>
      <c r="V51">
        <f>'Raw - Absolute'!V94</f>
        <v>62</v>
      </c>
      <c r="AD51">
        <f>'Raw - Absolute'!AD116</f>
        <v>99</v>
      </c>
      <c r="AE51">
        <f>'Raw - Absolute'!AE116</f>
        <v>99.9</v>
      </c>
      <c r="AF51" t="str">
        <f>'Raw - Absolute'!AF81</f>
        <v/>
      </c>
      <c r="AJ51">
        <f>'Raw - Absolute'!AJ91</f>
        <v>64</v>
      </c>
      <c r="AL51">
        <f>'Raw - Absolute'!AL113</f>
        <v>90.7</v>
      </c>
      <c r="AM51" t="str">
        <f>'Raw - Absolute'!AM111</f>
        <v/>
      </c>
      <c r="AN51">
        <f>'Raw - Absolute'!AN121</f>
        <v>72</v>
      </c>
      <c r="AO51" t="str">
        <f>'Raw - Absolute'!AO124</f>
        <v/>
      </c>
    </row>
    <row r="52" spans="2:41" x14ac:dyDescent="0.3">
      <c r="B52" s="2">
        <v>49</v>
      </c>
      <c r="C52">
        <f>'Raw - Absolute'!C102</f>
        <v>82</v>
      </c>
      <c r="D52">
        <f>'Raw - Absolute'!D107</f>
        <v>79</v>
      </c>
      <c r="G52" t="str">
        <f>'Raw - Absolute'!G92</f>
        <v/>
      </c>
      <c r="J52">
        <f>'Raw - Absolute'!J114</f>
        <v>26.5</v>
      </c>
      <c r="L52">
        <f>'Raw - Absolute'!L142</f>
        <v>86.8</v>
      </c>
      <c r="N52" t="str">
        <f>'Raw - Absolute'!N125</f>
        <v/>
      </c>
      <c r="O52">
        <f>'Raw - Absolute'!O100</f>
        <v>99</v>
      </c>
      <c r="Q52" t="str">
        <f>'Raw - Absolute'!Q52</f>
        <v/>
      </c>
      <c r="R52">
        <f>'Raw - Absolute'!R142</f>
        <v>34.9</v>
      </c>
      <c r="S52">
        <f>'Raw - Absolute'!S149</f>
        <v>89</v>
      </c>
      <c r="T52">
        <f>'Raw - Absolute'!T123</f>
        <v>99</v>
      </c>
      <c r="V52">
        <f>'Raw - Absolute'!V95</f>
        <v>63.5</v>
      </c>
      <c r="AD52">
        <f>'Raw - Absolute'!AD117</f>
        <v>99</v>
      </c>
      <c r="AE52">
        <f>'Raw - Absolute'!AE117</f>
        <v>99.9</v>
      </c>
      <c r="AF52" t="str">
        <f>'Raw - Absolute'!AF82</f>
        <v/>
      </c>
      <c r="AJ52">
        <f>'Raw - Absolute'!AJ92</f>
        <v>67</v>
      </c>
      <c r="AL52">
        <f>'Raw - Absolute'!AL114</f>
        <v>92</v>
      </c>
      <c r="AM52" t="str">
        <f>'Raw - Absolute'!AM112</f>
        <v/>
      </c>
      <c r="AN52">
        <f>'Raw - Absolute'!AN122</f>
        <v>73</v>
      </c>
      <c r="AO52" t="str">
        <f>'Raw - Absolute'!AO125</f>
        <v/>
      </c>
    </row>
    <row r="53" spans="2:41" x14ac:dyDescent="0.3">
      <c r="B53" s="2">
        <v>50</v>
      </c>
      <c r="C53">
        <f>'Raw - Absolute'!C103</f>
        <v>81</v>
      </c>
      <c r="D53">
        <f>'Raw - Absolute'!D108</f>
        <v>79</v>
      </c>
      <c r="G53" t="str">
        <f>'Raw - Absolute'!G93</f>
        <v/>
      </c>
      <c r="J53">
        <f>'Raw - Absolute'!J115</f>
        <v>29.6</v>
      </c>
      <c r="L53" t="str">
        <f>'Raw - Absolute'!L143</f>
        <v/>
      </c>
      <c r="N53" t="str">
        <f>'Raw - Absolute'!N126</f>
        <v/>
      </c>
      <c r="O53">
        <f>'Raw - Absolute'!O101</f>
        <v>99</v>
      </c>
      <c r="Q53" t="str">
        <f>'Raw - Absolute'!Q53</f>
        <v/>
      </c>
      <c r="R53" t="str">
        <f>'Raw - Absolute'!R143</f>
        <v/>
      </c>
      <c r="S53">
        <f>'Raw - Absolute'!S150</f>
        <v>89</v>
      </c>
      <c r="T53">
        <f>'Raw - Absolute'!T124</f>
        <v>99</v>
      </c>
      <c r="V53">
        <f>'Raw - Absolute'!V96</f>
        <v>65</v>
      </c>
      <c r="AD53">
        <f>'Raw - Absolute'!AD118</f>
        <v>99</v>
      </c>
      <c r="AE53">
        <f>'Raw - Absolute'!AE118</f>
        <v>99.9</v>
      </c>
      <c r="AF53" t="str">
        <f>'Raw - Absolute'!AF83</f>
        <v/>
      </c>
      <c r="AJ53">
        <f>'Raw - Absolute'!AJ93</f>
        <v>70</v>
      </c>
      <c r="AL53">
        <f>'Raw - Absolute'!AL115</f>
        <v>94.4</v>
      </c>
      <c r="AM53" t="str">
        <f>'Raw - Absolute'!AM113</f>
        <v/>
      </c>
      <c r="AN53">
        <f>'Raw - Absolute'!AN123</f>
        <v>73</v>
      </c>
      <c r="AO53">
        <f>'Raw - Absolute'!AO126</f>
        <v>29</v>
      </c>
    </row>
    <row r="54" spans="2:41" x14ac:dyDescent="0.3">
      <c r="B54" s="2">
        <v>51</v>
      </c>
      <c r="C54">
        <f>'Raw - Absolute'!C104</f>
        <v>78</v>
      </c>
      <c r="D54">
        <f>'Raw - Absolute'!D109</f>
        <v>79</v>
      </c>
      <c r="G54">
        <f>'Raw - Absolute'!G94</f>
        <v>50</v>
      </c>
      <c r="J54">
        <f>'Raw - Absolute'!J116</f>
        <v>32</v>
      </c>
      <c r="L54" t="str">
        <f>'Raw - Absolute'!L144</f>
        <v/>
      </c>
      <c r="N54" t="str">
        <f>'Raw - Absolute'!N127</f>
        <v/>
      </c>
      <c r="O54">
        <f>'Raw - Absolute'!O102</f>
        <v>99</v>
      </c>
      <c r="Q54" t="str">
        <f>'Raw - Absolute'!Q54</f>
        <v/>
      </c>
      <c r="R54" t="str">
        <f>'Raw - Absolute'!R144</f>
        <v/>
      </c>
      <c r="S54">
        <f>'Raw - Absolute'!S151</f>
        <v>89</v>
      </c>
      <c r="T54">
        <f>'Raw - Absolute'!T125</f>
        <v>99</v>
      </c>
      <c r="V54">
        <f>'Raw - Absolute'!V97</f>
        <v>67.5</v>
      </c>
      <c r="AD54">
        <f>'Raw - Absolute'!AD119</f>
        <v>99</v>
      </c>
      <c r="AE54">
        <f>'Raw - Absolute'!AE119</f>
        <v>99.9</v>
      </c>
      <c r="AF54">
        <f>'Raw - Absolute'!AF84</f>
        <v>70</v>
      </c>
      <c r="AJ54">
        <f>'Raw - Absolute'!AJ94</f>
        <v>74</v>
      </c>
      <c r="AL54">
        <f>'Raw - Absolute'!AL116</f>
        <v>96.9</v>
      </c>
      <c r="AM54">
        <f>'Raw - Absolute'!AM114</f>
        <v>70</v>
      </c>
      <c r="AN54">
        <f>'Raw - Absolute'!AN124</f>
        <v>72</v>
      </c>
      <c r="AO54">
        <f>'Raw - Absolute'!AO127</f>
        <v>31</v>
      </c>
    </row>
    <row r="55" spans="2:41" x14ac:dyDescent="0.3">
      <c r="B55" s="2">
        <v>52</v>
      </c>
      <c r="C55">
        <f>'Raw - Absolute'!C105</f>
        <v>77</v>
      </c>
      <c r="D55">
        <f>'Raw - Absolute'!D110</f>
        <v>79</v>
      </c>
      <c r="G55" t="str">
        <f>'Raw - Absolute'!G95</f>
        <v/>
      </c>
      <c r="J55">
        <f>'Raw - Absolute'!J117</f>
        <v>34.299999999999997</v>
      </c>
      <c r="L55" t="str">
        <f>'Raw - Absolute'!L145</f>
        <v/>
      </c>
      <c r="N55" t="str">
        <f>'Raw - Absolute'!N128</f>
        <v/>
      </c>
      <c r="O55">
        <f>'Raw - Absolute'!O103</f>
        <v>99</v>
      </c>
      <c r="Q55" t="str">
        <f>'Raw - Absolute'!Q55</f>
        <v/>
      </c>
      <c r="R55" t="str">
        <f>'Raw - Absolute'!R145</f>
        <v/>
      </c>
      <c r="S55">
        <f>'Raw - Absolute'!S152</f>
        <v>88</v>
      </c>
      <c r="T55">
        <f>'Raw - Absolute'!T126</f>
        <v>99</v>
      </c>
      <c r="V55">
        <f>'Raw - Absolute'!V98</f>
        <v>70</v>
      </c>
      <c r="AD55">
        <f>'Raw - Absolute'!AD120</f>
        <v>99</v>
      </c>
      <c r="AE55">
        <f>'Raw - Absolute'!AE120</f>
        <v>99.8</v>
      </c>
      <c r="AF55" t="str">
        <f>'Raw - Absolute'!AF85</f>
        <v/>
      </c>
      <c r="AJ55">
        <f>'Raw - Absolute'!AJ95</f>
        <v>77</v>
      </c>
      <c r="AL55">
        <f>'Raw - Absolute'!AL117</f>
        <v>97.5</v>
      </c>
      <c r="AM55" t="str">
        <f>'Raw - Absolute'!AM115</f>
        <v/>
      </c>
      <c r="AN55">
        <f>'Raw - Absolute'!AN125</f>
        <v>71</v>
      </c>
      <c r="AO55" t="str">
        <f>'Raw - Absolute'!AO128</f>
        <v/>
      </c>
    </row>
    <row r="56" spans="2:41" x14ac:dyDescent="0.3">
      <c r="B56" s="2">
        <v>53</v>
      </c>
      <c r="C56">
        <f>'Raw - Absolute'!C106</f>
        <v>78</v>
      </c>
      <c r="D56">
        <f>'Raw - Absolute'!D111</f>
        <v>78</v>
      </c>
      <c r="G56" t="str">
        <f>'Raw - Absolute'!G96</f>
        <v/>
      </c>
      <c r="J56">
        <f>'Raw - Absolute'!J118</f>
        <v>36.6</v>
      </c>
      <c r="L56" t="str">
        <f>'Raw - Absolute'!L146</f>
        <v/>
      </c>
      <c r="N56">
        <f>'Raw - Absolute'!N129</f>
        <v>53</v>
      </c>
      <c r="O56">
        <f>'Raw - Absolute'!O104</f>
        <v>99</v>
      </c>
      <c r="Q56" t="str">
        <f>'Raw - Absolute'!Q56</f>
        <v/>
      </c>
      <c r="R56" t="str">
        <f>'Raw - Absolute'!R146</f>
        <v/>
      </c>
      <c r="S56">
        <f>'Raw - Absolute'!S153</f>
        <v>87</v>
      </c>
      <c r="T56">
        <f>'Raw - Absolute'!T127</f>
        <v>99</v>
      </c>
      <c r="V56">
        <f>'Raw - Absolute'!V99</f>
        <v>71.67</v>
      </c>
      <c r="AD56">
        <f>'Raw - Absolute'!AD121</f>
        <v>99</v>
      </c>
      <c r="AE56" t="str">
        <f>'Raw - Absolute'!AE121</f>
        <v/>
      </c>
      <c r="AF56" t="str">
        <f>'Raw - Absolute'!AF86</f>
        <v/>
      </c>
      <c r="AJ56">
        <f>'Raw - Absolute'!AJ96</f>
        <v>80</v>
      </c>
      <c r="AL56">
        <f>'Raw - Absolute'!AL118</f>
        <v>98.4</v>
      </c>
      <c r="AM56" t="str">
        <f>'Raw - Absolute'!AM116</f>
        <v/>
      </c>
      <c r="AN56">
        <f>'Raw - Absolute'!AN126</f>
        <v>69</v>
      </c>
      <c r="AO56" t="str">
        <f>'Raw - Absolute'!AO129</f>
        <v/>
      </c>
    </row>
    <row r="57" spans="2:41" x14ac:dyDescent="0.3">
      <c r="B57" s="2">
        <v>54</v>
      </c>
      <c r="C57">
        <f>'Raw - Absolute'!C107</f>
        <v>80</v>
      </c>
      <c r="D57">
        <f>'Raw - Absolute'!D112</f>
        <v>78.5</v>
      </c>
      <c r="G57" t="str">
        <f>'Raw - Absolute'!G97</f>
        <v/>
      </c>
      <c r="J57">
        <f>'Raw - Absolute'!J119</f>
        <v>38.299999999999997</v>
      </c>
      <c r="L57">
        <f>'Raw - Absolute'!L147</f>
        <v>89.1</v>
      </c>
      <c r="N57">
        <f>'Raw - Absolute'!N130</f>
        <v>57</v>
      </c>
      <c r="O57">
        <f>'Raw - Absolute'!O105</f>
        <v>99</v>
      </c>
      <c r="Q57" t="str">
        <f>'Raw - Absolute'!Q57</f>
        <v/>
      </c>
      <c r="R57">
        <f>'Raw - Absolute'!R147</f>
        <v>36.9</v>
      </c>
      <c r="S57">
        <f>'Raw - Absolute'!S154</f>
        <v>88.5</v>
      </c>
      <c r="T57">
        <f>'Raw - Absolute'!T128</f>
        <v>99</v>
      </c>
      <c r="V57">
        <f>'Raw - Absolute'!V100</f>
        <v>73.33</v>
      </c>
      <c r="AD57">
        <f>'Raw - Absolute'!AD122</f>
        <v>99</v>
      </c>
      <c r="AE57">
        <f>'Raw - Absolute'!AE122</f>
        <v>99.7</v>
      </c>
      <c r="AF57" t="str">
        <f>'Raw - Absolute'!AF87</f>
        <v/>
      </c>
      <c r="AJ57">
        <f>'Raw - Absolute'!AJ97</f>
        <v>84</v>
      </c>
      <c r="AL57">
        <f>'Raw - Absolute'!AL119</f>
        <v>99.2</v>
      </c>
      <c r="AM57" t="str">
        <f>'Raw - Absolute'!AM117</f>
        <v/>
      </c>
      <c r="AN57">
        <f>'Raw - Absolute'!AN127</f>
        <v>69</v>
      </c>
      <c r="AO57">
        <f>'Raw - Absolute'!AO130</f>
        <v>35</v>
      </c>
    </row>
    <row r="58" spans="2:41" x14ac:dyDescent="0.3">
      <c r="B58" s="2">
        <v>55</v>
      </c>
      <c r="C58">
        <f>'Raw - Absolute'!C108</f>
        <v>82</v>
      </c>
      <c r="D58">
        <f>'Raw - Absolute'!D113</f>
        <v>79</v>
      </c>
      <c r="G58" t="str">
        <f>'Raw - Absolute'!G98</f>
        <v/>
      </c>
      <c r="J58">
        <f>'Raw - Absolute'!J120</f>
        <v>39.6</v>
      </c>
      <c r="L58" t="str">
        <f>'Raw - Absolute'!L148</f>
        <v/>
      </c>
      <c r="O58">
        <f>'Raw - Absolute'!O106</f>
        <v>99</v>
      </c>
      <c r="Q58" t="str">
        <f>'Raw - Absolute'!Q58</f>
        <v/>
      </c>
      <c r="R58" t="str">
        <f>'Raw - Absolute'!R148</f>
        <v/>
      </c>
      <c r="S58">
        <f>'Raw - Absolute'!S155</f>
        <v>88.7</v>
      </c>
      <c r="T58">
        <f>'Raw - Absolute'!T129</f>
        <v>99</v>
      </c>
      <c r="V58">
        <f>'Raw - Absolute'!V101</f>
        <v>75</v>
      </c>
      <c r="AD58">
        <f>'Raw - Absolute'!AD123</f>
        <v>99</v>
      </c>
      <c r="AF58" t="str">
        <f>'Raw - Absolute'!AF88</f>
        <v/>
      </c>
      <c r="AJ58">
        <f>'Raw - Absolute'!AJ98</f>
        <v>85.5</v>
      </c>
      <c r="AL58">
        <f>'Raw - Absolute'!AL120</f>
        <v>99.5</v>
      </c>
      <c r="AM58" t="str">
        <f>'Raw - Absolute'!AM118</f>
        <v/>
      </c>
      <c r="AN58">
        <f>'Raw - Absolute'!AN128</f>
        <v>71</v>
      </c>
    </row>
    <row r="59" spans="2:41" x14ac:dyDescent="0.3">
      <c r="B59" s="2">
        <v>56</v>
      </c>
      <c r="C59">
        <f>'Raw - Absolute'!C109</f>
        <v>84</v>
      </c>
      <c r="D59">
        <f>'Raw - Absolute'!D114</f>
        <v>80</v>
      </c>
      <c r="G59" t="str">
        <f>'Raw - Absolute'!G99</f>
        <v/>
      </c>
      <c r="J59" t="str">
        <f>'Raw - Absolute'!J121</f>
        <v/>
      </c>
      <c r="L59">
        <f>'Raw - Absolute'!L149</f>
        <v>81.2</v>
      </c>
      <c r="O59">
        <f>'Raw - Absolute'!O107</f>
        <v>99</v>
      </c>
      <c r="Q59" t="str">
        <f>'Raw - Absolute'!Q59</f>
        <v/>
      </c>
      <c r="R59">
        <f>'Raw - Absolute'!R149</f>
        <v>36.6</v>
      </c>
      <c r="T59">
        <f>'Raw - Absolute'!T130</f>
        <v>99</v>
      </c>
      <c r="V59">
        <f>'Raw - Absolute'!V102</f>
        <v>76.5</v>
      </c>
      <c r="AD59">
        <f>'Raw - Absolute'!AD124</f>
        <v>99</v>
      </c>
      <c r="AF59" t="str">
        <f>'Raw - Absolute'!AF89</f>
        <v/>
      </c>
      <c r="AJ59">
        <f>'Raw - Absolute'!AJ99</f>
        <v>87</v>
      </c>
      <c r="AL59" t="str">
        <f>'Raw - Absolute'!AL121</f>
        <v/>
      </c>
      <c r="AM59" t="str">
        <f>'Raw - Absolute'!AM119</f>
        <v/>
      </c>
      <c r="AN59">
        <f>'Raw - Absolute'!AN129</f>
        <v>71</v>
      </c>
    </row>
    <row r="60" spans="2:41" x14ac:dyDescent="0.3">
      <c r="B60" s="2">
        <v>57</v>
      </c>
      <c r="C60">
        <f>'Raw - Absolute'!C110</f>
        <v>86.5</v>
      </c>
      <c r="D60">
        <f>'Raw - Absolute'!D115</f>
        <v>80</v>
      </c>
      <c r="G60" t="str">
        <f>'Raw - Absolute'!G100</f>
        <v/>
      </c>
      <c r="J60">
        <f>'Raw - Absolute'!J122</f>
        <v>41.9</v>
      </c>
      <c r="L60" t="str">
        <f>'Raw - Absolute'!L150</f>
        <v/>
      </c>
      <c r="O60">
        <f>'Raw - Absolute'!O108</f>
        <v>99</v>
      </c>
      <c r="Q60" t="str">
        <f>'Raw - Absolute'!Q60</f>
        <v/>
      </c>
      <c r="R60" t="str">
        <f>'Raw - Absolute'!R150</f>
        <v/>
      </c>
      <c r="T60">
        <f>'Raw - Absolute'!T131</f>
        <v>99</v>
      </c>
      <c r="V60">
        <f>'Raw - Absolute'!V103</f>
        <v>78</v>
      </c>
      <c r="AD60">
        <f>'Raw - Absolute'!AD125</f>
        <v>99</v>
      </c>
      <c r="AF60" t="str">
        <f>'Raw - Absolute'!AF90</f>
        <v/>
      </c>
      <c r="AJ60">
        <f>'Raw - Absolute'!AJ100</f>
        <v>88.5</v>
      </c>
      <c r="AL60">
        <f>'Raw - Absolute'!AL122</f>
        <v>99.9</v>
      </c>
      <c r="AM60" t="str">
        <f>'Raw - Absolute'!AM120</f>
        <v/>
      </c>
      <c r="AN60">
        <f>'Raw - Absolute'!AN130</f>
        <v>72</v>
      </c>
    </row>
    <row r="61" spans="2:41" x14ac:dyDescent="0.3">
      <c r="B61" s="2">
        <v>58</v>
      </c>
      <c r="C61">
        <f>'Raw - Absolute'!C111</f>
        <v>89.5</v>
      </c>
      <c r="D61">
        <f>'Raw - Absolute'!D116</f>
        <v>81</v>
      </c>
      <c r="G61" t="str">
        <f>'Raw - Absolute'!G101</f>
        <v/>
      </c>
      <c r="J61" t="str">
        <f>'Raw - Absolute'!J123</f>
        <v/>
      </c>
      <c r="L61" t="str">
        <f>'Raw - Absolute'!L151</f>
        <v/>
      </c>
      <c r="O61">
        <f>'Raw - Absolute'!O109</f>
        <v>99</v>
      </c>
      <c r="Q61" t="str">
        <f>'Raw - Absolute'!Q61</f>
        <v/>
      </c>
      <c r="R61" t="str">
        <f>'Raw - Absolute'!R151</f>
        <v/>
      </c>
      <c r="T61">
        <f>'Raw - Absolute'!T132</f>
        <v>99</v>
      </c>
      <c r="V61">
        <f>'Raw - Absolute'!V104</f>
        <v>78.5</v>
      </c>
      <c r="AD61">
        <f>'Raw - Absolute'!AD126</f>
        <v>99</v>
      </c>
      <c r="AF61" t="str">
        <f>'Raw - Absolute'!AF91</f>
        <v/>
      </c>
      <c r="AJ61">
        <f>'Raw - Absolute'!AJ101</f>
        <v>90</v>
      </c>
      <c r="AM61" t="str">
        <f>'Raw - Absolute'!AM121</f>
        <v/>
      </c>
      <c r="AN61">
        <f>'Raw - Absolute'!AN131</f>
        <v>73</v>
      </c>
    </row>
    <row r="62" spans="2:41" x14ac:dyDescent="0.3">
      <c r="B62" s="2">
        <v>59</v>
      </c>
      <c r="C62">
        <f>'Raw - Absolute'!C112</f>
        <v>93</v>
      </c>
      <c r="D62">
        <f>'Raw - Absolute'!D117</f>
        <v>82</v>
      </c>
      <c r="G62" t="str">
        <f>'Raw - Absolute'!G102</f>
        <v/>
      </c>
      <c r="J62" t="str">
        <f>'Raw - Absolute'!J124</f>
        <v/>
      </c>
      <c r="L62" t="str">
        <f>'Raw - Absolute'!L152</f>
        <v/>
      </c>
      <c r="O62">
        <f>'Raw - Absolute'!O110</f>
        <v>99</v>
      </c>
      <c r="Q62" t="str">
        <f>'Raw - Absolute'!Q62</f>
        <v/>
      </c>
      <c r="R62" t="str">
        <f>'Raw - Absolute'!R152</f>
        <v/>
      </c>
      <c r="T62">
        <f>'Raw - Absolute'!T133</f>
        <v>99</v>
      </c>
      <c r="V62">
        <f>'Raw - Absolute'!V105</f>
        <v>79</v>
      </c>
      <c r="AD62">
        <f>'Raw - Absolute'!AD127</f>
        <v>99</v>
      </c>
      <c r="AF62" t="str">
        <f>'Raw - Absolute'!AF92</f>
        <v/>
      </c>
      <c r="AJ62">
        <f>'Raw - Absolute'!AJ102</f>
        <v>93</v>
      </c>
      <c r="AM62" t="str">
        <f>'Raw - Absolute'!AM122</f>
        <v/>
      </c>
      <c r="AN62">
        <f>'Raw - Absolute'!AN132</f>
        <v>74</v>
      </c>
    </row>
    <row r="63" spans="2:41" x14ac:dyDescent="0.3">
      <c r="B63" s="2">
        <v>60</v>
      </c>
      <c r="C63">
        <f>'Raw - Absolute'!C113</f>
        <v>95</v>
      </c>
      <c r="D63">
        <f>'Raw - Absolute'!D118</f>
        <v>83</v>
      </c>
      <c r="G63" t="str">
        <f>'Raw - Absolute'!G103</f>
        <v/>
      </c>
      <c r="J63" t="str">
        <f>'Raw - Absolute'!J125</f>
        <v/>
      </c>
      <c r="L63" t="str">
        <f>'Raw - Absolute'!L153</f>
        <v/>
      </c>
      <c r="O63">
        <f>'Raw - Absolute'!O111</f>
        <v>99</v>
      </c>
      <c r="Q63" t="str">
        <f>'Raw - Absolute'!Q63</f>
        <v/>
      </c>
      <c r="R63" t="str">
        <f>'Raw - Absolute'!R153</f>
        <v/>
      </c>
      <c r="T63">
        <f>'Raw - Absolute'!T134</f>
        <v>99</v>
      </c>
      <c r="V63">
        <f>'Raw - Absolute'!V106</f>
        <v>80</v>
      </c>
      <c r="AD63">
        <f>'Raw - Absolute'!AD128</f>
        <v>99</v>
      </c>
      <c r="AF63" t="str">
        <f>'Raw - Absolute'!AF93</f>
        <v/>
      </c>
      <c r="AJ63">
        <f>'Raw - Absolute'!AJ103</f>
        <v>94</v>
      </c>
      <c r="AM63" t="str">
        <f>'Raw - Absolute'!AM123</f>
        <v/>
      </c>
      <c r="AN63">
        <f>'Raw - Absolute'!AN133</f>
        <v>76</v>
      </c>
    </row>
    <row r="64" spans="2:41" x14ac:dyDescent="0.3">
      <c r="B64" s="2">
        <v>61</v>
      </c>
      <c r="C64">
        <f>'Raw - Absolute'!C114</f>
        <v>97</v>
      </c>
      <c r="D64">
        <f>'Raw - Absolute'!D119</f>
        <v>83</v>
      </c>
      <c r="G64">
        <f>'Raw - Absolute'!G104</f>
        <v>66</v>
      </c>
      <c r="J64" t="str">
        <f>'Raw - Absolute'!J126</f>
        <v/>
      </c>
      <c r="L64">
        <f>'Raw - Absolute'!L154</f>
        <v>83.2</v>
      </c>
      <c r="O64">
        <f>'Raw - Absolute'!O112</f>
        <v>99</v>
      </c>
      <c r="Q64">
        <f>'Raw - Absolute'!Q64</f>
        <v>20</v>
      </c>
      <c r="R64">
        <f>'Raw - Absolute'!R154</f>
        <v>37.9</v>
      </c>
      <c r="T64">
        <f>'Raw - Absolute'!T135</f>
        <v>99</v>
      </c>
      <c r="V64">
        <f>'Raw - Absolute'!V107</f>
        <v>81</v>
      </c>
      <c r="AD64">
        <f>'Raw - Absolute'!AD129</f>
        <v>99</v>
      </c>
      <c r="AF64">
        <f>'Raw - Absolute'!AF94</f>
        <v>83</v>
      </c>
      <c r="AJ64">
        <f>'Raw - Absolute'!AJ104</f>
        <v>95</v>
      </c>
      <c r="AM64" t="str">
        <f>'Raw - Absolute'!AM124</f>
        <v/>
      </c>
      <c r="AN64">
        <f>'Raw - Absolute'!AN134</f>
        <v>76</v>
      </c>
    </row>
    <row r="65" spans="2:40" x14ac:dyDescent="0.3">
      <c r="B65" s="2">
        <v>62</v>
      </c>
      <c r="C65">
        <f>'Raw - Absolute'!C115</f>
        <v>97.5</v>
      </c>
      <c r="D65">
        <f>'Raw - Absolute'!D120</f>
        <v>84</v>
      </c>
      <c r="G65" t="str">
        <f>'Raw - Absolute'!G105</f>
        <v/>
      </c>
      <c r="J65" t="str">
        <f>'Raw - Absolute'!J127</f>
        <v/>
      </c>
      <c r="L65">
        <f>'Raw - Absolute'!L155</f>
        <v>83.4</v>
      </c>
      <c r="O65">
        <f>'Raw - Absolute'!O113</f>
        <v>99</v>
      </c>
      <c r="Q65" t="str">
        <f>'Raw - Absolute'!Q65</f>
        <v/>
      </c>
      <c r="R65">
        <f>'Raw - Absolute'!R155</f>
        <v>35.799999999999997</v>
      </c>
      <c r="T65">
        <f>'Raw - Absolute'!T136</f>
        <v>99</v>
      </c>
      <c r="V65">
        <f>'Raw - Absolute'!V108</f>
        <v>82</v>
      </c>
      <c r="AD65">
        <f>'Raw - Absolute'!AD130</f>
        <v>99</v>
      </c>
      <c r="AF65" t="str">
        <f>'Raw - Absolute'!AF95</f>
        <v/>
      </c>
      <c r="AJ65">
        <f>'Raw - Absolute'!AJ105</f>
        <v>95.5</v>
      </c>
      <c r="AM65" t="str">
        <f>'Raw - Absolute'!AM125</f>
        <v/>
      </c>
      <c r="AN65">
        <f>'Raw - Absolute'!AN135</f>
        <v>77</v>
      </c>
    </row>
    <row r="66" spans="2:40" x14ac:dyDescent="0.3">
      <c r="B66" s="2">
        <v>63</v>
      </c>
      <c r="C66">
        <f>'Raw - Absolute'!C116</f>
        <v>98</v>
      </c>
      <c r="D66">
        <f>'Raw - Absolute'!D121</f>
        <v>85</v>
      </c>
      <c r="G66" t="str">
        <f>'Raw - Absolute'!G106</f>
        <v/>
      </c>
      <c r="J66" t="str">
        <f>'Raw - Absolute'!J128</f>
        <v/>
      </c>
      <c r="O66">
        <f>'Raw - Absolute'!O114</f>
        <v>99</v>
      </c>
      <c r="Q66" t="str">
        <f>'Raw - Absolute'!Q66</f>
        <v/>
      </c>
      <c r="T66">
        <f>'Raw - Absolute'!T137</f>
        <v>99</v>
      </c>
      <c r="V66">
        <f>'Raw - Absolute'!V109</f>
        <v>85</v>
      </c>
      <c r="AD66">
        <f>'Raw - Absolute'!AD131</f>
        <v>99</v>
      </c>
      <c r="AF66" t="str">
        <f>'Raw - Absolute'!AF96</f>
        <v/>
      </c>
      <c r="AJ66">
        <f>'Raw - Absolute'!AJ106</f>
        <v>96</v>
      </c>
      <c r="AM66" t="str">
        <f>'Raw - Absolute'!AM126</f>
        <v/>
      </c>
      <c r="AN66">
        <f>'Raw - Absolute'!AN136</f>
        <v>77</v>
      </c>
    </row>
    <row r="67" spans="2:40" x14ac:dyDescent="0.3">
      <c r="B67" s="2">
        <v>64</v>
      </c>
      <c r="C67">
        <f>'Raw - Absolute'!C117</f>
        <v>98.5</v>
      </c>
      <c r="D67">
        <f>'Raw - Absolute'!D122</f>
        <v>85</v>
      </c>
      <c r="G67" t="str">
        <f>'Raw - Absolute'!G107</f>
        <v/>
      </c>
      <c r="J67" t="str">
        <f>'Raw - Absolute'!J129</f>
        <v/>
      </c>
      <c r="O67">
        <f>'Raw - Absolute'!O115</f>
        <v>99</v>
      </c>
      <c r="Q67" t="str">
        <f>'Raw - Absolute'!Q67</f>
        <v/>
      </c>
      <c r="T67">
        <f>'Raw - Absolute'!T138</f>
        <v>99</v>
      </c>
      <c r="V67">
        <f>'Raw - Absolute'!V110</f>
        <v>86</v>
      </c>
      <c r="AD67">
        <f>'Raw - Absolute'!AD132</f>
        <v>99</v>
      </c>
      <c r="AF67" t="str">
        <f>'Raw - Absolute'!AF97</f>
        <v/>
      </c>
      <c r="AJ67">
        <f>'Raw - Absolute'!AJ107</f>
        <v>96</v>
      </c>
      <c r="AM67" t="str">
        <f>'Raw - Absolute'!AM127</f>
        <v/>
      </c>
      <c r="AN67">
        <f>'Raw - Absolute'!AN137</f>
        <v>77</v>
      </c>
    </row>
    <row r="68" spans="2:40" x14ac:dyDescent="0.3">
      <c r="B68" s="2">
        <v>65</v>
      </c>
      <c r="C68">
        <f>'Raw - Absolute'!C118</f>
        <v>98</v>
      </c>
      <c r="D68">
        <f>'Raw - Absolute'!D123</f>
        <v>85</v>
      </c>
      <c r="G68" t="str">
        <f>'Raw - Absolute'!G108</f>
        <v/>
      </c>
      <c r="J68" t="str">
        <f>'Raw - Absolute'!J130</f>
        <v/>
      </c>
      <c r="O68">
        <f>'Raw - Absolute'!O116</f>
        <v>99</v>
      </c>
      <c r="Q68" t="str">
        <f>'Raw - Absolute'!Q68</f>
        <v/>
      </c>
      <c r="T68">
        <f>'Raw - Absolute'!T139</f>
        <v>99</v>
      </c>
      <c r="V68">
        <f>'Raw - Absolute'!V111</f>
        <v>87</v>
      </c>
      <c r="AD68">
        <f>'Raw - Absolute'!AD133</f>
        <v>99</v>
      </c>
      <c r="AF68" t="str">
        <f>'Raw - Absolute'!AF98</f>
        <v/>
      </c>
      <c r="AJ68">
        <f>'Raw - Absolute'!AJ108</f>
        <v>96.5</v>
      </c>
      <c r="AM68">
        <f>'Raw - Absolute'!AM128</f>
        <v>73</v>
      </c>
      <c r="AN68">
        <f>'Raw - Absolute'!AN138</f>
        <v>77</v>
      </c>
    </row>
    <row r="69" spans="2:40" x14ac:dyDescent="0.3">
      <c r="B69" s="2">
        <v>66</v>
      </c>
      <c r="C69">
        <f>'Raw - Absolute'!C119</f>
        <v>98.5</v>
      </c>
      <c r="D69">
        <f>'Raw - Absolute'!D124</f>
        <v>86</v>
      </c>
      <c r="G69" t="str">
        <f>'Raw - Absolute'!G109</f>
        <v/>
      </c>
      <c r="J69" t="str">
        <f>'Raw - Absolute'!J131</f>
        <v/>
      </c>
      <c r="O69">
        <f>'Raw - Absolute'!O117</f>
        <v>99</v>
      </c>
      <c r="Q69" t="str">
        <f>'Raw - Absolute'!Q69</f>
        <v/>
      </c>
      <c r="T69">
        <f>'Raw - Absolute'!T140</f>
        <v>99</v>
      </c>
      <c r="V69">
        <f>'Raw - Absolute'!V112</f>
        <v>88.5</v>
      </c>
      <c r="AD69">
        <f>'Raw - Absolute'!AD134</f>
        <v>99</v>
      </c>
      <c r="AF69" t="str">
        <f>'Raw - Absolute'!AF99</f>
        <v/>
      </c>
      <c r="AJ69">
        <f>'Raw - Absolute'!AJ109</f>
        <v>97</v>
      </c>
      <c r="AM69" t="str">
        <f>'Raw - Absolute'!AM129</f>
        <v/>
      </c>
      <c r="AN69">
        <f>'Raw - Absolute'!AN139</f>
        <v>77</v>
      </c>
    </row>
    <row r="70" spans="2:40" x14ac:dyDescent="0.3">
      <c r="B70" s="2">
        <v>67</v>
      </c>
      <c r="C70">
        <f>'Raw - Absolute'!C120</f>
        <v>98</v>
      </c>
      <c r="D70">
        <f>'Raw - Absolute'!D125</f>
        <v>86</v>
      </c>
      <c r="G70" t="str">
        <f>'Raw - Absolute'!G110</f>
        <v/>
      </c>
      <c r="J70" t="str">
        <f>'Raw - Absolute'!J132</f>
        <v/>
      </c>
      <c r="O70">
        <f>'Raw - Absolute'!O118</f>
        <v>99</v>
      </c>
      <c r="Q70" t="str">
        <f>'Raw - Absolute'!Q70</f>
        <v/>
      </c>
      <c r="T70">
        <f>'Raw - Absolute'!T141</f>
        <v>99</v>
      </c>
      <c r="V70">
        <f>'Raw - Absolute'!V113</f>
        <v>90</v>
      </c>
      <c r="AD70">
        <f>'Raw - Absolute'!AD135</f>
        <v>99</v>
      </c>
      <c r="AF70" t="str">
        <f>'Raw - Absolute'!AF100</f>
        <v/>
      </c>
      <c r="AJ70">
        <f>'Raw - Absolute'!AJ110</f>
        <v>97.33</v>
      </c>
      <c r="AM70" t="str">
        <f>'Raw - Absolute'!AM130</f>
        <v/>
      </c>
      <c r="AN70">
        <f>'Raw - Absolute'!AN140</f>
        <v>77</v>
      </c>
    </row>
    <row r="71" spans="2:40" x14ac:dyDescent="0.3">
      <c r="B71" s="2">
        <v>68</v>
      </c>
      <c r="C71">
        <f>'Raw - Absolute'!C121</f>
        <v>99</v>
      </c>
      <c r="D71">
        <f>'Raw - Absolute'!D126</f>
        <v>86</v>
      </c>
      <c r="G71" t="str">
        <f>'Raw - Absolute'!G111</f>
        <v/>
      </c>
      <c r="J71" t="str">
        <f>'Raw - Absolute'!J133</f>
        <v/>
      </c>
      <c r="O71">
        <f>'Raw - Absolute'!O119</f>
        <v>99</v>
      </c>
      <c r="Q71" t="str">
        <f>'Raw - Absolute'!Q71</f>
        <v/>
      </c>
      <c r="T71">
        <f>'Raw - Absolute'!T142</f>
        <v>99</v>
      </c>
      <c r="V71">
        <f>'Raw - Absolute'!V114</f>
        <v>87</v>
      </c>
      <c r="AD71">
        <f>'Raw - Absolute'!AD136</f>
        <v>99</v>
      </c>
      <c r="AF71" t="str">
        <f>'Raw - Absolute'!AF101</f>
        <v/>
      </c>
      <c r="AJ71">
        <f>'Raw - Absolute'!AJ111</f>
        <v>97.67</v>
      </c>
      <c r="AM71">
        <f>'Raw - Absolute'!AM131</f>
        <v>75</v>
      </c>
      <c r="AN71">
        <f>'Raw - Absolute'!AN141</f>
        <v>77</v>
      </c>
    </row>
    <row r="72" spans="2:40" x14ac:dyDescent="0.3">
      <c r="B72" s="2">
        <v>69</v>
      </c>
      <c r="C72">
        <f>'Raw - Absolute'!C122</f>
        <v>100</v>
      </c>
      <c r="D72">
        <f>'Raw - Absolute'!D127</f>
        <v>86.5</v>
      </c>
      <c r="G72" t="str">
        <f>'Raw - Absolute'!G112</f>
        <v/>
      </c>
      <c r="J72" t="str">
        <f>'Raw - Absolute'!J134</f>
        <v/>
      </c>
      <c r="O72">
        <f>'Raw - Absolute'!O120</f>
        <v>99</v>
      </c>
      <c r="Q72" t="str">
        <f>'Raw - Absolute'!Q72</f>
        <v/>
      </c>
      <c r="T72">
        <f>'Raw - Absolute'!T143</f>
        <v>99</v>
      </c>
      <c r="V72">
        <f>'Raw - Absolute'!V115</f>
        <v>87.5</v>
      </c>
      <c r="AD72">
        <f>'Raw - Absolute'!AD137</f>
        <v>99</v>
      </c>
      <c r="AF72" t="str">
        <f>'Raw - Absolute'!AF102</f>
        <v/>
      </c>
      <c r="AJ72">
        <f>'Raw - Absolute'!AJ112</f>
        <v>98</v>
      </c>
      <c r="AM72" t="str">
        <f>'Raw - Absolute'!AM132</f>
        <v/>
      </c>
      <c r="AN72">
        <f>'Raw - Absolute'!AN142</f>
        <v>78</v>
      </c>
    </row>
    <row r="73" spans="2:40" x14ac:dyDescent="0.3">
      <c r="B73" s="2">
        <v>70</v>
      </c>
      <c r="C73">
        <f>'Raw - Absolute'!C123</f>
        <v>100</v>
      </c>
      <c r="D73">
        <f>'Raw - Absolute'!D128</f>
        <v>87</v>
      </c>
      <c r="G73" t="str">
        <f>'Raw - Absolute'!G113</f>
        <v/>
      </c>
      <c r="J73" t="str">
        <f>'Raw - Absolute'!J135</f>
        <v/>
      </c>
      <c r="O73">
        <f>'Raw - Absolute'!O121</f>
        <v>99</v>
      </c>
      <c r="Q73" t="str">
        <f>'Raw - Absolute'!Q73</f>
        <v/>
      </c>
      <c r="T73">
        <f>'Raw - Absolute'!T144</f>
        <v>99</v>
      </c>
      <c r="V73">
        <f>'Raw - Absolute'!V116</f>
        <v>88</v>
      </c>
      <c r="AD73">
        <f>'Raw - Absolute'!AD138</f>
        <v>99</v>
      </c>
      <c r="AF73" t="str">
        <f>'Raw - Absolute'!AF103</f>
        <v/>
      </c>
      <c r="AJ73">
        <f>'Raw - Absolute'!AJ113</f>
        <v>98</v>
      </c>
      <c r="AM73">
        <f>'Raw - Absolute'!AM133</f>
        <v>75</v>
      </c>
      <c r="AN73">
        <f>'Raw - Absolute'!AN143</f>
        <v>78</v>
      </c>
    </row>
    <row r="74" spans="2:40" x14ac:dyDescent="0.3">
      <c r="B74" s="2">
        <v>71</v>
      </c>
      <c r="C74">
        <f>'Raw - Absolute'!C124</f>
        <v>100</v>
      </c>
      <c r="D74">
        <f>'Raw - Absolute'!D129</f>
        <v>88</v>
      </c>
      <c r="G74">
        <f>'Raw - Absolute'!G114</f>
        <v>78</v>
      </c>
      <c r="J74">
        <f>'Raw - Absolute'!J136</f>
        <v>49.3</v>
      </c>
      <c r="O74">
        <f>'Raw - Absolute'!O122</f>
        <v>99</v>
      </c>
      <c r="Q74" t="str">
        <f>'Raw - Absolute'!Q74</f>
        <v/>
      </c>
      <c r="T74">
        <f>'Raw - Absolute'!T145</f>
        <v>99</v>
      </c>
      <c r="V74">
        <f>'Raw - Absolute'!V117</f>
        <v>88.67</v>
      </c>
      <c r="AD74">
        <f>'Raw - Absolute'!AD139</f>
        <v>99</v>
      </c>
      <c r="AF74">
        <f>'Raw - Absolute'!AF104</f>
        <v>93</v>
      </c>
      <c r="AJ74">
        <f>'Raw - Absolute'!AJ114</f>
        <v>98.33</v>
      </c>
      <c r="AM74" t="str">
        <f>'Raw - Absolute'!AM134</f>
        <v/>
      </c>
      <c r="AN74">
        <f>'Raw - Absolute'!AN144</f>
        <v>78</v>
      </c>
    </row>
    <row r="75" spans="2:40" x14ac:dyDescent="0.3">
      <c r="B75" s="2">
        <v>72</v>
      </c>
      <c r="C75">
        <f>'Raw - Absolute'!C125</f>
        <v>100</v>
      </c>
      <c r="D75">
        <f>'Raw - Absolute'!D130</f>
        <v>88</v>
      </c>
      <c r="J75" t="str">
        <f>'Raw - Absolute'!J137</f>
        <v/>
      </c>
      <c r="O75">
        <f>'Raw - Absolute'!O123</f>
        <v>99</v>
      </c>
      <c r="Q75">
        <f>'Raw - Absolute'!Q75</f>
        <v>51</v>
      </c>
      <c r="T75">
        <f>'Raw - Absolute'!T146</f>
        <v>99</v>
      </c>
      <c r="V75">
        <f>'Raw - Absolute'!V118</f>
        <v>89.33</v>
      </c>
      <c r="AD75">
        <f>'Raw - Absolute'!AD140</f>
        <v>99</v>
      </c>
      <c r="AF75" t="str">
        <f>'Raw - Absolute'!AF105</f>
        <v/>
      </c>
      <c r="AJ75">
        <f>'Raw - Absolute'!AJ115</f>
        <v>98.67</v>
      </c>
      <c r="AM75" t="str">
        <f>'Raw - Absolute'!AM135</f>
        <v/>
      </c>
      <c r="AN75">
        <f>'Raw - Absolute'!AN145</f>
        <v>79</v>
      </c>
    </row>
    <row r="76" spans="2:40" x14ac:dyDescent="0.3">
      <c r="B76" s="2">
        <v>73</v>
      </c>
      <c r="C76">
        <f>'Raw - Absolute'!C126</f>
        <v>100</v>
      </c>
      <c r="D76">
        <f>'Raw - Absolute'!D131</f>
        <v>89</v>
      </c>
      <c r="J76" t="str">
        <f>'Raw - Absolute'!J138</f>
        <v/>
      </c>
      <c r="O76">
        <f>'Raw - Absolute'!O124</f>
        <v>99</v>
      </c>
      <c r="Q76" t="str">
        <f>'Raw - Absolute'!Q76</f>
        <v/>
      </c>
      <c r="T76">
        <f>'Raw - Absolute'!T147</f>
        <v>99</v>
      </c>
      <c r="V76">
        <f>'Raw - Absolute'!V119</f>
        <v>90</v>
      </c>
      <c r="AD76">
        <f>'Raw - Absolute'!AD141</f>
        <v>99</v>
      </c>
      <c r="AF76" t="str">
        <f>'Raw - Absolute'!AF106</f>
        <v/>
      </c>
      <c r="AJ76">
        <f>'Raw - Absolute'!AJ116</f>
        <v>99</v>
      </c>
      <c r="AM76">
        <f>'Raw - Absolute'!AM136</f>
        <v>84.8</v>
      </c>
      <c r="AN76">
        <f>'Raw - Absolute'!AN146</f>
        <v>80</v>
      </c>
    </row>
    <row r="77" spans="2:40" x14ac:dyDescent="0.3">
      <c r="B77" s="2">
        <v>74</v>
      </c>
      <c r="C77">
        <f>'Raw - Absolute'!C127</f>
        <v>100</v>
      </c>
      <c r="D77">
        <f>'Raw - Absolute'!D132</f>
        <v>89.5</v>
      </c>
      <c r="J77" t="str">
        <f>'Raw - Absolute'!J139</f>
        <v/>
      </c>
      <c r="O77">
        <f>'Raw - Absolute'!O125</f>
        <v>99</v>
      </c>
      <c r="Q77" t="str">
        <f>'Raw - Absolute'!Q77</f>
        <v/>
      </c>
      <c r="T77">
        <f>'Raw - Absolute'!T148</f>
        <v>99</v>
      </c>
      <c r="V77">
        <f>'Raw - Absolute'!V120</f>
        <v>90.5</v>
      </c>
      <c r="AD77">
        <f>'Raw - Absolute'!AD142</f>
        <v>99</v>
      </c>
      <c r="AF77" t="str">
        <f>'Raw - Absolute'!AF107</f>
        <v/>
      </c>
      <c r="AJ77">
        <f>'Raw - Absolute'!AJ117</f>
        <v>99</v>
      </c>
      <c r="AM77" t="str">
        <f>'Raw - Absolute'!AM137</f>
        <v/>
      </c>
      <c r="AN77">
        <f>'Raw - Absolute'!AN147</f>
        <v>81</v>
      </c>
    </row>
    <row r="78" spans="2:40" x14ac:dyDescent="0.3">
      <c r="B78" s="2">
        <v>75</v>
      </c>
      <c r="C78">
        <f>'Raw - Absolute'!C128</f>
        <v>100</v>
      </c>
      <c r="D78">
        <f>'Raw - Absolute'!D133</f>
        <v>90</v>
      </c>
      <c r="J78" t="str">
        <f>'Raw - Absolute'!J140</f>
        <v/>
      </c>
      <c r="O78">
        <f>'Raw - Absolute'!O126</f>
        <v>99</v>
      </c>
      <c r="Q78" t="str">
        <f>'Raw - Absolute'!Q78</f>
        <v/>
      </c>
      <c r="T78">
        <f>'Raw - Absolute'!T149</f>
        <v>99</v>
      </c>
      <c r="V78">
        <f>'Raw - Absolute'!V121</f>
        <v>91</v>
      </c>
      <c r="AD78">
        <f>'Raw - Absolute'!AD143</f>
        <v>99</v>
      </c>
      <c r="AF78" t="str">
        <f>'Raw - Absolute'!AF108</f>
        <v/>
      </c>
      <c r="AJ78">
        <f>'Raw - Absolute'!AJ118</f>
        <v>99</v>
      </c>
      <c r="AM78" t="str">
        <f>'Raw - Absolute'!AM138</f>
        <v/>
      </c>
      <c r="AN78">
        <f>'Raw - Absolute'!AN148</f>
        <v>81</v>
      </c>
    </row>
    <row r="79" spans="2:40" x14ac:dyDescent="0.3">
      <c r="B79" s="2">
        <v>76</v>
      </c>
      <c r="D79">
        <f>'Raw - Absolute'!D134</f>
        <v>91</v>
      </c>
      <c r="J79" t="str">
        <f>'Raw - Absolute'!J141</f>
        <v/>
      </c>
      <c r="O79">
        <f>'Raw - Absolute'!O127</f>
        <v>99</v>
      </c>
      <c r="Q79" t="str">
        <f>'Raw - Absolute'!Q79</f>
        <v/>
      </c>
      <c r="T79" t="str">
        <f>'Raw - Absolute'!T150</f>
        <v/>
      </c>
      <c r="V79">
        <f>'Raw - Absolute'!V122</f>
        <v>91.5</v>
      </c>
      <c r="AD79">
        <f>'Raw - Absolute'!AD144</f>
        <v>99</v>
      </c>
      <c r="AF79" t="str">
        <f>'Raw - Absolute'!AF109</f>
        <v/>
      </c>
      <c r="AJ79">
        <f>'Raw - Absolute'!AJ119</f>
        <v>99</v>
      </c>
      <c r="AM79" t="str">
        <f>'Raw - Absolute'!AM139</f>
        <v/>
      </c>
      <c r="AN79">
        <f>'Raw - Absolute'!AN149</f>
        <v>81</v>
      </c>
    </row>
    <row r="80" spans="2:40" x14ac:dyDescent="0.3">
      <c r="B80" s="2">
        <v>77</v>
      </c>
      <c r="D80">
        <f>'Raw - Absolute'!D135</f>
        <v>91</v>
      </c>
      <c r="J80">
        <f>'Raw - Absolute'!J142</f>
        <v>56</v>
      </c>
      <c r="O80">
        <f>'Raw - Absolute'!O128</f>
        <v>99</v>
      </c>
      <c r="Q80" t="str">
        <f>'Raw - Absolute'!Q80</f>
        <v/>
      </c>
      <c r="T80" t="str">
        <f>'Raw - Absolute'!T151</f>
        <v/>
      </c>
      <c r="V80">
        <f>'Raw - Absolute'!V123</f>
        <v>92</v>
      </c>
      <c r="AD80">
        <f>'Raw - Absolute'!AD145</f>
        <v>99</v>
      </c>
      <c r="AF80" t="str">
        <f>'Raw - Absolute'!AF110</f>
        <v/>
      </c>
      <c r="AJ80">
        <f>'Raw - Absolute'!AJ120</f>
        <v>99</v>
      </c>
      <c r="AM80" t="str">
        <f>'Raw - Absolute'!AM140</f>
        <v/>
      </c>
      <c r="AN80">
        <f>'Raw - Absolute'!AN150</f>
        <v>81</v>
      </c>
    </row>
    <row r="81" spans="2:40" x14ac:dyDescent="0.3">
      <c r="B81" s="2">
        <v>78</v>
      </c>
      <c r="D81">
        <f>'Raw - Absolute'!D136</f>
        <v>91</v>
      </c>
      <c r="J81" t="str">
        <f>'Raw - Absolute'!J143</f>
        <v/>
      </c>
      <c r="O81">
        <f>'Raw - Absolute'!O129</f>
        <v>99</v>
      </c>
      <c r="Q81" t="str">
        <f>'Raw - Absolute'!Q81</f>
        <v/>
      </c>
      <c r="T81" t="str">
        <f>'Raw - Absolute'!T152</f>
        <v/>
      </c>
      <c r="V81">
        <f>'Raw - Absolute'!V124</f>
        <v>92.5</v>
      </c>
      <c r="AD81">
        <f>'Raw - Absolute'!AD146</f>
        <v>99</v>
      </c>
      <c r="AF81" t="str">
        <f>'Raw - Absolute'!AF111</f>
        <v/>
      </c>
      <c r="AJ81">
        <f>'Raw - Absolute'!AJ121</f>
        <v>99</v>
      </c>
      <c r="AM81" t="str">
        <f>'Raw - Absolute'!AM141</f>
        <v/>
      </c>
      <c r="AN81">
        <f>'Raw - Absolute'!AN151</f>
        <v>80</v>
      </c>
    </row>
    <row r="82" spans="2:40" x14ac:dyDescent="0.3">
      <c r="B82" s="2">
        <v>79</v>
      </c>
      <c r="D82">
        <f>'Raw - Absolute'!D137</f>
        <v>92</v>
      </c>
      <c r="J82" t="str">
        <f>'Raw - Absolute'!J144</f>
        <v/>
      </c>
      <c r="O82">
        <f>'Raw - Absolute'!O130</f>
        <v>99</v>
      </c>
      <c r="Q82" t="str">
        <f>'Raw - Absolute'!Q82</f>
        <v/>
      </c>
      <c r="T82" t="str">
        <f>'Raw - Absolute'!T153</f>
        <v/>
      </c>
      <c r="V82">
        <f>'Raw - Absolute'!V125</f>
        <v>93</v>
      </c>
      <c r="AD82">
        <f>'Raw - Absolute'!AD147</f>
        <v>99</v>
      </c>
      <c r="AF82" t="str">
        <f>'Raw - Absolute'!AF112</f>
        <v/>
      </c>
      <c r="AJ82">
        <f>'Raw - Absolute'!AJ122</f>
        <v>99</v>
      </c>
      <c r="AM82">
        <f>'Raw - Absolute'!AM142</f>
        <v>90.9</v>
      </c>
      <c r="AN82">
        <f>'Raw - Absolute'!AN152</f>
        <v>79</v>
      </c>
    </row>
    <row r="83" spans="2:40" x14ac:dyDescent="0.3">
      <c r="B83" s="2">
        <v>80</v>
      </c>
      <c r="D83">
        <f>'Raw - Absolute'!D138</f>
        <v>91</v>
      </c>
      <c r="J83" t="str">
        <f>'Raw - Absolute'!J145</f>
        <v/>
      </c>
      <c r="O83">
        <f>'Raw - Absolute'!O131</f>
        <v>99</v>
      </c>
      <c r="Q83" t="str">
        <f>'Raw - Absolute'!Q83</f>
        <v/>
      </c>
      <c r="T83">
        <f>'Raw - Absolute'!T154</f>
        <v>99.3</v>
      </c>
      <c r="V83">
        <f>'Raw - Absolute'!V126</f>
        <v>92.5</v>
      </c>
      <c r="AD83">
        <f>'Raw - Absolute'!AD148</f>
        <v>99</v>
      </c>
      <c r="AF83" t="str">
        <f>'Raw - Absolute'!AF113</f>
        <v/>
      </c>
      <c r="AJ83">
        <f>'Raw - Absolute'!AJ123</f>
        <v>99</v>
      </c>
      <c r="AM83" t="str">
        <f>'Raw - Absolute'!AM143</f>
        <v/>
      </c>
    </row>
    <row r="84" spans="2:40" x14ac:dyDescent="0.3">
      <c r="B84" s="2">
        <v>81</v>
      </c>
      <c r="D84">
        <f>'Raw - Absolute'!D139</f>
        <v>91</v>
      </c>
      <c r="J84" t="str">
        <f>'Raw - Absolute'!J146</f>
        <v/>
      </c>
      <c r="O84">
        <f>'Raw - Absolute'!O132</f>
        <v>99</v>
      </c>
      <c r="Q84">
        <f>'Raw - Absolute'!Q84</f>
        <v>60</v>
      </c>
      <c r="T84">
        <f>'Raw - Absolute'!T155</f>
        <v>99.2</v>
      </c>
      <c r="V84">
        <f>'Raw - Absolute'!V127</f>
        <v>92</v>
      </c>
      <c r="AD84">
        <f>'Raw - Absolute'!AD149</f>
        <v>99</v>
      </c>
      <c r="AF84">
        <f>'Raw - Absolute'!AF114</f>
        <v>98</v>
      </c>
      <c r="AJ84">
        <f>'Raw - Absolute'!AJ124</f>
        <v>99</v>
      </c>
      <c r="AM84" t="str">
        <f>'Raw - Absolute'!AM144</f>
        <v/>
      </c>
    </row>
    <row r="85" spans="2:40" x14ac:dyDescent="0.3">
      <c r="B85" s="2">
        <v>82</v>
      </c>
      <c r="D85">
        <f>'Raw - Absolute'!D140</f>
        <v>92</v>
      </c>
      <c r="J85">
        <f>'Raw - Absolute'!J147</f>
        <v>62.3</v>
      </c>
      <c r="O85">
        <f>'Raw - Absolute'!O133</f>
        <v>99</v>
      </c>
      <c r="Q85" t="str">
        <f>'Raw - Absolute'!Q85</f>
        <v/>
      </c>
      <c r="V85">
        <f>'Raw - Absolute'!V128</f>
        <v>92</v>
      </c>
      <c r="AF85" t="str">
        <f>'Raw - Absolute'!AF115</f>
        <v/>
      </c>
      <c r="AJ85">
        <f>'Raw - Absolute'!AJ125</f>
        <v>99</v>
      </c>
      <c r="AM85" t="str">
        <f>'Raw - Absolute'!AM145</f>
        <v/>
      </c>
    </row>
    <row r="86" spans="2:40" x14ac:dyDescent="0.3">
      <c r="B86" s="2">
        <v>83</v>
      </c>
      <c r="D86">
        <f>'Raw - Absolute'!D141</f>
        <v>92</v>
      </c>
      <c r="J86" t="str">
        <f>'Raw - Absolute'!J148</f>
        <v/>
      </c>
      <c r="O86">
        <f>'Raw - Absolute'!O134</f>
        <v>99</v>
      </c>
      <c r="Q86" t="str">
        <f>'Raw - Absolute'!Q86</f>
        <v/>
      </c>
      <c r="V86">
        <f>'Raw - Absolute'!V129</f>
        <v>92</v>
      </c>
      <c r="AF86" t="str">
        <f>'Raw - Absolute'!AF116</f>
        <v/>
      </c>
      <c r="AJ86">
        <f>'Raw - Absolute'!AJ126</f>
        <v>99</v>
      </c>
      <c r="AM86" t="str">
        <f>'Raw - Absolute'!AM146</f>
        <v/>
      </c>
    </row>
    <row r="87" spans="2:40" x14ac:dyDescent="0.3">
      <c r="B87" s="2">
        <v>84</v>
      </c>
      <c r="D87">
        <f>'Raw - Absolute'!D142</f>
        <v>92</v>
      </c>
      <c r="J87">
        <f>'Raw - Absolute'!J149</f>
        <v>64</v>
      </c>
      <c r="O87">
        <f>'Raw - Absolute'!O135</f>
        <v>99</v>
      </c>
      <c r="Q87" t="str">
        <f>'Raw - Absolute'!Q87</f>
        <v/>
      </c>
      <c r="V87">
        <f>'Raw - Absolute'!V130</f>
        <v>92.25</v>
      </c>
      <c r="AF87" t="str">
        <f>'Raw - Absolute'!AF117</f>
        <v/>
      </c>
      <c r="AJ87">
        <f>'Raw - Absolute'!AJ127</f>
        <v>99</v>
      </c>
      <c r="AM87">
        <f>'Raw - Absolute'!AM147</f>
        <v>92.2</v>
      </c>
    </row>
    <row r="88" spans="2:40" x14ac:dyDescent="0.3">
      <c r="B88" s="2">
        <v>85</v>
      </c>
      <c r="D88">
        <f>'Raw - Absolute'!D143</f>
        <v>91</v>
      </c>
      <c r="J88" t="str">
        <f>'Raw - Absolute'!J150</f>
        <v/>
      </c>
      <c r="O88">
        <f>'Raw - Absolute'!O136</f>
        <v>99</v>
      </c>
      <c r="Q88" t="str">
        <f>'Raw - Absolute'!Q88</f>
        <v/>
      </c>
      <c r="V88">
        <f>'Raw - Absolute'!V131</f>
        <v>92.5</v>
      </c>
      <c r="AF88" t="str">
        <f>'Raw - Absolute'!AF118</f>
        <v/>
      </c>
      <c r="AJ88">
        <f>'Raw - Absolute'!AJ128</f>
        <v>99</v>
      </c>
      <c r="AM88" t="str">
        <f>'Raw - Absolute'!AM148</f>
        <v/>
      </c>
    </row>
    <row r="89" spans="2:40" x14ac:dyDescent="0.3">
      <c r="B89" s="2">
        <v>86</v>
      </c>
      <c r="D89">
        <f>'Raw - Absolute'!D144</f>
        <v>92</v>
      </c>
      <c r="J89" t="str">
        <f>'Raw - Absolute'!J151</f>
        <v/>
      </c>
      <c r="O89">
        <f>'Raw - Absolute'!O137</f>
        <v>99</v>
      </c>
      <c r="Q89" t="str">
        <f>'Raw - Absolute'!Q89</f>
        <v/>
      </c>
      <c r="V89">
        <f>'Raw - Absolute'!V132</f>
        <v>92.75</v>
      </c>
      <c r="AF89" t="str">
        <f>'Raw - Absolute'!AF119</f>
        <v/>
      </c>
      <c r="AJ89">
        <f>'Raw - Absolute'!AJ129</f>
        <v>99</v>
      </c>
      <c r="AM89">
        <f>'Raw - Absolute'!AM149</f>
        <v>84</v>
      </c>
    </row>
    <row r="90" spans="2:40" x14ac:dyDescent="0.3">
      <c r="B90" s="2">
        <v>87</v>
      </c>
      <c r="D90">
        <f>'Raw - Absolute'!D145</f>
        <v>92</v>
      </c>
      <c r="J90" t="str">
        <f>'Raw - Absolute'!J152</f>
        <v/>
      </c>
      <c r="O90">
        <f>'Raw - Absolute'!O138</f>
        <v>99</v>
      </c>
      <c r="Q90" t="str">
        <f>'Raw - Absolute'!Q90</f>
        <v/>
      </c>
      <c r="V90">
        <f>'Raw - Absolute'!V133</f>
        <v>93</v>
      </c>
      <c r="AF90" t="str">
        <f>'Raw - Absolute'!AF120</f>
        <v/>
      </c>
      <c r="AJ90">
        <f>'Raw - Absolute'!AJ130</f>
        <v>99</v>
      </c>
      <c r="AM90" t="str">
        <f>'Raw - Absolute'!AM150</f>
        <v/>
      </c>
    </row>
    <row r="91" spans="2:40" x14ac:dyDescent="0.3">
      <c r="B91" s="2">
        <v>88</v>
      </c>
      <c r="D91">
        <f>'Raw - Absolute'!D146</f>
        <v>91</v>
      </c>
      <c r="J91" t="str">
        <f>'Raw - Absolute'!J153</f>
        <v/>
      </c>
      <c r="O91">
        <f>'Raw - Absolute'!O139</f>
        <v>99</v>
      </c>
      <c r="Q91" t="str">
        <f>'Raw - Absolute'!Q91</f>
        <v/>
      </c>
      <c r="V91">
        <f>'Raw - Absolute'!V134</f>
        <v>93.5</v>
      </c>
      <c r="AF91" t="str">
        <f>'Raw - Absolute'!AF121</f>
        <v/>
      </c>
      <c r="AJ91">
        <f>'Raw - Absolute'!AJ131</f>
        <v>99</v>
      </c>
      <c r="AM91" t="str">
        <f>'Raw - Absolute'!AM151</f>
        <v/>
      </c>
    </row>
    <row r="92" spans="2:40" x14ac:dyDescent="0.3">
      <c r="B92" s="2">
        <v>89</v>
      </c>
      <c r="D92">
        <f>'Raw - Absolute'!D147</f>
        <v>91</v>
      </c>
      <c r="J92">
        <f>'Raw - Absolute'!J154</f>
        <v>69.400000000000006</v>
      </c>
      <c r="O92">
        <f>'Raw - Absolute'!O140</f>
        <v>99</v>
      </c>
      <c r="Q92" t="str">
        <f>'Raw - Absolute'!Q92</f>
        <v/>
      </c>
      <c r="V92">
        <f>'Raw - Absolute'!V135</f>
        <v>94</v>
      </c>
      <c r="AF92" t="str">
        <f>'Raw - Absolute'!AF122</f>
        <v/>
      </c>
      <c r="AJ92">
        <f>'Raw - Absolute'!AJ132</f>
        <v>99</v>
      </c>
      <c r="AM92" t="str">
        <f>'Raw - Absolute'!AM152</f>
        <v/>
      </c>
    </row>
    <row r="93" spans="2:40" x14ac:dyDescent="0.3">
      <c r="B93" s="2">
        <v>90</v>
      </c>
      <c r="D93">
        <f>'Raw - Absolute'!D148</f>
        <v>91</v>
      </c>
      <c r="J93">
        <f>'Raw - Absolute'!J155</f>
        <v>69.3</v>
      </c>
      <c r="O93">
        <f>'Raw - Absolute'!O141</f>
        <v>99</v>
      </c>
      <c r="Q93" t="str">
        <f>'Raw - Absolute'!Q93</f>
        <v/>
      </c>
      <c r="V93">
        <f>'Raw - Absolute'!V136</f>
        <v>94</v>
      </c>
      <c r="AF93" t="str">
        <f>'Raw - Absolute'!AF123</f>
        <v/>
      </c>
      <c r="AJ93">
        <f>'Raw - Absolute'!AJ133</f>
        <v>99</v>
      </c>
      <c r="AM93" t="str">
        <f>'Raw - Absolute'!AM153</f>
        <v/>
      </c>
    </row>
    <row r="94" spans="2:40" x14ac:dyDescent="0.3">
      <c r="B94" s="2">
        <v>91</v>
      </c>
      <c r="D94">
        <f>'Raw - Absolute'!D149</f>
        <v>91</v>
      </c>
      <c r="O94">
        <f>'Raw - Absolute'!O142</f>
        <v>99</v>
      </c>
      <c r="Q94">
        <f>'Raw - Absolute'!Q94</f>
        <v>71</v>
      </c>
      <c r="V94">
        <f>'Raw - Absolute'!V137</f>
        <v>94</v>
      </c>
      <c r="AF94">
        <f>'Raw - Absolute'!AF124</f>
        <v>99</v>
      </c>
      <c r="AJ94">
        <f>'Raw - Absolute'!AJ134</f>
        <v>99</v>
      </c>
      <c r="AM94">
        <f>'Raw - Absolute'!AM154</f>
        <v>85.3</v>
      </c>
    </row>
    <row r="95" spans="2:40" x14ac:dyDescent="0.3">
      <c r="B95" s="2">
        <v>92</v>
      </c>
      <c r="O95">
        <f>'Raw - Absolute'!O143</f>
        <v>99</v>
      </c>
      <c r="Q95" t="str">
        <f>'Raw - Absolute'!Q95</f>
        <v/>
      </c>
      <c r="V95">
        <f>'Raw - Absolute'!V138</f>
        <v>94</v>
      </c>
      <c r="AF95" t="str">
        <f>'Raw - Absolute'!AF125</f>
        <v/>
      </c>
      <c r="AJ95">
        <f>'Raw - Absolute'!AJ135</f>
        <v>99</v>
      </c>
      <c r="AM95">
        <f>'Raw - Absolute'!AM155</f>
        <v>85.2</v>
      </c>
    </row>
    <row r="96" spans="2:40" x14ac:dyDescent="0.3">
      <c r="B96" s="2">
        <v>93</v>
      </c>
      <c r="O96">
        <f>'Raw - Absolute'!O144</f>
        <v>99</v>
      </c>
      <c r="Q96" t="str">
        <f>'Raw - Absolute'!Q96</f>
        <v/>
      </c>
      <c r="V96">
        <f>'Raw - Absolute'!V139</f>
        <v>94</v>
      </c>
      <c r="AF96" t="str">
        <f>'Raw - Absolute'!AF126</f>
        <v/>
      </c>
      <c r="AJ96">
        <f>'Raw - Absolute'!AJ136</f>
        <v>99</v>
      </c>
    </row>
    <row r="97" spans="2:36" x14ac:dyDescent="0.3">
      <c r="B97" s="2">
        <v>94</v>
      </c>
      <c r="O97">
        <f>'Raw - Absolute'!O145</f>
        <v>99</v>
      </c>
      <c r="Q97" t="str">
        <f>'Raw - Absolute'!Q97</f>
        <v/>
      </c>
      <c r="V97">
        <f>'Raw - Absolute'!V140</f>
        <v>94</v>
      </c>
      <c r="AF97" t="str">
        <f>'Raw - Absolute'!AF127</f>
        <v/>
      </c>
      <c r="AJ97">
        <f>'Raw - Absolute'!AJ137</f>
        <v>99</v>
      </c>
    </row>
    <row r="98" spans="2:36" x14ac:dyDescent="0.3">
      <c r="B98" s="2">
        <v>95</v>
      </c>
      <c r="O98">
        <f>'Raw - Absolute'!O146</f>
        <v>99</v>
      </c>
      <c r="Q98" t="str">
        <f>'Raw - Absolute'!Q98</f>
        <v/>
      </c>
      <c r="V98">
        <f>'Raw - Absolute'!V141</f>
        <v>94</v>
      </c>
      <c r="AF98" t="str">
        <f>'Raw - Absolute'!AF128</f>
        <v/>
      </c>
      <c r="AJ98">
        <f>'Raw - Absolute'!AJ138</f>
        <v>99</v>
      </c>
    </row>
    <row r="99" spans="2:36" x14ac:dyDescent="0.3">
      <c r="B99" s="2">
        <v>96</v>
      </c>
      <c r="O99">
        <f>'Raw - Absolute'!O147</f>
        <v>99</v>
      </c>
      <c r="Q99" t="str">
        <f>'Raw - Absolute'!Q99</f>
        <v/>
      </c>
      <c r="V99">
        <f>'Raw - Absolute'!V142</f>
        <v>94</v>
      </c>
      <c r="AF99" t="str">
        <f>'Raw - Absolute'!AF129</f>
        <v/>
      </c>
      <c r="AJ99">
        <f>'Raw - Absolute'!AJ139</f>
        <v>99</v>
      </c>
    </row>
    <row r="100" spans="2:36" x14ac:dyDescent="0.3">
      <c r="B100" s="2">
        <v>97</v>
      </c>
      <c r="O100">
        <f>'Raw - Absolute'!O148</f>
        <v>99</v>
      </c>
      <c r="Q100" t="str">
        <f>'Raw - Absolute'!Q100</f>
        <v/>
      </c>
      <c r="V100">
        <f>'Raw - Absolute'!V143</f>
        <v>94</v>
      </c>
      <c r="AF100" t="str">
        <f>'Raw - Absolute'!AF130</f>
        <v/>
      </c>
      <c r="AJ100">
        <f>'Raw - Absolute'!AJ140</f>
        <v>99</v>
      </c>
    </row>
    <row r="101" spans="2:36" x14ac:dyDescent="0.3">
      <c r="B101" s="2">
        <v>98</v>
      </c>
      <c r="O101">
        <f>'Raw - Absolute'!O149</f>
        <v>99</v>
      </c>
      <c r="Q101" t="str">
        <f>'Raw - Absolute'!Q101</f>
        <v/>
      </c>
      <c r="V101">
        <f>'Raw - Absolute'!V144</f>
        <v>94</v>
      </c>
      <c r="AF101" t="str">
        <f>'Raw - Absolute'!AF131</f>
        <v/>
      </c>
      <c r="AJ101">
        <f>'Raw - Absolute'!AJ141</f>
        <v>99</v>
      </c>
    </row>
    <row r="102" spans="2:36" x14ac:dyDescent="0.3">
      <c r="B102" s="2">
        <v>99</v>
      </c>
      <c r="Q102" t="str">
        <f>'Raw - Absolute'!Q102</f>
        <v/>
      </c>
      <c r="V102">
        <f>'Raw - Absolute'!V145</f>
        <v>94.5</v>
      </c>
      <c r="AF102" t="str">
        <f>'Raw - Absolute'!AF132</f>
        <v/>
      </c>
      <c r="AJ102">
        <f>'Raw - Absolute'!AJ142</f>
        <v>99</v>
      </c>
    </row>
    <row r="103" spans="2:36" x14ac:dyDescent="0.3">
      <c r="B103" s="2">
        <v>100</v>
      </c>
      <c r="Q103" t="str">
        <f>'Raw - Absolute'!Q103</f>
        <v/>
      </c>
      <c r="V103">
        <f>'Raw - Absolute'!V146</f>
        <v>95</v>
      </c>
      <c r="AF103">
        <f>'Raw - Absolute'!AF133</f>
        <v>100</v>
      </c>
      <c r="AJ103">
        <f>'Raw - Absolute'!AJ143</f>
        <v>99</v>
      </c>
    </row>
    <row r="104" spans="2:36" x14ac:dyDescent="0.3">
      <c r="B104" s="2">
        <v>101</v>
      </c>
      <c r="Q104">
        <f>'Raw - Absolute'!Q104</f>
        <v>87</v>
      </c>
      <c r="V104">
        <f>'Raw - Absolute'!V147</f>
        <v>94</v>
      </c>
      <c r="AJ104">
        <f>'Raw - Absolute'!AJ144</f>
        <v>99</v>
      </c>
    </row>
    <row r="105" spans="2:36" x14ac:dyDescent="0.3">
      <c r="B105" s="2">
        <v>102</v>
      </c>
      <c r="Q105" t="str">
        <f>'Raw - Absolute'!Q105</f>
        <v/>
      </c>
      <c r="V105">
        <f>'Raw - Absolute'!V148</f>
        <v>93</v>
      </c>
      <c r="AJ105">
        <f>'Raw - Absolute'!AJ145</f>
        <v>99</v>
      </c>
    </row>
    <row r="106" spans="2:36" x14ac:dyDescent="0.3">
      <c r="B106" s="2">
        <v>103</v>
      </c>
      <c r="Q106" t="str">
        <f>'Raw - Absolute'!Q106</f>
        <v/>
      </c>
      <c r="V106">
        <f>'Raw - Absolute'!V149</f>
        <v>92</v>
      </c>
      <c r="AJ106">
        <f>'Raw - Absolute'!AJ146</f>
        <v>99</v>
      </c>
    </row>
    <row r="107" spans="2:36" x14ac:dyDescent="0.3">
      <c r="B107" s="2">
        <v>104</v>
      </c>
      <c r="Q107" t="str">
        <f>'Raw - Absolute'!Q107</f>
        <v/>
      </c>
      <c r="V107" t="str">
        <f>'Raw - Absolute'!V150</f>
        <v/>
      </c>
      <c r="AJ107">
        <f>'Raw - Absolute'!AJ147</f>
        <v>99</v>
      </c>
    </row>
    <row r="108" spans="2:36" x14ac:dyDescent="0.3">
      <c r="B108" s="2">
        <v>105</v>
      </c>
      <c r="Q108" t="str">
        <f>'Raw - Absolute'!Q108</f>
        <v/>
      </c>
      <c r="V108" t="str">
        <f>'Raw - Absolute'!V151</f>
        <v/>
      </c>
      <c r="AJ108">
        <f>'Raw - Absolute'!AJ148</f>
        <v>99</v>
      </c>
    </row>
    <row r="109" spans="2:36" x14ac:dyDescent="0.3">
      <c r="B109" s="2">
        <v>106</v>
      </c>
      <c r="Q109" t="str">
        <f>'Raw - Absolute'!Q109</f>
        <v/>
      </c>
      <c r="V109" t="str">
        <f>'Raw - Absolute'!V152</f>
        <v/>
      </c>
      <c r="AJ109">
        <f>'Raw - Absolute'!AJ149</f>
        <v>99</v>
      </c>
    </row>
    <row r="110" spans="2:36" x14ac:dyDescent="0.3">
      <c r="B110" s="2">
        <v>107</v>
      </c>
      <c r="Q110" t="str">
        <f>'Raw - Absolute'!Q110</f>
        <v/>
      </c>
      <c r="V110">
        <f>'Raw - Absolute'!V153</f>
        <v>83</v>
      </c>
      <c r="AJ110" t="str">
        <f>'Raw - Absolute'!AJ150</f>
        <v/>
      </c>
    </row>
    <row r="111" spans="2:36" x14ac:dyDescent="0.3">
      <c r="B111" s="2">
        <v>108</v>
      </c>
      <c r="Q111" t="str">
        <f>'Raw - Absolute'!Q111</f>
        <v/>
      </c>
      <c r="V111">
        <f>'Raw - Absolute'!V154</f>
        <v>75</v>
      </c>
      <c r="AJ111" t="str">
        <f>'Raw - Absolute'!AJ151</f>
        <v/>
      </c>
    </row>
    <row r="112" spans="2:36" x14ac:dyDescent="0.3">
      <c r="B112" s="2">
        <v>109</v>
      </c>
      <c r="Q112" t="str">
        <f>'Raw - Absolute'!Q112</f>
        <v/>
      </c>
      <c r="V112">
        <f>'Raw - Absolute'!V155</f>
        <v>70.5</v>
      </c>
      <c r="AJ112" t="str">
        <f>'Raw - Absolute'!AJ152</f>
        <v/>
      </c>
    </row>
    <row r="113" spans="2:41" x14ac:dyDescent="0.3">
      <c r="B113" s="2">
        <v>110</v>
      </c>
      <c r="Q113" t="str">
        <f>'Raw - Absolute'!Q113</f>
        <v/>
      </c>
      <c r="V113">
        <f>'Raw - Absolute'!V156</f>
        <v>75</v>
      </c>
      <c r="AJ113" t="str">
        <f>'Raw - Absolute'!AJ153</f>
        <v/>
      </c>
    </row>
    <row r="114" spans="2:41" x14ac:dyDescent="0.3">
      <c r="B114" s="2">
        <v>111</v>
      </c>
      <c r="Q114">
        <f>'Raw - Absolute'!Q114</f>
        <v>96</v>
      </c>
      <c r="V114">
        <f>'Raw - Absolute'!V157</f>
        <v>66</v>
      </c>
      <c r="AJ114">
        <f>'Raw - Absolute'!AJ154</f>
        <v>98.6</v>
      </c>
    </row>
    <row r="115" spans="2:41" x14ac:dyDescent="0.3">
      <c r="B115" s="2">
        <v>112</v>
      </c>
      <c r="Q115" t="str">
        <f>'Raw - Absolute'!Q115</f>
        <v/>
      </c>
      <c r="V115">
        <f>'Raw - Absolute'!V158</f>
        <v>65</v>
      </c>
      <c r="AJ115">
        <f>'Raw - Absolute'!AJ155</f>
        <v>98.6</v>
      </c>
    </row>
    <row r="116" spans="2:41" x14ac:dyDescent="0.3">
      <c r="B116" s="2">
        <v>113</v>
      </c>
      <c r="Q116" t="str">
        <f>'Raw - Absolute'!Q116</f>
        <v/>
      </c>
    </row>
    <row r="117" spans="2:41" x14ac:dyDescent="0.3">
      <c r="B117" s="2">
        <v>114</v>
      </c>
      <c r="Q117" t="str">
        <f>'Raw - Absolute'!Q117</f>
        <v/>
      </c>
      <c r="AO117" t="str">
        <f>IF(ISERROR(VLOOKUP($B117,'technology-adoption-by-househol'!$D$1335:$E$1341,2,FALSE)),"",VLOOKUP($B117,'technology-adoption-by-househol'!$D$1335:$E$1341,2,FALSE))</f>
        <v/>
      </c>
    </row>
    <row r="118" spans="2:41" x14ac:dyDescent="0.3">
      <c r="B118" s="2">
        <v>115</v>
      </c>
      <c r="Q118" t="str">
        <f>'Raw - Absolute'!Q118</f>
        <v/>
      </c>
      <c r="AO118" t="str">
        <f>IF(ISERROR(VLOOKUP($B118,'technology-adoption-by-househol'!$D$1335:$E$1341,2,FALSE)),"",VLOOKUP($B118,'technology-adoption-by-househol'!$D$1335:$E$1341,2,FALSE))</f>
        <v/>
      </c>
    </row>
    <row r="119" spans="2:41" x14ac:dyDescent="0.3">
      <c r="B119" s="2">
        <v>116</v>
      </c>
      <c r="Q119" t="str">
        <f>'Raw - Absolute'!Q119</f>
        <v/>
      </c>
      <c r="AO119" t="str">
        <f>IF(ISERROR(VLOOKUP($B119,'technology-adoption-by-househol'!$D$1335:$E$1341,2,FALSE)),"",VLOOKUP($B119,'technology-adoption-by-househol'!$D$1335:$E$1341,2,FALSE))</f>
        <v/>
      </c>
    </row>
    <row r="120" spans="2:41" x14ac:dyDescent="0.3">
      <c r="B120" s="2">
        <v>117</v>
      </c>
      <c r="Q120" t="str">
        <f>'Raw - Absolute'!Q120</f>
        <v/>
      </c>
      <c r="AO120" t="str">
        <f>IF(ISERROR(VLOOKUP($B120,'technology-adoption-by-househol'!$D$1335:$E$1341,2,FALSE)),"",VLOOKUP($B120,'technology-adoption-by-househol'!$D$1335:$E$1341,2,FALSE))</f>
        <v/>
      </c>
    </row>
    <row r="121" spans="2:41" x14ac:dyDescent="0.3">
      <c r="B121" s="2">
        <v>118</v>
      </c>
      <c r="Q121" t="str">
        <f>'Raw - Absolute'!Q121</f>
        <v/>
      </c>
      <c r="AO121" t="str">
        <f>IF(ISERROR(VLOOKUP($B121,'technology-adoption-by-househol'!$D$1335:$E$1341,2,FALSE)),"",VLOOKUP($B121,'technology-adoption-by-househol'!$D$1335:$E$1341,2,FALSE))</f>
        <v/>
      </c>
    </row>
    <row r="122" spans="2:41" x14ac:dyDescent="0.3">
      <c r="B122" s="2">
        <v>119</v>
      </c>
      <c r="Q122" t="str">
        <f>'Raw - Absolute'!Q122</f>
        <v/>
      </c>
      <c r="AO122" t="str">
        <f>IF(ISERROR(VLOOKUP($B122,'technology-adoption-by-househol'!$D$1335:$E$1341,2,FALSE)),"",VLOOKUP($B122,'technology-adoption-by-househol'!$D$1335:$E$1341,2,FALSE))</f>
        <v/>
      </c>
    </row>
    <row r="123" spans="2:41" x14ac:dyDescent="0.3">
      <c r="B123" s="2">
        <v>120</v>
      </c>
      <c r="Q123" t="str">
        <f>'Raw - Absolute'!Q123</f>
        <v/>
      </c>
      <c r="AO123" t="str">
        <f>IF(ISERROR(VLOOKUP($B123,'technology-adoption-by-househol'!$D$1335:$E$1341,2,FALSE)),"",VLOOKUP($B123,'technology-adoption-by-househol'!$D$1335:$E$1341,2,FALSE))</f>
        <v/>
      </c>
    </row>
    <row r="124" spans="2:41" x14ac:dyDescent="0.3">
      <c r="B124" s="2">
        <v>121</v>
      </c>
      <c r="Q124">
        <f>'Raw - Absolute'!Q124</f>
        <v>98</v>
      </c>
      <c r="AO124" t="str">
        <f>IF(ISERROR(VLOOKUP($B124,'technology-adoption-by-househol'!$D$1335:$E$1341,2,FALSE)),"",VLOOKUP($B124,'technology-adoption-by-househol'!$D$1335:$E$1341,2,FALSE))</f>
        <v/>
      </c>
    </row>
    <row r="125" spans="2:41" x14ac:dyDescent="0.3">
      <c r="B125" s="2">
        <v>122</v>
      </c>
      <c r="Q125" t="str">
        <f>'Raw - Absolute'!Q125</f>
        <v/>
      </c>
      <c r="AO125" t="str">
        <f>IF(ISERROR(VLOOKUP($B125,'technology-adoption-by-househol'!$D$1335:$E$1341,2,FALSE)),"",VLOOKUP($B125,'technology-adoption-by-househol'!$D$1335:$E$1341,2,FALSE))</f>
        <v/>
      </c>
    </row>
    <row r="126" spans="2:41" x14ac:dyDescent="0.3">
      <c r="B126" s="2">
        <v>123</v>
      </c>
      <c r="Q126" t="str">
        <f>'Raw - Absolute'!Q126</f>
        <v/>
      </c>
      <c r="AO126" t="str">
        <f>IF(ISERROR(VLOOKUP($B126,'technology-adoption-by-househol'!$D$1335:$E$1341,2,FALSE)),"",VLOOKUP($B126,'technology-adoption-by-househol'!$D$1335:$E$1341,2,FALSE))</f>
        <v/>
      </c>
    </row>
    <row r="127" spans="2:41" x14ac:dyDescent="0.3">
      <c r="B127" s="2">
        <v>124</v>
      </c>
      <c r="Q127" t="str">
        <f>'Raw - Absolute'!Q127</f>
        <v/>
      </c>
      <c r="AO127" t="str">
        <f>IF(ISERROR(VLOOKUP($B127,'technology-adoption-by-househol'!$D$1335:$E$1341,2,FALSE)),"",VLOOKUP($B127,'technology-adoption-by-househol'!$D$1335:$E$1341,2,FALSE))</f>
        <v/>
      </c>
    </row>
    <row r="128" spans="2:41" x14ac:dyDescent="0.3">
      <c r="B128" s="2">
        <v>125</v>
      </c>
      <c r="Q128" t="str">
        <f>'Raw - Absolute'!Q128</f>
        <v/>
      </c>
      <c r="AO128" t="str">
        <f>IF(ISERROR(VLOOKUP($B128,'technology-adoption-by-househol'!$D$1335:$E$1341,2,FALSE)),"",VLOOKUP($B128,'technology-adoption-by-househol'!$D$1335:$E$1341,2,FALSE))</f>
        <v/>
      </c>
    </row>
    <row r="129" spans="2:41" x14ac:dyDescent="0.3">
      <c r="B129" s="2">
        <v>126</v>
      </c>
      <c r="Q129" t="str">
        <f>'Raw - Absolute'!Q129</f>
        <v/>
      </c>
      <c r="AO129" t="str">
        <f>IF(ISERROR(VLOOKUP($B129,'technology-adoption-by-househol'!$D$1335:$E$1341,2,FALSE)),"",VLOOKUP($B129,'technology-adoption-by-househol'!$D$1335:$E$1341,2,FALSE))</f>
        <v/>
      </c>
    </row>
    <row r="130" spans="2:41" x14ac:dyDescent="0.3">
      <c r="B130" s="2">
        <v>127</v>
      </c>
      <c r="Q130" t="str">
        <f>'Raw - Absolute'!Q130</f>
        <v/>
      </c>
      <c r="AO130" t="str">
        <f>IF(ISERROR(VLOOKUP($B130,'technology-adoption-by-househol'!$D$1335:$E$1341,2,FALSE)),"",VLOOKUP($B130,'technology-adoption-by-househol'!$D$1335:$E$1341,2,FALSE))</f>
        <v/>
      </c>
    </row>
    <row r="131" spans="2:41" x14ac:dyDescent="0.3">
      <c r="B131" s="2">
        <v>128</v>
      </c>
      <c r="Q131" t="str">
        <f>'Raw - Absolute'!Q131</f>
        <v/>
      </c>
      <c r="AO131" t="str">
        <f>IF(ISERROR(VLOOKUP($B131,'technology-adoption-by-househol'!$D$1335:$E$1341,2,FALSE)),"",VLOOKUP($B131,'technology-adoption-by-househol'!$D$1335:$E$1341,2,FALSE))</f>
        <v/>
      </c>
    </row>
    <row r="132" spans="2:41" x14ac:dyDescent="0.3">
      <c r="B132" s="2">
        <v>129</v>
      </c>
      <c r="Q132" t="str">
        <f>'Raw - Absolute'!Q132</f>
        <v/>
      </c>
      <c r="AO132" t="str">
        <f>IF(ISERROR(VLOOKUP($B132,'technology-adoption-by-househol'!$D$1335:$E$1341,2,FALSE)),"",VLOOKUP($B132,'technology-adoption-by-househol'!$D$1335:$E$1341,2,FALSE))</f>
        <v/>
      </c>
    </row>
    <row r="133" spans="2:41" x14ac:dyDescent="0.3">
      <c r="B133" s="2">
        <v>130</v>
      </c>
      <c r="Q133">
        <f>'Raw - Absolute'!Q133</f>
        <v>100</v>
      </c>
      <c r="AO133" t="str">
        <f>IF(ISERROR(VLOOKUP($B133,'technology-adoption-by-househol'!$D$1335:$E$1341,2,FALSE)),"",VLOOKUP($B133,'technology-adoption-by-househol'!$D$1335:$E$1341,2,FALSE))</f>
        <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5CC76-FB97-4F33-89D0-BDC4336B5666}">
  <dimension ref="B2:AP133"/>
  <sheetViews>
    <sheetView workbookViewId="0"/>
  </sheetViews>
  <sheetFormatPr defaultRowHeight="14.4" x14ac:dyDescent="0.3"/>
  <cols>
    <col min="1" max="1" width="2.77734375" customWidth="1"/>
    <col min="2" max="2" width="17.21875" style="2" customWidth="1"/>
    <col min="3" max="3" width="17.21875" bestFit="1" customWidth="1"/>
    <col min="4" max="41" width="13.88671875" customWidth="1"/>
    <col min="42" max="42" width="10.5546875" customWidth="1"/>
  </cols>
  <sheetData>
    <row r="2" spans="2:42" x14ac:dyDescent="0.3">
      <c r="B2" s="4" t="s">
        <v>90</v>
      </c>
    </row>
    <row r="3" spans="2:42" s="1" customFormat="1" ht="43.2" x14ac:dyDescent="0.3">
      <c r="B3" s="3"/>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24</v>
      </c>
      <c r="W3" s="1" t="s">
        <v>25</v>
      </c>
      <c r="X3" s="1" t="s">
        <v>26</v>
      </c>
      <c r="Y3" s="1" t="s">
        <v>27</v>
      </c>
      <c r="Z3" s="1" t="s">
        <v>28</v>
      </c>
      <c r="AA3" s="1" t="s">
        <v>29</v>
      </c>
      <c r="AB3" s="1" t="s">
        <v>30</v>
      </c>
      <c r="AC3" s="1" t="s">
        <v>31</v>
      </c>
      <c r="AD3" s="1" t="s">
        <v>32</v>
      </c>
      <c r="AE3" s="1" t="s">
        <v>33</v>
      </c>
      <c r="AF3" s="1" t="s">
        <v>34</v>
      </c>
      <c r="AG3" s="1" t="s">
        <v>35</v>
      </c>
      <c r="AH3" s="1" t="s">
        <v>36</v>
      </c>
      <c r="AI3" s="1" t="s">
        <v>37</v>
      </c>
      <c r="AJ3" s="1" t="s">
        <v>38</v>
      </c>
      <c r="AK3" s="1" t="s">
        <v>39</v>
      </c>
      <c r="AL3" s="1" t="s">
        <v>41</v>
      </c>
      <c r="AM3" s="1" t="s">
        <v>43</v>
      </c>
      <c r="AN3" s="1" t="s">
        <v>44</v>
      </c>
      <c r="AO3" s="1" t="s">
        <v>45</v>
      </c>
      <c r="AP3" s="1" t="s">
        <v>89</v>
      </c>
    </row>
    <row r="4" spans="2:42" x14ac:dyDescent="0.3">
      <c r="B4" s="2">
        <v>1</v>
      </c>
      <c r="C4">
        <f>'Raw - Absolute'!C95</f>
        <v>36</v>
      </c>
      <c r="D4">
        <f>'Raw - Absolute'!D59</f>
        <v>10</v>
      </c>
      <c r="E4">
        <f>'Raw - Absolute'!E112</f>
        <v>7.6</v>
      </c>
      <c r="F4">
        <f>'Raw - Absolute'!F138</f>
        <v>10</v>
      </c>
      <c r="G4">
        <f>'Raw - Absolute'!G64</f>
        <v>1</v>
      </c>
      <c r="H4">
        <f>'Raw - Absolute'!H110</f>
        <v>10</v>
      </c>
      <c r="I4">
        <f>'Raw - Absolute'!I136</f>
        <v>20.7</v>
      </c>
      <c r="J4">
        <f>'Raw - Absolute'!J66</f>
        <v>1.1000000000000001</v>
      </c>
      <c r="K4">
        <f>'Raw - Absolute'!K110</f>
        <v>1</v>
      </c>
      <c r="L4">
        <f>'Raw - Absolute'!L94</f>
        <v>1</v>
      </c>
      <c r="M4">
        <f>'Raw - Absolute'!M153</f>
        <v>2</v>
      </c>
      <c r="N4">
        <f>'Raw - Absolute'!N77</f>
        <v>5</v>
      </c>
      <c r="O4">
        <f>'Raw - Absolute'!O52</f>
        <v>10</v>
      </c>
      <c r="P4">
        <f>'Raw - Absolute'!P121</f>
        <v>2</v>
      </c>
      <c r="Q4">
        <f>'Raw - Absolute'!Q4</f>
        <v>1</v>
      </c>
      <c r="R4">
        <f>'Raw - Absolute'!R94</f>
        <v>6</v>
      </c>
      <c r="S4">
        <f>'Raw - Absolute'!S101</f>
        <v>10</v>
      </c>
      <c r="T4">
        <f>'Raw - Absolute'!T75</f>
        <v>10</v>
      </c>
      <c r="U4">
        <f>'Raw - Absolute'!U137</f>
        <v>10</v>
      </c>
      <c r="V4">
        <f>'Raw - Absolute'!V47</f>
        <v>10</v>
      </c>
      <c r="W4">
        <f>'Raw - Absolute'!W128</f>
        <v>8.1999999999999993</v>
      </c>
      <c r="X4">
        <f>'Raw - Absolute'!X119</f>
        <v>3</v>
      </c>
      <c r="Y4">
        <f>'Raw - Absolute'!Y134</f>
        <v>16</v>
      </c>
      <c r="Z4">
        <f>'Raw - Absolute'!Z150</f>
        <v>11</v>
      </c>
      <c r="AA4">
        <f>'Raw - Absolute'!AA95</f>
        <v>0</v>
      </c>
      <c r="AB4">
        <f>'Raw - Absolute'!AB114</f>
        <v>0</v>
      </c>
      <c r="AC4">
        <f>'Raw - Absolute'!AC116</f>
        <v>0.5</v>
      </c>
      <c r="AD4">
        <f>'Raw - Absolute'!AD69</f>
        <v>10</v>
      </c>
      <c r="AE4">
        <f>'Raw - Absolute'!AE69</f>
        <v>1</v>
      </c>
      <c r="AF4">
        <f>'Raw - Absolute'!AF34</f>
        <v>24</v>
      </c>
      <c r="AG4">
        <f>'Raw - Absolute'!AG108</f>
        <v>1</v>
      </c>
      <c r="AH4">
        <f>'Raw - Absolute'!AH155</f>
        <v>35</v>
      </c>
      <c r="AI4">
        <f>'Raw - Absolute'!AI149</f>
        <v>5</v>
      </c>
      <c r="AJ4">
        <f>'Raw - Absolute'!AJ44</f>
        <v>10</v>
      </c>
      <c r="AK4">
        <f>'Raw - Absolute'!AK154</f>
        <v>3</v>
      </c>
      <c r="AL4">
        <f>'Raw - Absolute'!AL66</f>
        <v>31.5</v>
      </c>
      <c r="AM4">
        <f>'Raw - Absolute'!AM64</f>
        <v>39</v>
      </c>
      <c r="AN4">
        <f>'Raw - Absolute'!AN74</f>
        <v>10</v>
      </c>
      <c r="AO4">
        <f>'Raw - Absolute'!AO77</f>
        <v>1</v>
      </c>
      <c r="AP4" s="6">
        <f>'Debit Card'!R10</f>
        <v>23</v>
      </c>
    </row>
    <row r="5" spans="2:42" x14ac:dyDescent="0.3">
      <c r="B5" s="2">
        <v>2</v>
      </c>
      <c r="C5">
        <f>'Raw - Absolute'!C96</f>
        <v>44.5</v>
      </c>
      <c r="D5">
        <f>'Raw - Absolute'!D60</f>
        <v>12</v>
      </c>
      <c r="E5">
        <f>'Raw - Absolute'!E113</f>
        <v>8.6999999999999993</v>
      </c>
      <c r="F5">
        <f>'Raw - Absolute'!F139</f>
        <v>12</v>
      </c>
      <c r="G5" s="5">
        <f t="shared" ref="G5:G23" si="0">($G$24-$G$4)/20+G4</f>
        <v>3.05</v>
      </c>
      <c r="H5">
        <f>'Raw - Absolute'!H111</f>
        <v>15</v>
      </c>
      <c r="I5" s="5">
        <f>($I$10-$I$4)/6+I4</f>
        <v>24.25</v>
      </c>
      <c r="J5">
        <f>'Raw - Absolute'!J67</f>
        <v>1</v>
      </c>
      <c r="K5">
        <f>'Raw - Absolute'!K111</f>
        <v>3.5</v>
      </c>
      <c r="L5" s="5">
        <f>($L$14-$L$4)/10+L4</f>
        <v>2</v>
      </c>
      <c r="M5">
        <f>'Raw - Absolute'!M154</f>
        <v>5</v>
      </c>
      <c r="N5" s="7">
        <f>($N$21-$N$4)/17+N4</f>
        <v>5.5294117647058822</v>
      </c>
      <c r="O5">
        <f>'Raw - Absolute'!O53</f>
        <v>10.67</v>
      </c>
      <c r="P5">
        <f>'Raw - Absolute'!P122</f>
        <v>5</v>
      </c>
      <c r="Q5" s="5">
        <f>($Q$24-$Q$4)/20+Q4</f>
        <v>1.3</v>
      </c>
      <c r="R5" s="5">
        <f>($R$14-$R$4)/10+R4</f>
        <v>7.6</v>
      </c>
      <c r="S5">
        <f>'Raw - Absolute'!S102</f>
        <v>12</v>
      </c>
      <c r="T5">
        <f>'Raw - Absolute'!T76</f>
        <v>14</v>
      </c>
      <c r="U5">
        <f>'Raw - Absolute'!U138</f>
        <v>11</v>
      </c>
      <c r="V5">
        <f>'Raw - Absolute'!V48</f>
        <v>12</v>
      </c>
      <c r="W5">
        <f>'Raw - Absolute'!W129</f>
        <v>10</v>
      </c>
      <c r="X5" s="5">
        <f>($X$9-$X$4)/5+X4</f>
        <v>3.8</v>
      </c>
      <c r="Y5">
        <f>'Raw - Absolute'!Y135</f>
        <v>20</v>
      </c>
      <c r="Z5">
        <f>'Raw - Absolute'!Z151</f>
        <v>13</v>
      </c>
      <c r="AA5">
        <f>'Raw - Absolute'!AA96</f>
        <v>2</v>
      </c>
      <c r="AB5">
        <f>'Raw - Absolute'!AB115</f>
        <v>0.56999999999999995</v>
      </c>
      <c r="AC5">
        <f>'Raw - Absolute'!AC117</f>
        <v>4.5</v>
      </c>
      <c r="AD5">
        <f>'Raw - Absolute'!AD70</f>
        <v>17</v>
      </c>
      <c r="AE5">
        <f>'Raw - Absolute'!AE70</f>
        <v>2.4</v>
      </c>
      <c r="AF5" s="7">
        <f>($AF$54-$AF$4)/50+AF4</f>
        <v>24.92</v>
      </c>
      <c r="AG5">
        <f>'Raw - Absolute'!AG109</f>
        <v>1.5</v>
      </c>
      <c r="AH5">
        <f>'Raw - Absolute'!AH156</f>
        <v>45</v>
      </c>
      <c r="AI5">
        <f>'Raw - Absolute'!AI150</f>
        <v>11</v>
      </c>
      <c r="AJ5">
        <f>'Raw - Absolute'!AJ45</f>
        <v>10.5</v>
      </c>
      <c r="AK5">
        <f>'Raw - Absolute'!AK155</f>
        <v>10</v>
      </c>
      <c r="AL5">
        <f>'Raw - Absolute'!AL67</f>
        <v>33.5</v>
      </c>
      <c r="AM5" s="5">
        <f>($AM$14-$AM$4)/10+AM4</f>
        <v>40.6</v>
      </c>
      <c r="AN5">
        <f>'Raw - Absolute'!AN75</f>
        <v>12</v>
      </c>
      <c r="AO5" s="7">
        <f>($AO$24-$AO$4)/20+AO4</f>
        <v>1.55</v>
      </c>
      <c r="AP5" s="6">
        <f>'Debit Card'!R11</f>
        <v>28.4</v>
      </c>
    </row>
    <row r="6" spans="2:42" x14ac:dyDescent="0.3">
      <c r="B6" s="2">
        <v>3</v>
      </c>
      <c r="C6">
        <f>'Raw - Absolute'!C97</f>
        <v>50</v>
      </c>
      <c r="D6">
        <f>'Raw - Absolute'!D61</f>
        <v>17</v>
      </c>
      <c r="E6">
        <f>'Raw - Absolute'!E114</f>
        <v>9.6</v>
      </c>
      <c r="F6">
        <f>'Raw - Absolute'!F140</f>
        <v>16</v>
      </c>
      <c r="G6" s="5">
        <f t="shared" si="0"/>
        <v>5.0999999999999996</v>
      </c>
      <c r="H6">
        <f>'Raw - Absolute'!H112</f>
        <v>21</v>
      </c>
      <c r="I6" s="5">
        <f t="shared" ref="I6:I9" si="1">($I$10-$I$4)/6+I5</f>
        <v>27.8</v>
      </c>
      <c r="J6">
        <f>'Raw - Absolute'!J68</f>
        <v>1.8</v>
      </c>
      <c r="K6">
        <f>'Raw - Absolute'!K112</f>
        <v>7.3</v>
      </c>
      <c r="L6" s="5">
        <f t="shared" ref="L6:L13" si="2">($L$14-$L$4)/10+L5</f>
        <v>3</v>
      </c>
      <c r="M6">
        <f>'Raw - Absolute'!M155</f>
        <v>10</v>
      </c>
      <c r="N6" s="7">
        <f t="shared" ref="N6:N20" si="3">($N$21-$N$4)/17+N5</f>
        <v>6.0588235294117645</v>
      </c>
      <c r="O6">
        <f>'Raw - Absolute'!O54</f>
        <v>12.33</v>
      </c>
      <c r="P6">
        <f>'Raw - Absolute'!P123</f>
        <v>11</v>
      </c>
      <c r="Q6" s="5">
        <f t="shared" ref="Q6:Q23" si="4">($Q$24-$Q$4)/20+Q5</f>
        <v>1.6</v>
      </c>
      <c r="R6" s="5">
        <f t="shared" ref="R6:R13" si="5">($R$14-$R$4)/10+R5</f>
        <v>9.1999999999999993</v>
      </c>
      <c r="S6">
        <f>'Raw - Absolute'!S103</f>
        <v>12</v>
      </c>
      <c r="T6">
        <f>'Raw - Absolute'!T77</f>
        <v>17</v>
      </c>
      <c r="U6">
        <f>'Raw - Absolute'!U139</f>
        <v>13</v>
      </c>
      <c r="V6">
        <f>'Raw - Absolute'!V49</f>
        <v>14</v>
      </c>
      <c r="W6">
        <f>'Raw - Absolute'!W130</f>
        <v>12</v>
      </c>
      <c r="X6" s="5">
        <f t="shared" ref="X6:X8" si="6">($X$9-$X$4)/5+X5</f>
        <v>4.5999999999999996</v>
      </c>
      <c r="Y6">
        <f>'Raw - Absolute'!Y136</f>
        <v>22</v>
      </c>
      <c r="Z6">
        <f>'Raw - Absolute'!Z152</f>
        <v>18</v>
      </c>
      <c r="AA6">
        <f>'Raw - Absolute'!AA97</f>
        <v>6</v>
      </c>
      <c r="AB6">
        <f>'Raw - Absolute'!AB116</f>
        <v>0.56999999999999995</v>
      </c>
      <c r="AC6">
        <f>'Raw - Absolute'!AC118</f>
        <v>16</v>
      </c>
      <c r="AD6">
        <f>'Raw - Absolute'!AD71</f>
        <v>19</v>
      </c>
      <c r="AE6">
        <f>'Raw - Absolute'!AE71</f>
        <v>4.3</v>
      </c>
      <c r="AF6" s="7">
        <f t="shared" ref="AF6:AF53" si="7">($AF$54-$AF$4)/50+AF5</f>
        <v>25.840000000000003</v>
      </c>
      <c r="AG6">
        <f>'Raw - Absolute'!AG110</f>
        <v>4</v>
      </c>
      <c r="AH6">
        <f>'Raw - Absolute'!AH157</f>
        <v>58</v>
      </c>
      <c r="AI6">
        <f>'Raw - Absolute'!AI151</f>
        <v>15</v>
      </c>
      <c r="AJ6">
        <f>'Raw - Absolute'!AJ46</f>
        <v>11</v>
      </c>
      <c r="AK6">
        <f>'Raw - Absolute'!AK156</f>
        <v>25</v>
      </c>
      <c r="AL6">
        <f>'Raw - Absolute'!AL68</f>
        <v>35.700000000000003</v>
      </c>
      <c r="AM6" s="5">
        <f t="shared" ref="AM6:AM13" si="8">($AM$14-$AM$4)/10+AM5</f>
        <v>42.2</v>
      </c>
      <c r="AN6">
        <f>'Raw - Absolute'!AN76</f>
        <v>13</v>
      </c>
      <c r="AO6" s="7">
        <f t="shared" ref="AO6:AO23" si="9">($AO$24-$AO$4)/20+AO5</f>
        <v>2.1</v>
      </c>
      <c r="AP6" s="6">
        <f>'Debit Card'!R12</f>
        <v>33.799999999999997</v>
      </c>
    </row>
    <row r="7" spans="2:42" x14ac:dyDescent="0.3">
      <c r="B7" s="2">
        <v>4</v>
      </c>
      <c r="C7">
        <f>'Raw - Absolute'!C98</f>
        <v>55</v>
      </c>
      <c r="D7">
        <f>'Raw - Absolute'!D62</f>
        <v>19</v>
      </c>
      <c r="E7">
        <f>'Raw - Absolute'!E115</f>
        <v>11.1</v>
      </c>
      <c r="F7">
        <f>'Raw - Absolute'!F141</f>
        <v>21</v>
      </c>
      <c r="G7" s="5">
        <f t="shared" si="0"/>
        <v>7.1499999999999995</v>
      </c>
      <c r="H7">
        <f>'Raw - Absolute'!H113</f>
        <v>25</v>
      </c>
      <c r="I7" s="5">
        <f t="shared" si="1"/>
        <v>31.35</v>
      </c>
      <c r="J7" s="7">
        <f>($J$13-$J$6)/7+1</f>
        <v>0.82857142857142851</v>
      </c>
      <c r="K7">
        <f>'Raw - Absolute'!K113</f>
        <v>15.2</v>
      </c>
      <c r="L7" s="5">
        <f t="shared" si="2"/>
        <v>4</v>
      </c>
      <c r="M7">
        <f>'Raw - Absolute'!M156</f>
        <v>19</v>
      </c>
      <c r="N7" s="7">
        <f t="shared" si="3"/>
        <v>6.5882352941176467</v>
      </c>
      <c r="O7">
        <f>'Raw - Absolute'!O55</f>
        <v>14</v>
      </c>
      <c r="P7">
        <f>'Raw - Absolute'!P124</f>
        <v>11</v>
      </c>
      <c r="Q7" s="5">
        <f t="shared" si="4"/>
        <v>1.9000000000000001</v>
      </c>
      <c r="R7" s="5">
        <f t="shared" si="5"/>
        <v>10.799999999999999</v>
      </c>
      <c r="S7">
        <f>'Raw - Absolute'!S104</f>
        <v>12</v>
      </c>
      <c r="T7">
        <f>'Raw - Absolute'!T78</f>
        <v>20</v>
      </c>
      <c r="U7">
        <f>'Raw - Absolute'!U140</f>
        <v>16</v>
      </c>
      <c r="V7">
        <f>'Raw - Absolute'!V50</f>
        <v>18</v>
      </c>
      <c r="W7">
        <f>'Raw - Absolute'!W131</f>
        <v>13</v>
      </c>
      <c r="X7" s="5">
        <f t="shared" si="6"/>
        <v>5.3999999999999995</v>
      </c>
      <c r="Y7">
        <f>'Raw - Absolute'!Y137</f>
        <v>26</v>
      </c>
      <c r="Z7">
        <f>'Raw - Absolute'!Z153</f>
        <v>22</v>
      </c>
      <c r="AA7">
        <f>'Raw - Absolute'!AA98</f>
        <v>12</v>
      </c>
      <c r="AB7">
        <f>'Raw - Absolute'!AB117</f>
        <v>0.56999999999999995</v>
      </c>
      <c r="AC7">
        <f>'Raw - Absolute'!AC119</f>
        <v>42.5</v>
      </c>
      <c r="AD7">
        <f>'Raw - Absolute'!AD72</f>
        <v>28</v>
      </c>
      <c r="AE7">
        <f>'Raw - Absolute'!AE72</f>
        <v>6.4</v>
      </c>
      <c r="AF7" s="7">
        <f t="shared" si="7"/>
        <v>26.760000000000005</v>
      </c>
      <c r="AG7">
        <f>'Raw - Absolute'!AG111</f>
        <v>7</v>
      </c>
      <c r="AH7">
        <f>'Raw - Absolute'!AH158</f>
        <v>58</v>
      </c>
      <c r="AI7">
        <f>'Raw - Absolute'!AI152</f>
        <v>21</v>
      </c>
      <c r="AJ7">
        <f>'Raw - Absolute'!AJ47</f>
        <v>11.5</v>
      </c>
      <c r="AK7">
        <f>'Raw - Absolute'!AK157</f>
        <v>34</v>
      </c>
      <c r="AL7">
        <f>'Raw - Absolute'!AL69</f>
        <v>36</v>
      </c>
      <c r="AM7" s="5">
        <f t="shared" si="8"/>
        <v>43.800000000000004</v>
      </c>
      <c r="AN7">
        <f>'Raw - Absolute'!AN77</f>
        <v>15</v>
      </c>
      <c r="AO7" s="7">
        <f t="shared" si="9"/>
        <v>2.6500000000000004</v>
      </c>
      <c r="AP7" s="6">
        <f>'Debit Card'!R13</f>
        <v>38.199999999999996</v>
      </c>
    </row>
    <row r="8" spans="2:42" x14ac:dyDescent="0.3">
      <c r="B8" s="2">
        <v>5</v>
      </c>
      <c r="C8">
        <f>'Raw - Absolute'!C99</f>
        <v>63.5</v>
      </c>
      <c r="D8">
        <f>'Raw - Absolute'!D63</f>
        <v>23</v>
      </c>
      <c r="E8">
        <f>'Raw - Absolute'!E116</f>
        <v>13</v>
      </c>
      <c r="F8">
        <f>'Raw - Absolute'!F142</f>
        <v>36.299999999999997</v>
      </c>
      <c r="G8" s="5">
        <f t="shared" si="0"/>
        <v>9.1999999999999993</v>
      </c>
      <c r="H8">
        <f>'Raw - Absolute'!H114</f>
        <v>31</v>
      </c>
      <c r="I8" s="5">
        <f t="shared" si="1"/>
        <v>34.9</v>
      </c>
      <c r="J8" s="7">
        <f t="shared" ref="J8:J12" si="10">($J$13-$J$6)/7+1</f>
        <v>0.82857142857142851</v>
      </c>
      <c r="K8">
        <f>'Raw - Absolute'!K114</f>
        <v>26.5</v>
      </c>
      <c r="L8" s="5">
        <f t="shared" si="2"/>
        <v>5</v>
      </c>
      <c r="M8">
        <f>'Raw - Absolute'!M157</f>
        <v>24</v>
      </c>
      <c r="N8" s="7">
        <f t="shared" si="3"/>
        <v>7.117647058823529</v>
      </c>
      <c r="O8">
        <f>'Raw - Absolute'!O56</f>
        <v>16</v>
      </c>
      <c r="P8">
        <f>'Raw - Absolute'!P125</f>
        <v>45</v>
      </c>
      <c r="Q8" s="5">
        <f t="shared" si="4"/>
        <v>2.2000000000000002</v>
      </c>
      <c r="R8" s="5">
        <f t="shared" si="5"/>
        <v>12.399999999999999</v>
      </c>
      <c r="S8">
        <f>'Raw - Absolute'!S105</f>
        <v>13</v>
      </c>
      <c r="T8">
        <f>'Raw - Absolute'!T79</f>
        <v>24</v>
      </c>
      <c r="U8">
        <f>'Raw - Absolute'!U141</f>
        <v>19</v>
      </c>
      <c r="V8">
        <f>'Raw - Absolute'!V51</f>
        <v>19.5</v>
      </c>
      <c r="W8">
        <f>'Raw - Absolute'!W132</f>
        <v>14</v>
      </c>
      <c r="X8" s="5">
        <f t="shared" si="6"/>
        <v>6.1999999999999993</v>
      </c>
      <c r="Y8">
        <f>'Raw - Absolute'!Y138</f>
        <v>37</v>
      </c>
      <c r="Z8">
        <f>'Raw - Absolute'!Z154</f>
        <v>23</v>
      </c>
      <c r="AA8">
        <f>'Raw - Absolute'!AA99</f>
        <v>19</v>
      </c>
      <c r="AB8">
        <f>'Raw - Absolute'!AB118</f>
        <v>0.56999999999999995</v>
      </c>
      <c r="AC8">
        <f>'Raw - Absolute'!AC120</f>
        <v>64</v>
      </c>
      <c r="AD8">
        <f>'Raw - Absolute'!AD73</f>
        <v>36</v>
      </c>
      <c r="AE8">
        <f>'Raw - Absolute'!AE73</f>
        <v>9.4</v>
      </c>
      <c r="AF8" s="7">
        <f t="shared" si="7"/>
        <v>27.680000000000007</v>
      </c>
      <c r="AG8">
        <f>'Raw - Absolute'!AG112</f>
        <v>13</v>
      </c>
      <c r="AH8">
        <f>'Raw - Absolute'!AH159</f>
        <v>69</v>
      </c>
      <c r="AI8">
        <f>'Raw - Absolute'!AI153</f>
        <v>37</v>
      </c>
      <c r="AJ8">
        <f>'Raw - Absolute'!AJ48</f>
        <v>12</v>
      </c>
      <c r="AK8">
        <f>'Raw - Absolute'!AK158</f>
        <v>39</v>
      </c>
      <c r="AL8">
        <f>'Raw - Absolute'!AL70</f>
        <v>37.1</v>
      </c>
      <c r="AM8" s="5">
        <f t="shared" si="8"/>
        <v>45.400000000000006</v>
      </c>
      <c r="AN8">
        <f>'Raw - Absolute'!AN78</f>
        <v>17</v>
      </c>
      <c r="AO8" s="7">
        <f t="shared" si="9"/>
        <v>3.2</v>
      </c>
      <c r="AP8" s="6">
        <f>'Debit Card'!R14</f>
        <v>42.599999999999994</v>
      </c>
    </row>
    <row r="9" spans="2:42" x14ac:dyDescent="0.3">
      <c r="B9" s="2">
        <v>6</v>
      </c>
      <c r="C9">
        <f>'Raw - Absolute'!C100</f>
        <v>72.3</v>
      </c>
      <c r="D9">
        <f>'Raw - Absolute'!D64</f>
        <v>28</v>
      </c>
      <c r="E9">
        <f>'Raw - Absolute'!E117</f>
        <v>15.5</v>
      </c>
      <c r="F9">
        <f>'Raw - Absolute'!F143</f>
        <v>34</v>
      </c>
      <c r="G9" s="5">
        <f t="shared" si="0"/>
        <v>11.25</v>
      </c>
      <c r="H9">
        <f>'Raw - Absolute'!H115</f>
        <v>39</v>
      </c>
      <c r="I9" s="5">
        <f t="shared" si="1"/>
        <v>38.449999999999996</v>
      </c>
      <c r="J9" s="7">
        <f t="shared" si="10"/>
        <v>0.82857142857142851</v>
      </c>
      <c r="K9">
        <f>'Raw - Absolute'!K115</f>
        <v>43.5</v>
      </c>
      <c r="L9" s="5">
        <f t="shared" si="2"/>
        <v>6</v>
      </c>
      <c r="M9" s="5">
        <f>($M$10-$M$8)/2+M8</f>
        <v>21.5</v>
      </c>
      <c r="N9" s="7">
        <f t="shared" si="3"/>
        <v>7.6470588235294112</v>
      </c>
      <c r="O9">
        <f>'Raw - Absolute'!O57</f>
        <v>18</v>
      </c>
      <c r="P9">
        <f>'Raw - Absolute'!P126</f>
        <v>70</v>
      </c>
      <c r="Q9" s="5">
        <f t="shared" si="4"/>
        <v>2.5</v>
      </c>
      <c r="R9" s="5">
        <f t="shared" si="5"/>
        <v>13.999999999999998</v>
      </c>
      <c r="S9">
        <f>'Raw - Absolute'!S106</f>
        <v>14</v>
      </c>
      <c r="T9">
        <f>'Raw - Absolute'!T80</f>
        <v>27</v>
      </c>
      <c r="U9">
        <f>'Raw - Absolute'!U142</f>
        <v>25</v>
      </c>
      <c r="V9">
        <f>'Raw - Absolute'!V52</f>
        <v>21</v>
      </c>
      <c r="W9">
        <f>'Raw - Absolute'!W133</f>
        <v>15</v>
      </c>
      <c r="X9">
        <f>'Raw - Absolute'!X124</f>
        <v>7</v>
      </c>
      <c r="Y9">
        <f>'Raw - Absolute'!Y139</f>
        <v>43</v>
      </c>
      <c r="Z9">
        <f>'Raw - Absolute'!Z155</f>
        <v>25</v>
      </c>
      <c r="AA9">
        <f>'Raw - Absolute'!AA100</f>
        <v>25</v>
      </c>
      <c r="AB9">
        <f>'Raw - Absolute'!AB119</f>
        <v>0.56999999999999995</v>
      </c>
      <c r="AC9">
        <f>'Raw - Absolute'!AC121</f>
        <v>81</v>
      </c>
      <c r="AD9">
        <f>'Raw - Absolute'!AD74</f>
        <v>45</v>
      </c>
      <c r="AE9">
        <f>'Raw - Absolute'!AE74</f>
        <v>12.8</v>
      </c>
      <c r="AF9" s="7">
        <f t="shared" si="7"/>
        <v>28.600000000000009</v>
      </c>
      <c r="AG9">
        <f>'Raw - Absolute'!AG113</f>
        <v>18</v>
      </c>
      <c r="AH9">
        <f>'Raw - Absolute'!AH160</f>
        <v>77</v>
      </c>
      <c r="AI9">
        <f>'Raw - Absolute'!AI154</f>
        <v>48</v>
      </c>
      <c r="AJ9">
        <f>'Raw - Absolute'!AJ49</f>
        <v>12</v>
      </c>
      <c r="AK9">
        <f>'Raw - Absolute'!AK159</f>
        <v>45</v>
      </c>
      <c r="AL9">
        <f>'Raw - Absolute'!AL71</f>
        <v>38.799999999999997</v>
      </c>
      <c r="AM9" s="5">
        <f t="shared" si="8"/>
        <v>47.000000000000007</v>
      </c>
      <c r="AN9">
        <f>'Raw - Absolute'!AN79</f>
        <v>19</v>
      </c>
      <c r="AO9" s="7">
        <f t="shared" si="9"/>
        <v>3.75</v>
      </c>
      <c r="AP9" s="6">
        <f>'Debit Card'!R15</f>
        <v>47</v>
      </c>
    </row>
    <row r="10" spans="2:42" x14ac:dyDescent="0.3">
      <c r="B10" s="2">
        <v>7</v>
      </c>
      <c r="C10">
        <f>'Raw - Absolute'!C101</f>
        <v>80</v>
      </c>
      <c r="D10">
        <f>'Raw - Absolute'!D65</f>
        <v>31</v>
      </c>
      <c r="E10">
        <f>'Raw - Absolute'!E118</f>
        <v>15.5</v>
      </c>
      <c r="F10">
        <f>'Raw - Absolute'!F144</f>
        <v>42</v>
      </c>
      <c r="G10" s="5">
        <f t="shared" si="0"/>
        <v>13.3</v>
      </c>
      <c r="H10">
        <f>'Raw - Absolute'!H116</f>
        <v>43</v>
      </c>
      <c r="I10">
        <f>'Raw - Absolute'!I142</f>
        <v>42</v>
      </c>
      <c r="J10" s="7">
        <f t="shared" si="10"/>
        <v>0.82857142857142851</v>
      </c>
      <c r="K10">
        <f>'Raw - Absolute'!K116</f>
        <v>58.5</v>
      </c>
      <c r="L10" s="5">
        <f t="shared" si="2"/>
        <v>7</v>
      </c>
      <c r="M10">
        <f>'Raw - Absolute'!M159</f>
        <v>19</v>
      </c>
      <c r="N10" s="7">
        <f t="shared" si="3"/>
        <v>8.1764705882352935</v>
      </c>
      <c r="O10">
        <f>'Raw - Absolute'!O58</f>
        <v>19</v>
      </c>
      <c r="P10">
        <f>'Raw - Absolute'!P127</f>
        <v>98</v>
      </c>
      <c r="Q10" s="5">
        <f t="shared" si="4"/>
        <v>2.8</v>
      </c>
      <c r="R10" s="5">
        <f t="shared" si="5"/>
        <v>15.599999999999998</v>
      </c>
      <c r="S10">
        <f>'Raw - Absolute'!S107</f>
        <v>14</v>
      </c>
      <c r="T10">
        <f>'Raw - Absolute'!T81</f>
        <v>33</v>
      </c>
      <c r="U10">
        <f>'Raw - Absolute'!U143</f>
        <v>34</v>
      </c>
      <c r="V10">
        <f>'Raw - Absolute'!V53</f>
        <v>23</v>
      </c>
      <c r="W10">
        <f>'Raw - Absolute'!W134</f>
        <v>17</v>
      </c>
      <c r="X10" s="5">
        <f>(X11-X9)/2+X9</f>
        <v>13.5</v>
      </c>
      <c r="Y10">
        <f>'Raw - Absolute'!Y140</f>
        <v>47</v>
      </c>
      <c r="Z10">
        <f>'Raw - Absolute'!Z156</f>
        <v>29</v>
      </c>
      <c r="AA10">
        <f>'Raw - Absolute'!AA101</f>
        <v>32</v>
      </c>
      <c r="AB10">
        <f>'Raw - Absolute'!AB120</f>
        <v>0.56999999999999995</v>
      </c>
      <c r="AC10">
        <f>'Raw - Absolute'!AC122</f>
        <v>82</v>
      </c>
      <c r="AD10">
        <f>'Raw - Absolute'!AD75</f>
        <v>52</v>
      </c>
      <c r="AE10">
        <f>'Raw - Absolute'!AE75</f>
        <v>17.100000000000001</v>
      </c>
      <c r="AF10" s="7">
        <f t="shared" si="7"/>
        <v>29.52000000000001</v>
      </c>
      <c r="AG10">
        <f>'Raw - Absolute'!AG114</f>
        <v>24</v>
      </c>
      <c r="AI10">
        <f>'Raw - Absolute'!AI155</f>
        <v>50</v>
      </c>
      <c r="AJ10">
        <f>'Raw - Absolute'!AJ50</f>
        <v>13</v>
      </c>
      <c r="AK10">
        <f>'Raw - Absolute'!AK160</f>
        <v>51</v>
      </c>
      <c r="AL10">
        <f>'Raw - Absolute'!AL72</f>
        <v>40.5</v>
      </c>
      <c r="AM10" s="5">
        <f t="shared" si="8"/>
        <v>48.600000000000009</v>
      </c>
      <c r="AN10">
        <f>'Raw - Absolute'!AN80</f>
        <v>20</v>
      </c>
      <c r="AO10" s="7">
        <f t="shared" si="9"/>
        <v>4.3</v>
      </c>
      <c r="AP10" s="6">
        <f>'Debit Card'!R16</f>
        <v>51.1</v>
      </c>
    </row>
    <row r="11" spans="2:42" x14ac:dyDescent="0.3">
      <c r="B11" s="2">
        <v>8</v>
      </c>
      <c r="C11">
        <f>'Raw - Absolute'!C102</f>
        <v>82</v>
      </c>
      <c r="D11">
        <f>'Raw - Absolute'!D66</f>
        <v>34</v>
      </c>
      <c r="E11">
        <f>'Raw - Absolute'!E119</f>
        <v>16.7</v>
      </c>
      <c r="F11">
        <f>'Raw - Absolute'!F145</f>
        <v>49</v>
      </c>
      <c r="G11" s="5">
        <f t="shared" si="0"/>
        <v>15.350000000000001</v>
      </c>
      <c r="H11">
        <f>'Raw - Absolute'!H117</f>
        <v>48</v>
      </c>
      <c r="I11" s="5">
        <f>($I$15-$I$10)/5+I10</f>
        <v>46.22</v>
      </c>
      <c r="J11" s="7">
        <f t="shared" si="10"/>
        <v>0.82857142857142851</v>
      </c>
      <c r="K11">
        <f>'Raw - Absolute'!K117</f>
        <v>74</v>
      </c>
      <c r="L11" s="5">
        <f t="shared" si="2"/>
        <v>8</v>
      </c>
      <c r="M11">
        <f>'Raw - Absolute'!M160</f>
        <v>22</v>
      </c>
      <c r="N11" s="7">
        <f t="shared" si="3"/>
        <v>8.7058823529411757</v>
      </c>
      <c r="O11">
        <f>'Raw - Absolute'!O59</f>
        <v>20</v>
      </c>
      <c r="P11">
        <f>'Raw - Absolute'!P128</f>
        <v>100</v>
      </c>
      <c r="Q11" s="5">
        <f t="shared" si="4"/>
        <v>3.0999999999999996</v>
      </c>
      <c r="R11" s="5">
        <f t="shared" si="5"/>
        <v>17.2</v>
      </c>
      <c r="S11">
        <f>'Raw - Absolute'!S108</f>
        <v>16</v>
      </c>
      <c r="T11">
        <f>'Raw - Absolute'!T82</f>
        <v>38</v>
      </c>
      <c r="U11">
        <f>'Raw - Absolute'!U144</f>
        <v>42</v>
      </c>
      <c r="V11">
        <f>'Raw - Absolute'!V54</f>
        <v>24.5</v>
      </c>
      <c r="W11">
        <f>'Raw - Absolute'!W135</f>
        <v>20</v>
      </c>
      <c r="X11">
        <f>'Raw - Absolute'!X126</f>
        <v>20</v>
      </c>
      <c r="Y11">
        <f>'Raw - Absolute'!Y141</f>
        <v>50</v>
      </c>
      <c r="Z11">
        <f>'Raw - Absolute'!Z157</f>
        <v>27</v>
      </c>
      <c r="AA11">
        <f>'Raw - Absolute'!AA102</f>
        <v>39</v>
      </c>
      <c r="AB11">
        <f>'Raw - Absolute'!AB121</f>
        <v>0.56999999999999995</v>
      </c>
      <c r="AC11">
        <f>'Raw - Absolute'!AC123</f>
        <v>87</v>
      </c>
      <c r="AD11">
        <f>'Raw - Absolute'!AD76</f>
        <v>60</v>
      </c>
      <c r="AE11">
        <f>'Raw - Absolute'!AE76</f>
        <v>21.6</v>
      </c>
      <c r="AF11" s="7">
        <f t="shared" si="7"/>
        <v>30.440000000000012</v>
      </c>
      <c r="AG11">
        <f>'Raw - Absolute'!AG115</f>
        <v>26</v>
      </c>
      <c r="AI11">
        <f>'Raw - Absolute'!AI156</f>
        <v>59</v>
      </c>
      <c r="AJ11">
        <f>'Raw - Absolute'!AJ51</f>
        <v>14</v>
      </c>
      <c r="AL11">
        <f>'Raw - Absolute'!AL73</f>
        <v>43.6</v>
      </c>
      <c r="AM11" s="5">
        <f t="shared" si="8"/>
        <v>50.20000000000001</v>
      </c>
      <c r="AN11">
        <f>'Raw - Absolute'!AN81</f>
        <v>22</v>
      </c>
      <c r="AO11" s="7">
        <f t="shared" si="9"/>
        <v>4.8499999999999996</v>
      </c>
      <c r="AP11" s="6">
        <f>'Debit Card'!R17</f>
        <v>55.2</v>
      </c>
    </row>
    <row r="12" spans="2:42" x14ac:dyDescent="0.3">
      <c r="B12" s="2">
        <v>9</v>
      </c>
      <c r="C12">
        <f>'Raw - Absolute'!C103</f>
        <v>81</v>
      </c>
      <c r="D12">
        <f>'Raw - Absolute'!D67</f>
        <v>39</v>
      </c>
      <c r="E12">
        <f>'Raw - Absolute'!E120</f>
        <v>17.7</v>
      </c>
      <c r="F12">
        <f>'Raw - Absolute'!F146</f>
        <v>56</v>
      </c>
      <c r="G12" s="5">
        <f t="shared" si="0"/>
        <v>17.400000000000002</v>
      </c>
      <c r="H12">
        <f>'Raw - Absolute'!H118</f>
        <v>57</v>
      </c>
      <c r="I12" s="5">
        <f t="shared" ref="I12:I14" si="11">($I$15-$I$10)/5+I11</f>
        <v>50.44</v>
      </c>
      <c r="J12" s="7">
        <f t="shared" si="10"/>
        <v>0.82857142857142851</v>
      </c>
      <c r="K12">
        <f>'Raw - Absolute'!K118</f>
        <v>81</v>
      </c>
      <c r="L12" s="5">
        <f t="shared" si="2"/>
        <v>9</v>
      </c>
      <c r="N12" s="7">
        <f t="shared" si="3"/>
        <v>9.235294117647058</v>
      </c>
      <c r="O12">
        <f>'Raw - Absolute'!O60</f>
        <v>22</v>
      </c>
      <c r="P12" s="6"/>
      <c r="Q12" s="5">
        <f t="shared" si="4"/>
        <v>3.3999999999999995</v>
      </c>
      <c r="R12" s="5">
        <f t="shared" si="5"/>
        <v>18.8</v>
      </c>
      <c r="S12">
        <f>'Raw - Absolute'!S109</f>
        <v>17</v>
      </c>
      <c r="T12">
        <f>'Raw - Absolute'!T83</f>
        <v>43</v>
      </c>
      <c r="U12">
        <f>'Raw - Absolute'!U145</f>
        <v>49</v>
      </c>
      <c r="V12">
        <f>'Raw - Absolute'!V55</f>
        <v>26</v>
      </c>
      <c r="W12">
        <f>'Raw - Absolute'!W136</f>
        <v>22</v>
      </c>
      <c r="X12">
        <f>'Raw - Absolute'!X127</f>
        <v>34</v>
      </c>
      <c r="Y12">
        <f>'Raw - Absolute'!Y142</f>
        <v>56</v>
      </c>
      <c r="Z12">
        <f>'Raw - Absolute'!Z158</f>
        <v>30</v>
      </c>
      <c r="AA12">
        <f>'Raw - Absolute'!AA103</f>
        <v>43</v>
      </c>
      <c r="AB12">
        <f>'Raw - Absolute'!AB122</f>
        <v>0.56999999999999995</v>
      </c>
      <c r="AC12">
        <f>'Raw - Absolute'!AC124</f>
        <v>91</v>
      </c>
      <c r="AD12">
        <f>'Raw - Absolute'!AD77</f>
        <v>63</v>
      </c>
      <c r="AE12">
        <f>'Raw - Absolute'!AE77</f>
        <v>24.7</v>
      </c>
      <c r="AF12" s="7">
        <f t="shared" si="7"/>
        <v>31.360000000000014</v>
      </c>
      <c r="AG12">
        <f>'Raw - Absolute'!AG116</f>
        <v>28</v>
      </c>
      <c r="AI12">
        <f>'Raw - Absolute'!AI157</f>
        <v>63</v>
      </c>
      <c r="AJ12">
        <f>'Raw - Absolute'!AJ52</f>
        <v>14.5</v>
      </c>
      <c r="AL12">
        <f>'Raw - Absolute'!AL74</f>
        <v>44.5</v>
      </c>
      <c r="AM12" s="5">
        <f t="shared" si="8"/>
        <v>51.800000000000011</v>
      </c>
      <c r="AN12">
        <f>'Raw - Absolute'!AN82</f>
        <v>24</v>
      </c>
      <c r="AO12" s="7">
        <f t="shared" si="9"/>
        <v>5.3999999999999995</v>
      </c>
      <c r="AP12" s="6">
        <f>'Debit Card'!R18</f>
        <v>59.3</v>
      </c>
    </row>
    <row r="13" spans="2:42" x14ac:dyDescent="0.3">
      <c r="B13" s="2">
        <v>10</v>
      </c>
      <c r="C13">
        <f>'Raw - Absolute'!C104</f>
        <v>78</v>
      </c>
      <c r="D13">
        <f>'Raw - Absolute'!D68</f>
        <v>44</v>
      </c>
      <c r="E13">
        <f>'Raw - Absolute'!E121</f>
        <v>18.97</v>
      </c>
      <c r="F13">
        <f>'Raw - Absolute'!F147</f>
        <v>62.8</v>
      </c>
      <c r="G13" s="5">
        <f t="shared" si="0"/>
        <v>19.450000000000003</v>
      </c>
      <c r="H13">
        <f>'Raw - Absolute'!H119</f>
        <v>64</v>
      </c>
      <c r="I13" s="5">
        <f t="shared" si="11"/>
        <v>54.66</v>
      </c>
      <c r="J13">
        <f>'Raw - Absolute'!J75</f>
        <v>0.6</v>
      </c>
      <c r="K13">
        <f>'Raw - Absolute'!K119</f>
        <v>87.5</v>
      </c>
      <c r="L13" s="5">
        <f t="shared" si="2"/>
        <v>10</v>
      </c>
      <c r="N13" s="7">
        <f t="shared" si="3"/>
        <v>9.7647058823529402</v>
      </c>
      <c r="O13">
        <f>'Raw - Absolute'!O61</f>
        <v>24</v>
      </c>
      <c r="P13" s="6"/>
      <c r="Q13" s="5">
        <f t="shared" si="4"/>
        <v>3.6999999999999993</v>
      </c>
      <c r="R13" s="5">
        <f t="shared" si="5"/>
        <v>20.400000000000002</v>
      </c>
      <c r="S13">
        <f>'Raw - Absolute'!S110</f>
        <v>19</v>
      </c>
      <c r="T13">
        <f>'Raw - Absolute'!T84</f>
        <v>44</v>
      </c>
      <c r="U13">
        <f>'Raw - Absolute'!U146</f>
        <v>52</v>
      </c>
      <c r="V13">
        <f>'Raw - Absolute'!V56</f>
        <v>27</v>
      </c>
      <c r="W13">
        <f>'Raw - Absolute'!W137</f>
        <v>22.9</v>
      </c>
      <c r="X13" s="7">
        <f>($X$15-$X$12)/3+X12</f>
        <v>42.666666666666664</v>
      </c>
      <c r="Y13">
        <f>'Raw - Absolute'!Y143</f>
        <v>61</v>
      </c>
      <c r="Z13">
        <f>'Raw - Absolute'!Z159</f>
        <v>33</v>
      </c>
      <c r="AA13">
        <f>'Raw - Absolute'!AA104</f>
        <v>43</v>
      </c>
      <c r="AB13">
        <f>'Raw - Absolute'!AB123</f>
        <v>0.56999999999999995</v>
      </c>
      <c r="AC13">
        <f>'Raw - Absolute'!AC125</f>
        <v>95.5</v>
      </c>
      <c r="AD13">
        <f>'Raw - Absolute'!AD78</f>
        <v>65</v>
      </c>
      <c r="AE13">
        <f>'Raw - Absolute'!AE78</f>
        <v>29.3</v>
      </c>
      <c r="AF13" s="7">
        <f t="shared" si="7"/>
        <v>32.280000000000015</v>
      </c>
      <c r="AG13">
        <f>'Raw - Absolute'!AG117</f>
        <v>30</v>
      </c>
      <c r="AI13">
        <f>'Raw - Absolute'!AI158</f>
        <v>62</v>
      </c>
      <c r="AJ13">
        <f>'Raw - Absolute'!AJ53</f>
        <v>15</v>
      </c>
      <c r="AL13">
        <f>'Raw - Absolute'!AL75</f>
        <v>45.4</v>
      </c>
      <c r="AM13" s="5">
        <f t="shared" si="8"/>
        <v>53.400000000000013</v>
      </c>
      <c r="AN13">
        <f>'Raw - Absolute'!AN83</f>
        <v>25</v>
      </c>
      <c r="AO13" s="7">
        <f t="shared" si="9"/>
        <v>5.9499999999999993</v>
      </c>
      <c r="AP13" s="6">
        <f>'Debit Card'!R19</f>
        <v>61.866666666666667</v>
      </c>
    </row>
    <row r="14" spans="2:42" x14ac:dyDescent="0.3">
      <c r="B14" s="2">
        <v>11</v>
      </c>
      <c r="C14">
        <f>'Raw - Absolute'!C105</f>
        <v>77</v>
      </c>
      <c r="D14">
        <f>'Raw - Absolute'!D69</f>
        <v>49</v>
      </c>
      <c r="E14">
        <f>'Raw - Absolute'!E122</f>
        <v>21.88</v>
      </c>
      <c r="F14">
        <f>'Raw - Absolute'!F148</f>
        <v>63</v>
      </c>
      <c r="G14" s="5">
        <f t="shared" si="0"/>
        <v>21.500000000000004</v>
      </c>
      <c r="H14">
        <f>'Raw - Absolute'!H120</f>
        <v>69</v>
      </c>
      <c r="I14" s="5">
        <f t="shared" si="11"/>
        <v>58.879999999999995</v>
      </c>
      <c r="J14" s="7">
        <f>($J$30-$J$13)/17+J13</f>
        <v>0.63529411764705879</v>
      </c>
      <c r="K14">
        <f>'Raw - Absolute'!K120</f>
        <v>92</v>
      </c>
      <c r="L14">
        <f>'Raw - Absolute'!L104</f>
        <v>11</v>
      </c>
      <c r="N14" s="7">
        <f t="shared" si="3"/>
        <v>10.294117647058822</v>
      </c>
      <c r="O14">
        <f>'Raw - Absolute'!O62</f>
        <v>27</v>
      </c>
      <c r="P14" s="6"/>
      <c r="Q14" s="5">
        <f t="shared" si="4"/>
        <v>3.9999999999999991</v>
      </c>
      <c r="R14">
        <f>'Raw - Absolute'!R104</f>
        <v>22</v>
      </c>
      <c r="S14">
        <f>'Raw - Absolute'!S111</f>
        <v>21</v>
      </c>
      <c r="T14">
        <f>'Raw - Absolute'!T85</f>
        <v>47</v>
      </c>
      <c r="U14">
        <f>'Raw - Absolute'!U147</f>
        <v>54</v>
      </c>
      <c r="V14">
        <f>'Raw - Absolute'!V57</f>
        <v>28</v>
      </c>
      <c r="W14">
        <f>'Raw - Absolute'!W138</f>
        <v>25</v>
      </c>
      <c r="X14" s="7">
        <f>($X$15-$X$12)/3+X13</f>
        <v>51.333333333333329</v>
      </c>
      <c r="Y14">
        <f>'Raw - Absolute'!Y144</f>
        <v>64</v>
      </c>
      <c r="AA14">
        <f>'Raw - Absolute'!AA105</f>
        <v>42</v>
      </c>
      <c r="AB14">
        <f>'Raw - Absolute'!AB124</f>
        <v>0.56999999999999995</v>
      </c>
      <c r="AC14">
        <f>'Raw - Absolute'!AC126</f>
        <v>98.5</v>
      </c>
      <c r="AD14">
        <f>'Raw - Absolute'!AD79</f>
        <v>68</v>
      </c>
      <c r="AE14">
        <f>'Raw - Absolute'!AE79</f>
        <v>34.200000000000003</v>
      </c>
      <c r="AF14" s="7">
        <f t="shared" si="7"/>
        <v>33.200000000000017</v>
      </c>
      <c r="AG14">
        <f>'Raw - Absolute'!AG118</f>
        <v>32</v>
      </c>
      <c r="AI14">
        <f>'Raw - Absolute'!AI159</f>
        <v>65</v>
      </c>
      <c r="AJ14">
        <f>'Raw - Absolute'!AJ54</f>
        <v>16</v>
      </c>
      <c r="AL14">
        <f>'Raw - Absolute'!AL76</f>
        <v>46.6</v>
      </c>
      <c r="AM14">
        <f>'Raw - Absolute'!AM74</f>
        <v>55</v>
      </c>
      <c r="AN14">
        <f>'Raw - Absolute'!AN84</f>
        <v>24</v>
      </c>
      <c r="AO14" s="7">
        <f t="shared" si="9"/>
        <v>6.4999999999999991</v>
      </c>
      <c r="AP14" s="6">
        <f>'Debit Card'!R20</f>
        <v>64.433333333333337</v>
      </c>
    </row>
    <row r="15" spans="2:42" x14ac:dyDescent="0.3">
      <c r="B15" s="2">
        <v>12</v>
      </c>
      <c r="C15">
        <f>'Raw - Absolute'!C106</f>
        <v>78</v>
      </c>
      <c r="D15">
        <f>'Raw - Absolute'!D70</f>
        <v>54</v>
      </c>
      <c r="E15">
        <f>'Raw - Absolute'!E123</f>
        <v>28.32</v>
      </c>
      <c r="F15">
        <f>'Raw - Absolute'!F149</f>
        <v>71.3</v>
      </c>
      <c r="G15" s="5">
        <f t="shared" si="0"/>
        <v>23.550000000000004</v>
      </c>
      <c r="H15">
        <f>'Raw - Absolute'!H121</f>
        <v>74</v>
      </c>
      <c r="I15">
        <f>'Raw - Absolute'!I147</f>
        <v>63.1</v>
      </c>
      <c r="J15" s="7">
        <f t="shared" ref="J15:J29" si="12">($J$30-$J$13)/17+J14</f>
        <v>0.6705882352941176</v>
      </c>
      <c r="K15">
        <f>'Raw - Absolute'!K121</f>
        <v>97</v>
      </c>
      <c r="L15" s="5">
        <f>($L$24-$L$14)/10+L14</f>
        <v>12.7</v>
      </c>
      <c r="N15" s="7">
        <f t="shared" si="3"/>
        <v>10.823529411764705</v>
      </c>
      <c r="O15">
        <f>'Raw - Absolute'!O63</f>
        <v>30</v>
      </c>
      <c r="P15" s="6"/>
      <c r="Q15" s="5">
        <f t="shared" si="4"/>
        <v>4.2999999999999989</v>
      </c>
      <c r="R15" s="5">
        <f>($R$19-$R$14)/5+R14</f>
        <v>22.8</v>
      </c>
      <c r="S15">
        <f>'Raw - Absolute'!S112</f>
        <v>25</v>
      </c>
      <c r="T15">
        <f>'Raw - Absolute'!T86</f>
        <v>50</v>
      </c>
      <c r="U15">
        <f>'Raw - Absolute'!U148</f>
        <v>57</v>
      </c>
      <c r="V15">
        <f>'Raw - Absolute'!V58</f>
        <v>29</v>
      </c>
      <c r="W15">
        <f>'Raw - Absolute'!W139</f>
        <v>30</v>
      </c>
      <c r="X15">
        <f>'Raw - Absolute'!X130</f>
        <v>60</v>
      </c>
      <c r="Y15">
        <f>'Raw - Absolute'!Y145</f>
        <v>72</v>
      </c>
      <c r="AA15">
        <f>'Raw - Absolute'!AA106</f>
        <v>43</v>
      </c>
      <c r="AB15">
        <f>'Raw - Absolute'!AB125</f>
        <v>1.1399999999999999</v>
      </c>
      <c r="AC15">
        <f>'Raw - Absolute'!AC127</f>
        <v>100</v>
      </c>
      <c r="AD15">
        <f>'Raw - Absolute'!AD80</f>
        <v>72</v>
      </c>
      <c r="AE15">
        <f>'Raw - Absolute'!AE80</f>
        <v>41.1</v>
      </c>
      <c r="AF15" s="7">
        <f t="shared" si="7"/>
        <v>34.120000000000019</v>
      </c>
      <c r="AG15">
        <f>'Raw - Absolute'!AG119</f>
        <v>38</v>
      </c>
      <c r="AI15">
        <f>'Raw - Absolute'!AI160</f>
        <v>69</v>
      </c>
      <c r="AJ15">
        <f>'Raw - Absolute'!AJ55</f>
        <v>16.5</v>
      </c>
      <c r="AL15">
        <f>'Raw - Absolute'!AL77</f>
        <v>48.6</v>
      </c>
      <c r="AM15" s="5">
        <f>($AM$44-$AM$14)/30+AM14</f>
        <v>55.6</v>
      </c>
      <c r="AN15">
        <f>'Raw - Absolute'!AN85</f>
        <v>22</v>
      </c>
      <c r="AO15" s="7">
        <f t="shared" si="9"/>
        <v>7.0499999999999989</v>
      </c>
      <c r="AP15" s="6">
        <f>'Debit Card'!R21</f>
        <v>67</v>
      </c>
    </row>
    <row r="16" spans="2:42" x14ac:dyDescent="0.3">
      <c r="B16" s="2">
        <v>13</v>
      </c>
      <c r="C16">
        <f>'Raw - Absolute'!C107</f>
        <v>80</v>
      </c>
      <c r="D16">
        <f>'Raw - Absolute'!D71</f>
        <v>56</v>
      </c>
      <c r="E16">
        <f>'Raw - Absolute'!E124</f>
        <v>35.26</v>
      </c>
      <c r="F16">
        <f>'Raw - Absolute'!F150</f>
        <v>67</v>
      </c>
      <c r="G16" s="5">
        <f t="shared" si="0"/>
        <v>25.600000000000005</v>
      </c>
      <c r="H16">
        <f>'Raw - Absolute'!H122</f>
        <v>75</v>
      </c>
      <c r="I16" s="5">
        <f>(I17-I15)/2+I15</f>
        <v>65.099999999999994</v>
      </c>
      <c r="J16" s="7">
        <f t="shared" si="12"/>
        <v>0.70588235294117641</v>
      </c>
      <c r="K16">
        <f>'Raw - Absolute'!K122</f>
        <v>99</v>
      </c>
      <c r="L16" s="5">
        <f t="shared" ref="L16:L23" si="13">($L$24-$L$14)/10+L15</f>
        <v>14.399999999999999</v>
      </c>
      <c r="N16" s="7">
        <f t="shared" si="3"/>
        <v>11.352941176470587</v>
      </c>
      <c r="O16">
        <f>'Raw - Absolute'!O64</f>
        <v>33.5</v>
      </c>
      <c r="P16" s="6"/>
      <c r="Q16" s="5">
        <f t="shared" si="4"/>
        <v>4.5999999999999988</v>
      </c>
      <c r="R16" s="5">
        <f t="shared" ref="R16:R18" si="14">($R$19-$R$14)/5+R15</f>
        <v>23.6</v>
      </c>
      <c r="S16">
        <f>'Raw - Absolute'!S113</f>
        <v>31</v>
      </c>
      <c r="T16">
        <f>'Raw - Absolute'!T87</f>
        <v>52</v>
      </c>
      <c r="U16">
        <f>'Raw - Absolute'!U149</f>
        <v>61</v>
      </c>
      <c r="V16">
        <f>'Raw - Absolute'!V59</f>
        <v>30</v>
      </c>
      <c r="W16">
        <f>'Raw - Absolute'!W140</f>
        <v>33</v>
      </c>
      <c r="X16" s="5">
        <f>($X$21-$X$15)/6+X15</f>
        <v>63.7</v>
      </c>
      <c r="Y16">
        <f>'Raw - Absolute'!Y146</f>
        <v>77</v>
      </c>
      <c r="AA16">
        <f>'Raw - Absolute'!AA107</f>
        <v>48</v>
      </c>
      <c r="AB16">
        <f>'Raw - Absolute'!AB126</f>
        <v>1.1399999999999999</v>
      </c>
      <c r="AC16">
        <f>'Raw - Absolute'!AC128</f>
        <v>100</v>
      </c>
      <c r="AD16">
        <f>'Raw - Absolute'!AD81</f>
        <v>74</v>
      </c>
      <c r="AE16">
        <f>'Raw - Absolute'!AE81</f>
        <v>49.4</v>
      </c>
      <c r="AF16" s="7">
        <f t="shared" si="7"/>
        <v>35.04000000000002</v>
      </c>
      <c r="AG16">
        <f>'Raw - Absolute'!AG120</f>
        <v>46</v>
      </c>
      <c r="AJ16">
        <f>'Raw - Absolute'!AJ56</f>
        <v>17</v>
      </c>
      <c r="AL16">
        <f>'Raw - Absolute'!AL78</f>
        <v>48.1</v>
      </c>
      <c r="AM16" s="5">
        <f t="shared" ref="AM16:AM43" si="15">($AM$44-$AM$14)/30+AM15</f>
        <v>56.2</v>
      </c>
      <c r="AN16">
        <f>'Raw - Absolute'!AN86</f>
        <v>20</v>
      </c>
      <c r="AO16" s="7">
        <f t="shared" si="9"/>
        <v>7.5999999999999988</v>
      </c>
      <c r="AP16" s="6">
        <f>'Debit Card'!R22</f>
        <v>70.8</v>
      </c>
    </row>
    <row r="17" spans="2:42" x14ac:dyDescent="0.3">
      <c r="B17" s="2">
        <v>14</v>
      </c>
      <c r="C17">
        <f>'Raw - Absolute'!C108</f>
        <v>82</v>
      </c>
      <c r="D17">
        <f>'Raw - Absolute'!D72</f>
        <v>58</v>
      </c>
      <c r="E17">
        <f>'Raw - Absolute'!E125</f>
        <v>40.4</v>
      </c>
      <c r="F17">
        <f>'Raw - Absolute'!F151</f>
        <v>73</v>
      </c>
      <c r="G17" s="5">
        <f t="shared" si="0"/>
        <v>27.650000000000006</v>
      </c>
      <c r="H17">
        <f>'Raw - Absolute'!H123</f>
        <v>78</v>
      </c>
      <c r="I17">
        <f>'Raw - Absolute'!I149</f>
        <v>67.099999999999994</v>
      </c>
      <c r="J17" s="7">
        <f t="shared" si="12"/>
        <v>0.74117647058823521</v>
      </c>
      <c r="K17">
        <f>'Raw - Absolute'!K123</f>
        <v>100</v>
      </c>
      <c r="L17" s="5">
        <f t="shared" si="13"/>
        <v>16.099999999999998</v>
      </c>
      <c r="N17" s="7">
        <f t="shared" si="3"/>
        <v>11.882352941176469</v>
      </c>
      <c r="O17">
        <f>'Raw - Absolute'!O65</f>
        <v>37</v>
      </c>
      <c r="P17" s="6"/>
      <c r="Q17" s="5">
        <f t="shared" si="4"/>
        <v>4.8999999999999986</v>
      </c>
      <c r="R17" s="5">
        <f t="shared" si="14"/>
        <v>24.400000000000002</v>
      </c>
      <c r="S17">
        <f>'Raw - Absolute'!S114</f>
        <v>37</v>
      </c>
      <c r="T17">
        <f>'Raw - Absolute'!T88</f>
        <v>55</v>
      </c>
      <c r="U17">
        <f>'Raw - Absolute'!U150</f>
        <v>62</v>
      </c>
      <c r="V17">
        <f>'Raw - Absolute'!V60</f>
        <v>31</v>
      </c>
      <c r="W17">
        <f>'Raw - Absolute'!W141</f>
        <v>36.6</v>
      </c>
      <c r="X17" s="5">
        <f t="shared" ref="X17:X20" si="16">($X$21-$X$15)/6+X16</f>
        <v>67.400000000000006</v>
      </c>
      <c r="Y17">
        <f>'Raw - Absolute'!Y147</f>
        <v>82</v>
      </c>
      <c r="AA17">
        <f>'Raw - Absolute'!AA108</f>
        <v>53</v>
      </c>
      <c r="AB17">
        <f>'Raw - Absolute'!AB127</f>
        <v>1.1399999999999999</v>
      </c>
      <c r="AD17">
        <f>'Raw - Absolute'!AD82</f>
        <v>78</v>
      </c>
      <c r="AE17">
        <f>'Raw - Absolute'!AE82</f>
        <v>51.7</v>
      </c>
      <c r="AF17" s="7">
        <f t="shared" si="7"/>
        <v>35.960000000000022</v>
      </c>
      <c r="AG17">
        <f>'Raw - Absolute'!AG121</f>
        <v>52</v>
      </c>
      <c r="AJ17">
        <f>'Raw - Absolute'!AJ57</f>
        <v>17</v>
      </c>
      <c r="AL17">
        <f>'Raw - Absolute'!AL79</f>
        <v>48.3</v>
      </c>
      <c r="AM17" s="5">
        <f t="shared" si="15"/>
        <v>56.800000000000004</v>
      </c>
      <c r="AN17">
        <f>'Raw - Absolute'!AN87</f>
        <v>19</v>
      </c>
      <c r="AO17" s="7">
        <f t="shared" si="9"/>
        <v>8.1499999999999986</v>
      </c>
      <c r="AP17" s="6">
        <f>'Debit Card'!R23</f>
        <v>74.599999999999994</v>
      </c>
    </row>
    <row r="18" spans="2:42" x14ac:dyDescent="0.3">
      <c r="B18" s="2">
        <v>15</v>
      </c>
      <c r="C18">
        <f>'Raw - Absolute'!C109</f>
        <v>84</v>
      </c>
      <c r="D18">
        <f>'Raw - Absolute'!D73</f>
        <v>58.5</v>
      </c>
      <c r="E18">
        <f>'Raw - Absolute'!E126</f>
        <v>43.53</v>
      </c>
      <c r="F18">
        <f>'Raw - Absolute'!F152</f>
        <v>75</v>
      </c>
      <c r="G18" s="5">
        <f t="shared" si="0"/>
        <v>29.700000000000006</v>
      </c>
      <c r="H18">
        <f>'Raw - Absolute'!H124</f>
        <v>79</v>
      </c>
      <c r="I18" s="5">
        <f>($I$22-$I$17)/5+I17</f>
        <v>68.72</v>
      </c>
      <c r="J18" s="7">
        <f t="shared" si="12"/>
        <v>0.77647058823529402</v>
      </c>
      <c r="K18">
        <f>'Raw - Absolute'!K124</f>
        <v>100</v>
      </c>
      <c r="L18" s="5">
        <f t="shared" si="13"/>
        <v>17.799999999999997</v>
      </c>
      <c r="N18" s="7">
        <f t="shared" si="3"/>
        <v>12.411764705882351</v>
      </c>
      <c r="O18">
        <f>'Raw - Absolute'!O66</f>
        <v>40</v>
      </c>
      <c r="P18" s="6"/>
      <c r="Q18" s="5">
        <f t="shared" si="4"/>
        <v>5.1999999999999984</v>
      </c>
      <c r="R18" s="5">
        <f t="shared" si="14"/>
        <v>25.200000000000003</v>
      </c>
      <c r="S18">
        <f>'Raw - Absolute'!S115</f>
        <v>44</v>
      </c>
      <c r="T18">
        <f>'Raw - Absolute'!T89</f>
        <v>56</v>
      </c>
      <c r="U18">
        <f>'Raw - Absolute'!U151</f>
        <v>65</v>
      </c>
      <c r="V18">
        <f>'Raw - Absolute'!V61</f>
        <v>32</v>
      </c>
      <c r="W18">
        <f>'Raw - Absolute'!W142</f>
        <v>40</v>
      </c>
      <c r="X18" s="5">
        <f t="shared" si="16"/>
        <v>71.100000000000009</v>
      </c>
      <c r="Y18">
        <f>'Raw - Absolute'!Y148</f>
        <v>88</v>
      </c>
      <c r="AA18">
        <f>'Raw - Absolute'!AA109</f>
        <v>59</v>
      </c>
      <c r="AB18">
        <f>'Raw - Absolute'!AB128</f>
        <v>1.1399999999999999</v>
      </c>
      <c r="AD18">
        <f>'Raw - Absolute'!AD83</f>
        <v>80</v>
      </c>
      <c r="AE18">
        <f>'Raw - Absolute'!AE83</f>
        <v>56</v>
      </c>
      <c r="AF18" s="7">
        <f t="shared" si="7"/>
        <v>36.880000000000024</v>
      </c>
      <c r="AG18">
        <f>'Raw - Absolute'!AG122</f>
        <v>62</v>
      </c>
      <c r="AJ18">
        <f>'Raw - Absolute'!AJ58</f>
        <v>17</v>
      </c>
      <c r="AL18">
        <f>'Raw - Absolute'!AL80</f>
        <v>48.9</v>
      </c>
      <c r="AM18" s="5">
        <f t="shared" si="15"/>
        <v>57.400000000000006</v>
      </c>
      <c r="AN18">
        <f>'Raw - Absolute'!AN88</f>
        <v>18</v>
      </c>
      <c r="AO18" s="7">
        <f t="shared" si="9"/>
        <v>8.6999999999999993</v>
      </c>
      <c r="AP18" s="6">
        <f>'Debit Card'!R24</f>
        <v>78.400000000000006</v>
      </c>
    </row>
    <row r="19" spans="2:42" x14ac:dyDescent="0.3">
      <c r="B19" s="2">
        <v>16</v>
      </c>
      <c r="C19">
        <f>'Raw - Absolute'!C110</f>
        <v>86.5</v>
      </c>
      <c r="D19">
        <f>'Raw - Absolute'!D74</f>
        <v>59</v>
      </c>
      <c r="E19">
        <f>'Raw - Absolute'!E127</f>
        <v>45.94</v>
      </c>
      <c r="F19">
        <f>'Raw - Absolute'!F153</f>
        <v>84</v>
      </c>
      <c r="G19" s="5">
        <f t="shared" si="0"/>
        <v>31.750000000000007</v>
      </c>
      <c r="H19">
        <f>'Raw - Absolute'!H125</f>
        <v>80</v>
      </c>
      <c r="I19" s="5">
        <f t="shared" ref="I19:I21" si="17">($I$22-$I$17)/5+I18</f>
        <v>70.34</v>
      </c>
      <c r="J19" s="7">
        <f t="shared" si="12"/>
        <v>0.81176470588235283</v>
      </c>
      <c r="K19">
        <f>'Raw - Absolute'!K125</f>
        <v>99</v>
      </c>
      <c r="L19" s="5">
        <f t="shared" si="13"/>
        <v>19.499999999999996</v>
      </c>
      <c r="N19" s="7">
        <f t="shared" si="3"/>
        <v>12.941176470588234</v>
      </c>
      <c r="O19">
        <f>'Raw - Absolute'!O67</f>
        <v>43</v>
      </c>
      <c r="Q19" s="5">
        <f t="shared" si="4"/>
        <v>5.4999999999999982</v>
      </c>
      <c r="R19">
        <f>'Raw - Absolute'!R109</f>
        <v>26</v>
      </c>
      <c r="S19">
        <f>'Raw - Absolute'!S116</f>
        <v>47</v>
      </c>
      <c r="T19">
        <f>'Raw - Absolute'!T90</f>
        <v>62</v>
      </c>
      <c r="U19">
        <f>'Raw - Absolute'!U152</f>
        <v>68</v>
      </c>
      <c r="V19">
        <f>'Raw - Absolute'!V62</f>
        <v>33</v>
      </c>
      <c r="W19">
        <f>'Raw - Absolute'!W143</f>
        <v>45</v>
      </c>
      <c r="X19" s="5">
        <f t="shared" si="16"/>
        <v>74.800000000000011</v>
      </c>
      <c r="Y19">
        <f>'Raw - Absolute'!Y149</f>
        <v>92</v>
      </c>
      <c r="AA19">
        <f>'Raw - Absolute'!AA110</f>
        <v>65</v>
      </c>
      <c r="AB19">
        <f>'Raw - Absolute'!AB129</f>
        <v>1.71</v>
      </c>
      <c r="AD19">
        <f>'Raw - Absolute'!AD84</f>
        <v>81</v>
      </c>
      <c r="AE19">
        <f>'Raw - Absolute'!AE84</f>
        <v>63</v>
      </c>
      <c r="AF19" s="7">
        <f t="shared" si="7"/>
        <v>37.800000000000026</v>
      </c>
      <c r="AG19">
        <f>'Raw - Absolute'!AG123</f>
        <v>72</v>
      </c>
      <c r="AJ19">
        <f>'Raw - Absolute'!AJ59</f>
        <v>18</v>
      </c>
      <c r="AL19">
        <f>'Raw - Absolute'!AL81</f>
        <v>48.8</v>
      </c>
      <c r="AM19" s="5">
        <f t="shared" si="15"/>
        <v>58.000000000000007</v>
      </c>
      <c r="AN19">
        <f>'Raw - Absolute'!AN89</f>
        <v>17</v>
      </c>
      <c r="AO19" s="7">
        <f t="shared" si="9"/>
        <v>9.25</v>
      </c>
      <c r="AP19" s="6">
        <f>'Debit Card'!R25</f>
        <v>79.033333333333331</v>
      </c>
    </row>
    <row r="20" spans="2:42" x14ac:dyDescent="0.3">
      <c r="B20" s="2">
        <v>17</v>
      </c>
      <c r="C20">
        <f>'Raw - Absolute'!C111</f>
        <v>89.5</v>
      </c>
      <c r="D20">
        <f>'Raw - Absolute'!D75</f>
        <v>56</v>
      </c>
      <c r="E20">
        <f>'Raw - Absolute'!E128</f>
        <v>47.94</v>
      </c>
      <c r="F20">
        <f>'Raw - Absolute'!F154</f>
        <v>87.2</v>
      </c>
      <c r="G20" s="5">
        <f t="shared" si="0"/>
        <v>33.800000000000004</v>
      </c>
      <c r="H20">
        <f>'Raw - Absolute'!H126</f>
        <v>85</v>
      </c>
      <c r="I20" s="5">
        <f t="shared" si="17"/>
        <v>71.960000000000008</v>
      </c>
      <c r="J20" s="7">
        <f t="shared" si="12"/>
        <v>0.84705882352941164</v>
      </c>
      <c r="K20">
        <f>'Raw - Absolute'!K126</f>
        <v>97.5</v>
      </c>
      <c r="L20" s="5">
        <f t="shared" si="13"/>
        <v>21.199999999999996</v>
      </c>
      <c r="N20" s="7">
        <f t="shared" si="3"/>
        <v>13.470588235294116</v>
      </c>
      <c r="O20">
        <f>'Raw - Absolute'!O68</f>
        <v>49</v>
      </c>
      <c r="Q20" s="5">
        <f t="shared" si="4"/>
        <v>5.799999999999998</v>
      </c>
      <c r="R20" s="5">
        <f>($R$24-$R$19)/5+R19</f>
        <v>26.8</v>
      </c>
      <c r="S20">
        <f>'Raw - Absolute'!S117</f>
        <v>49</v>
      </c>
      <c r="T20">
        <f>'Raw - Absolute'!T91</f>
        <v>67</v>
      </c>
      <c r="U20">
        <f>'Raw - Absolute'!U153</f>
        <v>70</v>
      </c>
      <c r="V20">
        <f>'Raw - Absolute'!V63</f>
        <v>34</v>
      </c>
      <c r="W20">
        <f>'Raw - Absolute'!W144</f>
        <v>51</v>
      </c>
      <c r="X20" s="5">
        <f t="shared" si="16"/>
        <v>78.500000000000014</v>
      </c>
      <c r="AA20">
        <f>'Raw - Absolute'!AA111</f>
        <v>73</v>
      </c>
      <c r="AB20">
        <f>'Raw - Absolute'!AB130</f>
        <v>2.29</v>
      </c>
      <c r="AD20">
        <f>'Raw - Absolute'!AD85</f>
        <v>82</v>
      </c>
      <c r="AE20">
        <f>'Raw - Absolute'!AE85</f>
        <v>72</v>
      </c>
      <c r="AF20" s="7">
        <f t="shared" si="7"/>
        <v>38.720000000000027</v>
      </c>
      <c r="AG20">
        <f>'Raw - Absolute'!AG124</f>
        <v>76</v>
      </c>
      <c r="AJ20">
        <f>'Raw - Absolute'!AJ60</f>
        <v>18.329999999999998</v>
      </c>
      <c r="AL20">
        <f>'Raw - Absolute'!AL82</f>
        <v>49</v>
      </c>
      <c r="AM20" s="5">
        <f t="shared" si="15"/>
        <v>58.600000000000009</v>
      </c>
      <c r="AN20">
        <f>'Raw - Absolute'!AN90</f>
        <v>15</v>
      </c>
      <c r="AO20" s="7">
        <f t="shared" si="9"/>
        <v>9.8000000000000007</v>
      </c>
      <c r="AP20" s="6">
        <f>'Debit Card'!R26</f>
        <v>79.666666666666657</v>
      </c>
    </row>
    <row r="21" spans="2:42" x14ac:dyDescent="0.3">
      <c r="B21" s="2">
        <v>18</v>
      </c>
      <c r="C21">
        <f>'Raw - Absolute'!C112</f>
        <v>93</v>
      </c>
      <c r="D21">
        <f>'Raw - Absolute'!D76</f>
        <v>53</v>
      </c>
      <c r="E21">
        <f>'Raw - Absolute'!E129</f>
        <v>50.32</v>
      </c>
      <c r="F21">
        <f>'Raw - Absolute'!F155</f>
        <v>89</v>
      </c>
      <c r="G21" s="5">
        <f t="shared" si="0"/>
        <v>35.85</v>
      </c>
      <c r="H21">
        <f>'Raw - Absolute'!H127</f>
        <v>88</v>
      </c>
      <c r="I21" s="5">
        <f t="shared" si="17"/>
        <v>73.580000000000013</v>
      </c>
      <c r="J21" s="7">
        <f t="shared" si="12"/>
        <v>0.88235294117647045</v>
      </c>
      <c r="K21">
        <f>'Raw - Absolute'!K127</f>
        <v>99</v>
      </c>
      <c r="L21" s="5">
        <f t="shared" si="13"/>
        <v>22.899999999999995</v>
      </c>
      <c r="N21">
        <f>'Raw - Absolute'!N94</f>
        <v>14</v>
      </c>
      <c r="O21">
        <f>'Raw - Absolute'!O69</f>
        <v>52</v>
      </c>
      <c r="Q21" s="5">
        <f t="shared" si="4"/>
        <v>6.0999999999999979</v>
      </c>
      <c r="R21" s="5">
        <f t="shared" ref="R21:R23" si="18">($R$24-$R$19)/5+R20</f>
        <v>27.6</v>
      </c>
      <c r="S21">
        <f>'Raw - Absolute'!S118</f>
        <v>50</v>
      </c>
      <c r="T21">
        <f>'Raw - Absolute'!T92</f>
        <v>71</v>
      </c>
      <c r="U21">
        <f>'Raw - Absolute'!U154</f>
        <v>74</v>
      </c>
      <c r="V21">
        <f>'Raw - Absolute'!V64</f>
        <v>34</v>
      </c>
      <c r="W21">
        <f>'Raw - Absolute'!W145</f>
        <v>56.3</v>
      </c>
      <c r="X21">
        <f>'Raw - Absolute'!X136</f>
        <v>82.2</v>
      </c>
      <c r="AA21">
        <f>'Raw - Absolute'!AA112</f>
        <v>80</v>
      </c>
      <c r="AB21">
        <f>'Raw - Absolute'!AB131</f>
        <v>3.43</v>
      </c>
      <c r="AD21">
        <f>'Raw - Absolute'!AD86</f>
        <v>84</v>
      </c>
      <c r="AE21">
        <f>'Raw - Absolute'!AE86</f>
        <v>71.8</v>
      </c>
      <c r="AF21" s="7">
        <f t="shared" si="7"/>
        <v>39.640000000000029</v>
      </c>
      <c r="AG21">
        <f>'Raw - Absolute'!AG125</f>
        <v>87</v>
      </c>
      <c r="AJ21">
        <f>'Raw - Absolute'!AJ61</f>
        <v>18.670000000000002</v>
      </c>
      <c r="AL21">
        <f>'Raw - Absolute'!AL83</f>
        <v>48.4</v>
      </c>
      <c r="AM21" s="5">
        <f t="shared" si="15"/>
        <v>59.20000000000001</v>
      </c>
      <c r="AN21">
        <f>'Raw - Absolute'!AN91</f>
        <v>16</v>
      </c>
      <c r="AO21" s="7">
        <f t="shared" si="9"/>
        <v>10.350000000000001</v>
      </c>
      <c r="AP21" s="6">
        <f>'Debit Card'!R27</f>
        <v>80.3</v>
      </c>
    </row>
    <row r="22" spans="2:42" x14ac:dyDescent="0.3">
      <c r="B22" s="2">
        <v>19</v>
      </c>
      <c r="C22">
        <f>'Raw - Absolute'!C113</f>
        <v>95</v>
      </c>
      <c r="D22">
        <f>'Raw - Absolute'!D77</f>
        <v>50</v>
      </c>
      <c r="E22">
        <f>'Raw - Absolute'!E130</f>
        <v>53.68</v>
      </c>
      <c r="F22">
        <f>'Raw - Absolute'!F156</f>
        <v>87</v>
      </c>
      <c r="G22" s="5">
        <f t="shared" si="0"/>
        <v>37.9</v>
      </c>
      <c r="H22">
        <f>'Raw - Absolute'!H128</f>
        <v>89</v>
      </c>
      <c r="I22">
        <f>'Raw - Absolute'!I154</f>
        <v>75.2</v>
      </c>
      <c r="J22" s="7">
        <f t="shared" si="12"/>
        <v>0.91764705882352926</v>
      </c>
      <c r="K22">
        <f>'Raw - Absolute'!K128</f>
        <v>100</v>
      </c>
      <c r="L22" s="5">
        <f t="shared" si="13"/>
        <v>24.599999999999994</v>
      </c>
      <c r="N22" s="5">
        <f>($N$31-$N$21)/10+N21</f>
        <v>15.6</v>
      </c>
      <c r="O22">
        <f>'Raw - Absolute'!O70</f>
        <v>55</v>
      </c>
      <c r="Q22" s="5">
        <f t="shared" si="4"/>
        <v>6.3999999999999977</v>
      </c>
      <c r="R22" s="5">
        <f t="shared" si="18"/>
        <v>28.400000000000002</v>
      </c>
      <c r="S22">
        <f>'Raw - Absolute'!S119</f>
        <v>51</v>
      </c>
      <c r="T22">
        <f>'Raw - Absolute'!T93</f>
        <v>76</v>
      </c>
      <c r="U22">
        <f>'Raw - Absolute'!U155</f>
        <v>76</v>
      </c>
      <c r="V22">
        <f>'Raw - Absolute'!V65</f>
        <v>35</v>
      </c>
      <c r="W22">
        <f>'Raw - Absolute'!W146</f>
        <v>58</v>
      </c>
      <c r="X22" s="7">
        <f>($X$27-$X$21)/6+X21</f>
        <v>83.616666666666674</v>
      </c>
      <c r="AA22">
        <f>'Raw - Absolute'!AA113</f>
        <v>87</v>
      </c>
      <c r="AB22">
        <f>'Raw - Absolute'!AB132</f>
        <v>4</v>
      </c>
      <c r="AD22">
        <f>'Raw - Absolute'!AD87</f>
        <v>84</v>
      </c>
      <c r="AE22">
        <f>'Raw - Absolute'!AE87</f>
        <v>70.900000000000006</v>
      </c>
      <c r="AF22" s="7">
        <f t="shared" si="7"/>
        <v>40.560000000000031</v>
      </c>
      <c r="AG22">
        <f>'Raw - Absolute'!AG126</f>
        <v>90</v>
      </c>
      <c r="AJ22">
        <f>'Raw - Absolute'!AJ62</f>
        <v>19</v>
      </c>
      <c r="AL22">
        <f>'Raw - Absolute'!AL84</f>
        <v>49.2</v>
      </c>
      <c r="AM22" s="5">
        <f t="shared" si="15"/>
        <v>59.800000000000011</v>
      </c>
      <c r="AN22">
        <f>'Raw - Absolute'!AN92</f>
        <v>16</v>
      </c>
      <c r="AO22" s="7">
        <f t="shared" si="9"/>
        <v>10.900000000000002</v>
      </c>
    </row>
    <row r="23" spans="2:42" x14ac:dyDescent="0.3">
      <c r="B23" s="2">
        <v>20</v>
      </c>
      <c r="C23">
        <f>'Raw - Absolute'!C114</f>
        <v>97</v>
      </c>
      <c r="D23">
        <f>'Raw - Absolute'!D78</f>
        <v>51</v>
      </c>
      <c r="E23">
        <f>'Raw - Absolute'!E131</f>
        <v>57.26</v>
      </c>
      <c r="F23">
        <f>'Raw - Absolute'!F157</f>
        <v>89</v>
      </c>
      <c r="G23" s="5">
        <f t="shared" si="0"/>
        <v>39.949999999999996</v>
      </c>
      <c r="H23">
        <f>'Raw - Absolute'!H129</f>
        <v>90</v>
      </c>
      <c r="I23">
        <f>'Raw - Absolute'!I155</f>
        <v>78</v>
      </c>
      <c r="J23" s="7">
        <f t="shared" si="12"/>
        <v>0.95294117647058807</v>
      </c>
      <c r="L23" s="5">
        <f t="shared" si="13"/>
        <v>26.299999999999994</v>
      </c>
      <c r="N23" s="5">
        <f t="shared" ref="N23:N30" si="19">($N$31-$N$21)/10+N22</f>
        <v>17.2</v>
      </c>
      <c r="O23">
        <f>'Raw - Absolute'!O71</f>
        <v>60</v>
      </c>
      <c r="Q23" s="5">
        <f t="shared" si="4"/>
        <v>6.6999999999999975</v>
      </c>
      <c r="R23" s="5">
        <f t="shared" si="18"/>
        <v>29.200000000000003</v>
      </c>
      <c r="S23">
        <f>'Raw - Absolute'!S120</f>
        <v>52</v>
      </c>
      <c r="T23">
        <f>'Raw - Absolute'!T94</f>
        <v>80</v>
      </c>
      <c r="U23">
        <f>'Raw - Absolute'!U156</f>
        <v>81</v>
      </c>
      <c r="V23">
        <f>'Raw - Absolute'!V66</f>
        <v>35</v>
      </c>
      <c r="W23">
        <f>'Raw - Absolute'!W147</f>
        <v>61.8</v>
      </c>
      <c r="X23" s="7">
        <f t="shared" ref="X23:X26" si="20">($X$27-$X$21)/6+X22</f>
        <v>85.033333333333346</v>
      </c>
      <c r="AA23">
        <f>'Raw - Absolute'!AA114</f>
        <v>91</v>
      </c>
      <c r="AB23">
        <f>'Raw - Absolute'!AB133</f>
        <v>4.57</v>
      </c>
      <c r="AD23">
        <f>'Raw - Absolute'!AD88</f>
        <v>87</v>
      </c>
      <c r="AE23">
        <f>'Raw - Absolute'!AE88</f>
        <v>69.599999999999994</v>
      </c>
      <c r="AF23" s="7">
        <f t="shared" si="7"/>
        <v>41.480000000000032</v>
      </c>
      <c r="AG23">
        <f>'Raw - Absolute'!AG127</f>
        <v>91</v>
      </c>
      <c r="AJ23">
        <f>'Raw - Absolute'!AJ63</f>
        <v>19.5</v>
      </c>
      <c r="AL23">
        <f>'Raw - Absolute'!AL85</f>
        <v>49.7</v>
      </c>
      <c r="AM23" s="5">
        <f t="shared" si="15"/>
        <v>60.400000000000013</v>
      </c>
      <c r="AN23">
        <f>'Raw - Absolute'!AN93</f>
        <v>17</v>
      </c>
      <c r="AO23" s="7">
        <f t="shared" si="9"/>
        <v>11.450000000000003</v>
      </c>
    </row>
    <row r="24" spans="2:42" x14ac:dyDescent="0.3">
      <c r="B24" s="2">
        <v>21</v>
      </c>
      <c r="C24">
        <f>'Raw - Absolute'!C115</f>
        <v>97.5</v>
      </c>
      <c r="D24">
        <f>'Raw - Absolute'!D79</f>
        <v>52</v>
      </c>
      <c r="E24">
        <f>'Raw - Absolute'!E132</f>
        <v>58.78</v>
      </c>
      <c r="F24">
        <f>'Raw - Absolute'!F158</f>
        <v>91</v>
      </c>
      <c r="G24">
        <f>'Raw - Absolute'!G84</f>
        <v>42</v>
      </c>
      <c r="H24">
        <f>'Raw - Absolute'!H130</f>
        <v>90.5</v>
      </c>
      <c r="J24" s="7">
        <f t="shared" si="12"/>
        <v>0.98823529411764688</v>
      </c>
      <c r="L24">
        <f>'Raw - Absolute'!L114</f>
        <v>28</v>
      </c>
      <c r="N24" s="5">
        <f t="shared" si="19"/>
        <v>18.8</v>
      </c>
      <c r="O24">
        <f>'Raw - Absolute'!O72</f>
        <v>64</v>
      </c>
      <c r="Q24">
        <f>'Raw - Absolute'!Q24</f>
        <v>7</v>
      </c>
      <c r="R24">
        <f>'Raw - Absolute'!R114</f>
        <v>30</v>
      </c>
      <c r="S24">
        <f>'Raw - Absolute'!S121</f>
        <v>53</v>
      </c>
      <c r="T24">
        <f>'Raw - Absolute'!T95</f>
        <v>83</v>
      </c>
      <c r="U24">
        <f>'Raw - Absolute'!U157</f>
        <v>82</v>
      </c>
      <c r="V24">
        <f>'Raw - Absolute'!V67</f>
        <v>37</v>
      </c>
      <c r="W24">
        <f>'Raw - Absolute'!W148</f>
        <v>63</v>
      </c>
      <c r="X24" s="7">
        <f t="shared" si="20"/>
        <v>86.450000000000017</v>
      </c>
      <c r="AA24">
        <f>'Raw - Absolute'!AA115</f>
        <v>91.5</v>
      </c>
      <c r="AB24">
        <f>'Raw - Absolute'!AB134</f>
        <v>4.57</v>
      </c>
      <c r="AD24">
        <f>'Raw - Absolute'!AD89</f>
        <v>88</v>
      </c>
      <c r="AE24">
        <f>'Raw - Absolute'!AE89</f>
        <v>67.5</v>
      </c>
      <c r="AF24" s="7">
        <f t="shared" si="7"/>
        <v>42.400000000000034</v>
      </c>
      <c r="AG24">
        <f>'Raw - Absolute'!AG128</f>
        <v>91</v>
      </c>
      <c r="AJ24">
        <f>'Raw - Absolute'!AJ64</f>
        <v>20</v>
      </c>
      <c r="AL24">
        <f>'Raw - Absolute'!AL86</f>
        <v>49.5</v>
      </c>
      <c r="AM24" s="5">
        <f t="shared" si="15"/>
        <v>61.000000000000014</v>
      </c>
      <c r="AN24">
        <f>'Raw - Absolute'!AN94</f>
        <v>18</v>
      </c>
      <c r="AO24">
        <f>'Raw - Absolute'!AO97</f>
        <v>12</v>
      </c>
    </row>
    <row r="25" spans="2:42" x14ac:dyDescent="0.3">
      <c r="B25" s="2">
        <v>22</v>
      </c>
      <c r="C25">
        <f>'Raw - Absolute'!C116</f>
        <v>98</v>
      </c>
      <c r="D25">
        <f>'Raw - Absolute'!D80</f>
        <v>54</v>
      </c>
      <c r="E25">
        <f>'Raw - Absolute'!E133</f>
        <v>59.05</v>
      </c>
      <c r="F25">
        <f>'Raw - Absolute'!F159</f>
        <v>92</v>
      </c>
      <c r="G25" s="5">
        <f t="shared" ref="G25:G33" si="21">($G$34-$G$24)/10+G24</f>
        <v>42.8</v>
      </c>
      <c r="H25">
        <f>'Raw - Absolute'!H131</f>
        <v>91</v>
      </c>
      <c r="J25" s="7">
        <f t="shared" si="12"/>
        <v>1.0235294117647058</v>
      </c>
      <c r="L25" s="5">
        <f>($L$27-$L$24)/3+L24</f>
        <v>32</v>
      </c>
      <c r="N25" s="5">
        <f t="shared" si="19"/>
        <v>20.400000000000002</v>
      </c>
      <c r="O25">
        <f>'Raw - Absolute'!O73</f>
        <v>68</v>
      </c>
      <c r="Q25" s="5">
        <f>($Q$34-$Q$24)/10+Q24</f>
        <v>7.6</v>
      </c>
      <c r="R25" s="5">
        <f>($R$32-$R$24)/8+R24</f>
        <v>31</v>
      </c>
      <c r="S25">
        <f>'Raw - Absolute'!S122</f>
        <v>55</v>
      </c>
      <c r="T25">
        <f>'Raw - Absolute'!T96</f>
        <v>86</v>
      </c>
      <c r="U25">
        <f>'Raw - Absolute'!U158</f>
        <v>83</v>
      </c>
      <c r="V25">
        <f>'Raw - Absolute'!V68</f>
        <v>37</v>
      </c>
      <c r="W25">
        <f>'Raw - Absolute'!W149</f>
        <v>65</v>
      </c>
      <c r="X25" s="7">
        <f t="shared" si="20"/>
        <v>87.866666666666688</v>
      </c>
      <c r="AA25">
        <f>'Raw - Absolute'!AA116</f>
        <v>92</v>
      </c>
      <c r="AB25">
        <f>'Raw - Absolute'!AB135</f>
        <v>5.14</v>
      </c>
      <c r="AD25">
        <f>'Raw - Absolute'!AD90</f>
        <v>89</v>
      </c>
      <c r="AE25">
        <f>'Raw - Absolute'!AE90</f>
        <v>69.099999999999994</v>
      </c>
      <c r="AF25" s="7">
        <f t="shared" si="7"/>
        <v>43.320000000000036</v>
      </c>
      <c r="AG25">
        <f>'Raw - Absolute'!AG129</f>
        <v>92</v>
      </c>
      <c r="AJ25">
        <f>'Raw - Absolute'!AJ65</f>
        <v>22</v>
      </c>
      <c r="AL25">
        <f>'Raw - Absolute'!AL87</f>
        <v>49</v>
      </c>
      <c r="AM25" s="5">
        <f t="shared" si="15"/>
        <v>61.600000000000016</v>
      </c>
      <c r="AN25">
        <f>'Raw - Absolute'!AN95</f>
        <v>19</v>
      </c>
      <c r="AO25" s="7">
        <f>($AO$31-$AO$24)/7+AO24</f>
        <v>13.142857142857142</v>
      </c>
    </row>
    <row r="26" spans="2:42" x14ac:dyDescent="0.3">
      <c r="B26" s="2">
        <v>23</v>
      </c>
      <c r="C26">
        <f>'Raw - Absolute'!C117</f>
        <v>98.5</v>
      </c>
      <c r="D26">
        <f>'Raw - Absolute'!D81</f>
        <v>55</v>
      </c>
      <c r="E26">
        <f>'Raw - Absolute'!E134</f>
        <v>59.9</v>
      </c>
      <c r="F26">
        <f>'Raw - Absolute'!F160</f>
        <v>92</v>
      </c>
      <c r="G26" s="5">
        <f t="shared" si="21"/>
        <v>43.599999999999994</v>
      </c>
      <c r="H26">
        <f>'Raw - Absolute'!H132</f>
        <v>93</v>
      </c>
      <c r="J26" s="7">
        <f t="shared" si="12"/>
        <v>1.0588235294117647</v>
      </c>
      <c r="L26" s="5">
        <f>($L$27-$L$24)/3+L25</f>
        <v>36</v>
      </c>
      <c r="N26" s="5">
        <f t="shared" si="19"/>
        <v>22.000000000000004</v>
      </c>
      <c r="O26">
        <f>'Raw - Absolute'!O74</f>
        <v>68</v>
      </c>
      <c r="Q26" s="5">
        <f t="shared" ref="Q26:Q33" si="22">($Q$34-$Q$24)/10+Q25</f>
        <v>8.1999999999999993</v>
      </c>
      <c r="R26" s="5">
        <f t="shared" ref="R26:R31" si="23">($R$32-$R$24)/8+R25</f>
        <v>32</v>
      </c>
      <c r="S26">
        <f>'Raw - Absolute'!S123</f>
        <v>55</v>
      </c>
      <c r="T26">
        <f>'Raw - Absolute'!T97</f>
        <v>88</v>
      </c>
      <c r="U26">
        <f>'Raw - Absolute'!U159</f>
        <v>85</v>
      </c>
      <c r="V26">
        <f>'Raw - Absolute'!V69</f>
        <v>38</v>
      </c>
      <c r="W26">
        <f>'Raw - Absolute'!W150</f>
        <v>67</v>
      </c>
      <c r="X26" s="7">
        <f t="shared" si="20"/>
        <v>89.28333333333336</v>
      </c>
      <c r="AA26">
        <f>'Raw - Absolute'!AA117</f>
        <v>93</v>
      </c>
      <c r="AB26">
        <f>'Raw - Absolute'!AB136</f>
        <v>6.29</v>
      </c>
      <c r="AD26">
        <f>'Raw - Absolute'!AD91</f>
        <v>92</v>
      </c>
      <c r="AE26">
        <f>'Raw - Absolute'!AE91</f>
        <v>71.2</v>
      </c>
      <c r="AF26" s="7">
        <f t="shared" si="7"/>
        <v>44.240000000000038</v>
      </c>
      <c r="AG26">
        <f>'Raw - Absolute'!AG130</f>
        <v>92</v>
      </c>
      <c r="AJ26">
        <f>'Raw - Absolute'!AJ66</f>
        <v>23</v>
      </c>
      <c r="AL26">
        <f>'Raw - Absolute'!AL88</f>
        <v>48.2</v>
      </c>
      <c r="AM26" s="5">
        <f t="shared" si="15"/>
        <v>62.200000000000017</v>
      </c>
      <c r="AN26">
        <f>'Raw - Absolute'!AN96</f>
        <v>20</v>
      </c>
      <c r="AO26" s="7">
        <f t="shared" ref="AO26:AO30" si="24">($AO$31-$AO$24)/7+AO25</f>
        <v>14.285714285714285</v>
      </c>
    </row>
    <row r="27" spans="2:42" x14ac:dyDescent="0.3">
      <c r="B27" s="2">
        <v>24</v>
      </c>
      <c r="C27">
        <f>'Raw - Absolute'!C118</f>
        <v>98</v>
      </c>
      <c r="D27">
        <f>'Raw - Absolute'!D82</f>
        <v>54</v>
      </c>
      <c r="E27">
        <f>'Raw - Absolute'!E135</f>
        <v>60.9</v>
      </c>
      <c r="G27" s="5">
        <f t="shared" si="21"/>
        <v>44.399999999999991</v>
      </c>
      <c r="H27">
        <f>'Raw - Absolute'!H133</f>
        <v>94</v>
      </c>
      <c r="J27" s="7">
        <f t="shared" si="12"/>
        <v>1.0941176470588236</v>
      </c>
      <c r="L27">
        <f>'Raw - Absolute'!L117</f>
        <v>40</v>
      </c>
      <c r="N27" s="5">
        <f t="shared" si="19"/>
        <v>23.600000000000005</v>
      </c>
      <c r="O27">
        <f>'Raw - Absolute'!O75</f>
        <v>68</v>
      </c>
      <c r="Q27" s="5">
        <f t="shared" si="22"/>
        <v>8.7999999999999989</v>
      </c>
      <c r="R27" s="5">
        <f t="shared" si="23"/>
        <v>33</v>
      </c>
      <c r="S27">
        <f>'Raw - Absolute'!S124</f>
        <v>56.5</v>
      </c>
      <c r="T27">
        <f>'Raw - Absolute'!T98</f>
        <v>91</v>
      </c>
      <c r="U27">
        <f>'Raw - Absolute'!U160</f>
        <v>88</v>
      </c>
      <c r="V27">
        <f>'Raw - Absolute'!V70</f>
        <v>39</v>
      </c>
      <c r="W27">
        <f>'Raw - Absolute'!W151</f>
        <v>69.7</v>
      </c>
      <c r="X27">
        <f>'Raw - Absolute'!X142</f>
        <v>90.7</v>
      </c>
      <c r="AA27">
        <f>'Raw - Absolute'!AA118</f>
        <v>93.5</v>
      </c>
      <c r="AB27">
        <f>'Raw - Absolute'!AB137</f>
        <v>6.86</v>
      </c>
      <c r="AD27">
        <f>'Raw - Absolute'!AD92</f>
        <v>92</v>
      </c>
      <c r="AE27">
        <f>'Raw - Absolute'!AE92</f>
        <v>76.599999999999994</v>
      </c>
      <c r="AF27" s="7">
        <f t="shared" si="7"/>
        <v>45.160000000000039</v>
      </c>
      <c r="AJ27">
        <f>'Raw - Absolute'!AJ67</f>
        <v>24</v>
      </c>
      <c r="AL27">
        <f>'Raw - Absolute'!AL89</f>
        <v>46.9</v>
      </c>
      <c r="AM27" s="5">
        <f t="shared" si="15"/>
        <v>62.800000000000018</v>
      </c>
      <c r="AN27">
        <f>'Raw - Absolute'!AN97</f>
        <v>22</v>
      </c>
      <c r="AO27" s="7">
        <f t="shared" si="24"/>
        <v>15.428571428571427</v>
      </c>
    </row>
    <row r="28" spans="2:42" x14ac:dyDescent="0.3">
      <c r="B28" s="2">
        <v>25</v>
      </c>
      <c r="C28">
        <f>'Raw - Absolute'!C119</f>
        <v>98.5</v>
      </c>
      <c r="D28">
        <f>'Raw - Absolute'!D83</f>
        <v>54</v>
      </c>
      <c r="E28">
        <f>'Raw - Absolute'!E136</f>
        <v>61.85</v>
      </c>
      <c r="G28" s="5">
        <f t="shared" si="21"/>
        <v>45.199999999999989</v>
      </c>
      <c r="H28">
        <f>'Raw - Absolute'!H134</f>
        <v>96</v>
      </c>
      <c r="J28" s="7">
        <f t="shared" si="12"/>
        <v>1.1294117647058826</v>
      </c>
      <c r="L28" s="5">
        <f>($L$32-$L$27)/5+L27</f>
        <v>40.6</v>
      </c>
      <c r="N28" s="5">
        <f t="shared" si="19"/>
        <v>25.200000000000006</v>
      </c>
      <c r="O28">
        <f>'Raw - Absolute'!O76</f>
        <v>67</v>
      </c>
      <c r="Q28" s="5">
        <f t="shared" si="22"/>
        <v>9.3999999999999986</v>
      </c>
      <c r="R28" s="5">
        <f t="shared" si="23"/>
        <v>34</v>
      </c>
      <c r="S28">
        <f>'Raw - Absolute'!S125</f>
        <v>58</v>
      </c>
      <c r="T28">
        <f>'Raw - Absolute'!T99</f>
        <v>93</v>
      </c>
      <c r="V28">
        <f>'Raw - Absolute'!V71</f>
        <v>39</v>
      </c>
      <c r="W28">
        <f>'Raw - Absolute'!W152</f>
        <v>72</v>
      </c>
      <c r="X28" s="7">
        <f>($X$32-$X$27)/5+X27</f>
        <v>91.740000000000009</v>
      </c>
      <c r="AA28">
        <f>'Raw - Absolute'!AA119</f>
        <v>95</v>
      </c>
      <c r="AB28">
        <f>'Raw - Absolute'!AB138</f>
        <v>7.43</v>
      </c>
      <c r="AD28">
        <f>'Raw - Absolute'!AD93</f>
        <v>93</v>
      </c>
      <c r="AE28">
        <f>'Raw - Absolute'!AE93</f>
        <v>79.2</v>
      </c>
      <c r="AF28" s="7">
        <f t="shared" si="7"/>
        <v>46.080000000000041</v>
      </c>
      <c r="AJ28">
        <f>'Raw - Absolute'!AJ68</f>
        <v>25</v>
      </c>
      <c r="AL28">
        <f>'Raw - Absolute'!AL90</f>
        <v>48.8</v>
      </c>
      <c r="AM28" s="5">
        <f t="shared" si="15"/>
        <v>63.40000000000002</v>
      </c>
      <c r="AN28">
        <f>'Raw - Absolute'!AN98</f>
        <v>26</v>
      </c>
      <c r="AO28" s="7">
        <f t="shared" si="24"/>
        <v>16.571428571428569</v>
      </c>
    </row>
    <row r="29" spans="2:42" x14ac:dyDescent="0.3">
      <c r="B29" s="2">
        <v>26</v>
      </c>
      <c r="C29">
        <f>'Raw - Absolute'!C120</f>
        <v>98</v>
      </c>
      <c r="D29">
        <f>'Raw - Absolute'!D84</f>
        <v>55</v>
      </c>
      <c r="E29">
        <f>'Raw - Absolute'!E137</f>
        <v>63.6</v>
      </c>
      <c r="G29" s="5">
        <f t="shared" si="21"/>
        <v>45.999999999999986</v>
      </c>
      <c r="H29">
        <f>'Raw - Absolute'!H135</f>
        <v>96</v>
      </c>
      <c r="J29" s="7">
        <f t="shared" si="12"/>
        <v>1.1647058823529415</v>
      </c>
      <c r="L29" s="5">
        <f t="shared" ref="L29:L31" si="25">($L$32-$L$27)/5+L28</f>
        <v>41.2</v>
      </c>
      <c r="N29" s="5">
        <f t="shared" si="19"/>
        <v>26.800000000000008</v>
      </c>
      <c r="O29">
        <f>'Raw - Absolute'!O77</f>
        <v>67</v>
      </c>
      <c r="Q29" s="5">
        <f t="shared" si="22"/>
        <v>9.9999999999999982</v>
      </c>
      <c r="R29" s="5">
        <f t="shared" si="23"/>
        <v>35</v>
      </c>
      <c r="S29">
        <f>'Raw - Absolute'!S126</f>
        <v>58</v>
      </c>
      <c r="T29">
        <f>'Raw - Absolute'!T100</f>
        <v>95</v>
      </c>
      <c r="V29">
        <f>'Raw - Absolute'!V72</f>
        <v>41</v>
      </c>
      <c r="W29">
        <f>'Raw - Absolute'!W153</f>
        <v>74.099999999999994</v>
      </c>
      <c r="X29" s="7">
        <f t="shared" ref="X29:X31" si="26">($X$32-$X$27)/5+X28</f>
        <v>92.780000000000015</v>
      </c>
      <c r="AA29">
        <f>'Raw - Absolute'!AA120</f>
        <v>96</v>
      </c>
      <c r="AB29">
        <f>'Raw - Absolute'!AB139</f>
        <v>9.14</v>
      </c>
      <c r="AD29">
        <f>'Raw - Absolute'!AD94</f>
        <v>92</v>
      </c>
      <c r="AE29">
        <f>'Raw - Absolute'!AE94</f>
        <v>86.4</v>
      </c>
      <c r="AF29" s="7">
        <f t="shared" si="7"/>
        <v>47.000000000000043</v>
      </c>
      <c r="AJ29">
        <f>'Raw - Absolute'!AJ69</f>
        <v>27.5</v>
      </c>
      <c r="AL29">
        <f>'Raw - Absolute'!AL91</f>
        <v>49.5</v>
      </c>
      <c r="AM29" s="5">
        <f t="shared" si="15"/>
        <v>64.000000000000014</v>
      </c>
      <c r="AN29">
        <f>'Raw - Absolute'!AN99</f>
        <v>29</v>
      </c>
      <c r="AO29" s="7">
        <f t="shared" si="24"/>
        <v>17.714285714285712</v>
      </c>
    </row>
    <row r="30" spans="2:42" x14ac:dyDescent="0.3">
      <c r="B30" s="2">
        <v>27</v>
      </c>
      <c r="C30">
        <f>'Raw - Absolute'!C121</f>
        <v>99</v>
      </c>
      <c r="D30">
        <f>'Raw - Absolute'!D85</f>
        <v>57</v>
      </c>
      <c r="E30">
        <f>'Raw - Absolute'!E138</f>
        <v>64.900000000000006</v>
      </c>
      <c r="G30" s="5">
        <f t="shared" si="21"/>
        <v>46.799999999999983</v>
      </c>
      <c r="H30">
        <f>'Raw - Absolute'!H136</f>
        <v>95</v>
      </c>
      <c r="J30">
        <f>'Raw - Absolute'!J92</f>
        <v>1.2</v>
      </c>
      <c r="L30" s="5">
        <f t="shared" si="25"/>
        <v>41.800000000000004</v>
      </c>
      <c r="N30" s="5">
        <f t="shared" si="19"/>
        <v>28.400000000000009</v>
      </c>
      <c r="O30">
        <f>'Raw - Absolute'!O78</f>
        <v>67</v>
      </c>
      <c r="Q30" s="5">
        <f t="shared" si="22"/>
        <v>10.599999999999998</v>
      </c>
      <c r="R30" s="5">
        <f t="shared" si="23"/>
        <v>36</v>
      </c>
      <c r="S30">
        <f>'Raw - Absolute'!S127</f>
        <v>58</v>
      </c>
      <c r="T30">
        <f>'Raw - Absolute'!T101</f>
        <v>96</v>
      </c>
      <c r="V30">
        <f>'Raw - Absolute'!V73</f>
        <v>41</v>
      </c>
      <c r="W30">
        <f>'Raw - Absolute'!W154</f>
        <v>76.7</v>
      </c>
      <c r="X30" s="7">
        <f t="shared" si="26"/>
        <v>93.820000000000022</v>
      </c>
      <c r="AA30">
        <f>'Raw - Absolute'!AA121</f>
        <v>99</v>
      </c>
      <c r="AB30">
        <f>'Raw - Absolute'!AB140</f>
        <v>12</v>
      </c>
      <c r="AD30">
        <f>'Raw - Absolute'!AD95</f>
        <v>92</v>
      </c>
      <c r="AE30">
        <f>'Raw - Absolute'!AE95</f>
        <v>86.7</v>
      </c>
      <c r="AF30" s="7">
        <f t="shared" si="7"/>
        <v>47.920000000000044</v>
      </c>
      <c r="AJ30">
        <f>'Raw - Absolute'!AJ70</f>
        <v>30</v>
      </c>
      <c r="AL30">
        <f>'Raw - Absolute'!AL92</f>
        <v>51.7</v>
      </c>
      <c r="AM30" s="5">
        <f t="shared" si="15"/>
        <v>64.600000000000009</v>
      </c>
      <c r="AN30">
        <f>'Raw - Absolute'!AN100</f>
        <v>32</v>
      </c>
      <c r="AO30" s="7">
        <f t="shared" si="24"/>
        <v>18.857142857142854</v>
      </c>
    </row>
    <row r="31" spans="2:42" x14ac:dyDescent="0.3">
      <c r="B31" s="2">
        <v>28</v>
      </c>
      <c r="C31">
        <f>'Raw - Absolute'!C122</f>
        <v>100</v>
      </c>
      <c r="D31">
        <f>'Raw - Absolute'!D86</f>
        <v>53</v>
      </c>
      <c r="E31">
        <f>'Raw - Absolute'!E139</f>
        <v>65.27</v>
      </c>
      <c r="G31" s="5">
        <f t="shared" si="21"/>
        <v>47.59999999999998</v>
      </c>
      <c r="H31">
        <f>'Raw - Absolute'!H137</f>
        <v>95</v>
      </c>
      <c r="J31">
        <f>'Raw - Absolute'!J93</f>
        <v>1.5</v>
      </c>
      <c r="L31" s="5">
        <f t="shared" si="25"/>
        <v>42.400000000000006</v>
      </c>
      <c r="N31">
        <f>'Raw - Absolute'!N104</f>
        <v>30</v>
      </c>
      <c r="O31">
        <f>'Raw - Absolute'!O79</f>
        <v>68.5</v>
      </c>
      <c r="Q31" s="5">
        <f t="shared" si="22"/>
        <v>11.199999999999998</v>
      </c>
      <c r="R31" s="5">
        <f t="shared" si="23"/>
        <v>37</v>
      </c>
      <c r="S31">
        <f>'Raw - Absolute'!S128</f>
        <v>60</v>
      </c>
      <c r="T31">
        <f>'Raw - Absolute'!T102</f>
        <v>97</v>
      </c>
      <c r="V31">
        <f>'Raw - Absolute'!V74</f>
        <v>39.5</v>
      </c>
      <c r="W31">
        <f>'Raw - Absolute'!W155</f>
        <v>75.599999999999994</v>
      </c>
      <c r="X31" s="7">
        <f t="shared" si="26"/>
        <v>94.860000000000028</v>
      </c>
      <c r="AA31">
        <f>'Raw - Absolute'!AA122</f>
        <v>100</v>
      </c>
      <c r="AB31">
        <f>'Raw - Absolute'!AB141</f>
        <v>16</v>
      </c>
      <c r="AD31">
        <f>'Raw - Absolute'!AD96</f>
        <v>92</v>
      </c>
      <c r="AE31">
        <f>'Raw - Absolute'!AE96</f>
        <v>89.2</v>
      </c>
      <c r="AF31" s="7">
        <f t="shared" si="7"/>
        <v>48.840000000000046</v>
      </c>
      <c r="AJ31">
        <f>'Raw - Absolute'!AJ71</f>
        <v>32</v>
      </c>
      <c r="AL31">
        <f>'Raw - Absolute'!AL93</f>
        <v>52.8</v>
      </c>
      <c r="AM31" s="5">
        <f t="shared" si="15"/>
        <v>65.2</v>
      </c>
      <c r="AN31">
        <f>'Raw - Absolute'!AN101</f>
        <v>35</v>
      </c>
      <c r="AO31">
        <f>'Raw - Absolute'!AO104</f>
        <v>20</v>
      </c>
    </row>
    <row r="32" spans="2:42" x14ac:dyDescent="0.3">
      <c r="B32" s="2">
        <v>29</v>
      </c>
      <c r="C32">
        <f>'Raw - Absolute'!C123</f>
        <v>100</v>
      </c>
      <c r="D32">
        <f>'Raw - Absolute'!D87</f>
        <v>49</v>
      </c>
      <c r="E32">
        <f>'Raw - Absolute'!E140</f>
        <v>65.36</v>
      </c>
      <c r="G32" s="5">
        <f t="shared" si="21"/>
        <v>48.399999999999977</v>
      </c>
      <c r="H32">
        <f>'Raw - Absolute'!H138</f>
        <v>96</v>
      </c>
      <c r="J32">
        <f>'Raw - Absolute'!J94</f>
        <v>2</v>
      </c>
      <c r="L32">
        <f>'Raw - Absolute'!L122</f>
        <v>43</v>
      </c>
      <c r="N32" s="5">
        <f>($N$41-$N$31)/10+N31</f>
        <v>31</v>
      </c>
      <c r="O32">
        <f>'Raw - Absolute'!O80</f>
        <v>70</v>
      </c>
      <c r="Q32" s="5">
        <f t="shared" si="22"/>
        <v>11.799999999999997</v>
      </c>
      <c r="R32">
        <f>'Raw - Absolute'!R122</f>
        <v>38</v>
      </c>
      <c r="S32">
        <f>'Raw - Absolute'!S129</f>
        <v>61</v>
      </c>
      <c r="T32">
        <f>'Raw - Absolute'!T103</f>
        <v>97.4</v>
      </c>
      <c r="V32">
        <f>'Raw - Absolute'!V75</f>
        <v>38</v>
      </c>
      <c r="W32">
        <f>'Raw - Absolute'!W156</f>
        <v>75</v>
      </c>
      <c r="X32">
        <f>'Raw - Absolute'!X147</f>
        <v>95.9</v>
      </c>
      <c r="AA32">
        <f>'Raw - Absolute'!AA123</f>
        <v>100</v>
      </c>
      <c r="AB32">
        <f>'Raw - Absolute'!AB142</f>
        <v>20</v>
      </c>
      <c r="AD32">
        <f>'Raw - Absolute'!AD97</f>
        <v>93</v>
      </c>
      <c r="AE32">
        <f>'Raw - Absolute'!AE97</f>
        <v>90.4</v>
      </c>
      <c r="AF32" s="7">
        <f t="shared" si="7"/>
        <v>49.760000000000048</v>
      </c>
      <c r="AJ32">
        <f>'Raw - Absolute'!AJ72</f>
        <v>34</v>
      </c>
      <c r="AL32">
        <f>'Raw - Absolute'!AL94</f>
        <v>56.5</v>
      </c>
      <c r="AM32" s="5">
        <f t="shared" si="15"/>
        <v>65.8</v>
      </c>
      <c r="AN32">
        <f>'Raw - Absolute'!AN102</f>
        <v>37</v>
      </c>
      <c r="AO32" s="5">
        <f>($AO$41-$AO$31)/10+AO31</f>
        <v>20.3</v>
      </c>
    </row>
    <row r="33" spans="2:41" x14ac:dyDescent="0.3">
      <c r="B33" s="2">
        <v>30</v>
      </c>
      <c r="C33">
        <f>'Raw - Absolute'!C124</f>
        <v>100</v>
      </c>
      <c r="D33">
        <f>'Raw - Absolute'!D88</f>
        <v>47</v>
      </c>
      <c r="E33">
        <f>'Raw - Absolute'!E141</f>
        <v>65.069999999999993</v>
      </c>
      <c r="G33" s="5">
        <f t="shared" si="21"/>
        <v>49.199999999999974</v>
      </c>
      <c r="H33">
        <f>'Raw - Absolute'!H139</f>
        <v>94</v>
      </c>
      <c r="J33">
        <f>'Raw - Absolute'!J95</f>
        <v>2.6</v>
      </c>
      <c r="L33" s="5">
        <f>($L$37-$L$32)/5+L32</f>
        <v>44.2</v>
      </c>
      <c r="N33" s="5">
        <f t="shared" ref="N33:N40" si="27">($N$41-$N$31)/10+N32</f>
        <v>32</v>
      </c>
      <c r="O33">
        <f>'Raw - Absolute'!O81</f>
        <v>73</v>
      </c>
      <c r="Q33" s="5">
        <f t="shared" si="22"/>
        <v>12.399999999999997</v>
      </c>
      <c r="R33" s="5">
        <f>($R$36-$R$32)/4+R32</f>
        <v>39</v>
      </c>
      <c r="S33">
        <f>'Raw - Absolute'!S130</f>
        <v>62</v>
      </c>
      <c r="T33">
        <f>'Raw - Absolute'!T104</f>
        <v>97.8</v>
      </c>
      <c r="V33">
        <f>'Raw - Absolute'!V76</f>
        <v>35</v>
      </c>
      <c r="W33">
        <f>'Raw - Absolute'!W157</f>
        <v>77</v>
      </c>
      <c r="X33" s="7">
        <f>(X34-X32)/2+X32</f>
        <v>96.15</v>
      </c>
      <c r="AA33">
        <f>'Raw - Absolute'!AA124</f>
        <v>99</v>
      </c>
      <c r="AB33">
        <f>'Raw - Absolute'!AB143</f>
        <v>22.86</v>
      </c>
      <c r="AD33">
        <f>'Raw - Absolute'!AD98</f>
        <v>96</v>
      </c>
      <c r="AE33">
        <f>'Raw - Absolute'!AE98</f>
        <v>92.4</v>
      </c>
      <c r="AF33" s="7">
        <f t="shared" si="7"/>
        <v>50.680000000000049</v>
      </c>
      <c r="AJ33">
        <f>'Raw - Absolute'!AJ73</f>
        <v>35</v>
      </c>
      <c r="AL33">
        <f>'Raw - Absolute'!AL95</f>
        <v>57.7</v>
      </c>
      <c r="AM33" s="5">
        <f t="shared" si="15"/>
        <v>66.399999999999991</v>
      </c>
      <c r="AN33">
        <f>'Raw - Absolute'!AN103</f>
        <v>38</v>
      </c>
      <c r="AO33" s="5">
        <f t="shared" ref="AO33:AO40" si="28">($AO$41-$AO$31)/10+AO32</f>
        <v>20.6</v>
      </c>
    </row>
    <row r="34" spans="2:41" x14ac:dyDescent="0.3">
      <c r="B34" s="2">
        <v>31</v>
      </c>
      <c r="C34">
        <f>'Raw - Absolute'!C125</f>
        <v>100</v>
      </c>
      <c r="D34">
        <f>'Raw - Absolute'!D89</f>
        <v>46</v>
      </c>
      <c r="G34">
        <f>'Raw - Absolute'!G94</f>
        <v>50</v>
      </c>
      <c r="H34">
        <f>'Raw - Absolute'!H140</f>
        <v>96</v>
      </c>
      <c r="J34">
        <f>'Raw - Absolute'!J96</f>
        <v>3</v>
      </c>
      <c r="L34" s="5">
        <f t="shared" ref="L34:L36" si="29">($L$37-$L$32)/5+L33</f>
        <v>45.400000000000006</v>
      </c>
      <c r="N34" s="5">
        <f t="shared" si="27"/>
        <v>33</v>
      </c>
      <c r="O34">
        <f>'Raw - Absolute'!O82</f>
        <v>75</v>
      </c>
      <c r="Q34">
        <f>'Raw - Absolute'!Q34</f>
        <v>13</v>
      </c>
      <c r="R34" s="5">
        <f t="shared" ref="R34:R35" si="30">($R$36-$R$32)/4+R33</f>
        <v>40</v>
      </c>
      <c r="S34">
        <f>'Raw - Absolute'!S131</f>
        <v>63</v>
      </c>
      <c r="T34">
        <f>'Raw - Absolute'!T105</f>
        <v>98.2</v>
      </c>
      <c r="V34">
        <f>'Raw - Absolute'!V77</f>
        <v>32</v>
      </c>
      <c r="W34">
        <f>'Raw - Absolute'!W158</f>
        <v>75</v>
      </c>
      <c r="X34">
        <f>'Raw - Absolute'!X149</f>
        <v>96.4</v>
      </c>
      <c r="AA34">
        <f>'Raw - Absolute'!AA125</f>
        <v>96</v>
      </c>
      <c r="AB34">
        <f>'Raw - Absolute'!AB144</f>
        <v>26.86</v>
      </c>
      <c r="AD34">
        <f>'Raw - Absolute'!AD99</f>
        <v>96</v>
      </c>
      <c r="AE34">
        <f>'Raw - Absolute'!AE99</f>
        <v>94.1</v>
      </c>
      <c r="AF34" s="7">
        <f t="shared" si="7"/>
        <v>51.600000000000051</v>
      </c>
      <c r="AJ34">
        <f>'Raw - Absolute'!AJ74</f>
        <v>36</v>
      </c>
      <c r="AL34">
        <f>'Raw - Absolute'!AL96</f>
        <v>59.4</v>
      </c>
      <c r="AM34" s="5">
        <f t="shared" si="15"/>
        <v>66.999999999999986</v>
      </c>
      <c r="AN34">
        <f>'Raw - Absolute'!AN104</f>
        <v>41</v>
      </c>
      <c r="AO34" s="5">
        <f t="shared" si="28"/>
        <v>20.900000000000002</v>
      </c>
    </row>
    <row r="35" spans="2:41" x14ac:dyDescent="0.3">
      <c r="B35" s="2">
        <v>32</v>
      </c>
      <c r="C35">
        <f>'Raw - Absolute'!C126</f>
        <v>100</v>
      </c>
      <c r="D35">
        <f>'Raw - Absolute'!D90</f>
        <v>48</v>
      </c>
      <c r="G35" s="5">
        <f t="shared" ref="G35:G43" si="31">($G$44-$G$34)/10+G34</f>
        <v>51.6</v>
      </c>
      <c r="H35">
        <f>'Raw - Absolute'!H141</f>
        <v>95</v>
      </c>
      <c r="J35">
        <f>'Raw - Absolute'!J97</f>
        <v>3.2</v>
      </c>
      <c r="L35" s="5">
        <f t="shared" si="29"/>
        <v>46.600000000000009</v>
      </c>
      <c r="N35" s="5">
        <f t="shared" si="27"/>
        <v>34</v>
      </c>
      <c r="O35">
        <f>'Raw - Absolute'!O83</f>
        <v>76.5</v>
      </c>
      <c r="Q35" s="5">
        <f>($Q$44-$Q$34)/10+Q34</f>
        <v>13.2</v>
      </c>
      <c r="R35" s="5">
        <f t="shared" si="30"/>
        <v>41</v>
      </c>
      <c r="S35">
        <f>'Raw - Absolute'!S132</f>
        <v>65</v>
      </c>
      <c r="T35">
        <f>'Raw - Absolute'!T106</f>
        <v>98.6</v>
      </c>
      <c r="V35">
        <f>'Raw - Absolute'!V78</f>
        <v>31</v>
      </c>
      <c r="W35">
        <f>'Raw - Absolute'!W159</f>
        <v>73</v>
      </c>
      <c r="X35" s="7">
        <f>($X$39-$X$34)/5+X34</f>
        <v>96.54</v>
      </c>
      <c r="AA35">
        <f>'Raw - Absolute'!AA126</f>
        <v>95</v>
      </c>
      <c r="AB35">
        <f>'Raw - Absolute'!AB145</f>
        <v>30.29</v>
      </c>
      <c r="AD35">
        <f>'Raw - Absolute'!AD100</f>
        <v>96</v>
      </c>
      <c r="AE35">
        <f>'Raw - Absolute'!AE100</f>
        <v>96</v>
      </c>
      <c r="AF35" s="7">
        <f t="shared" si="7"/>
        <v>52.520000000000053</v>
      </c>
      <c r="AJ35">
        <f>'Raw - Absolute'!AJ75</f>
        <v>37</v>
      </c>
      <c r="AL35">
        <f>'Raw - Absolute'!AL97</f>
        <v>60.5</v>
      </c>
      <c r="AM35" s="5">
        <f t="shared" si="15"/>
        <v>67.59999999999998</v>
      </c>
      <c r="AN35">
        <f>'Raw - Absolute'!AN105</f>
        <v>43</v>
      </c>
      <c r="AO35" s="5">
        <f t="shared" si="28"/>
        <v>21.200000000000003</v>
      </c>
    </row>
    <row r="36" spans="2:41" x14ac:dyDescent="0.3">
      <c r="B36" s="2">
        <v>33</v>
      </c>
      <c r="C36">
        <f>'Raw - Absolute'!C127</f>
        <v>100</v>
      </c>
      <c r="D36">
        <f>'Raw - Absolute'!D91</f>
        <v>51</v>
      </c>
      <c r="G36" s="5">
        <f t="shared" si="31"/>
        <v>53.2</v>
      </c>
      <c r="H36">
        <f>'Raw - Absolute'!H142</f>
        <v>94</v>
      </c>
      <c r="J36">
        <f>'Raw - Absolute'!J98</f>
        <v>3.5</v>
      </c>
      <c r="L36" s="5">
        <f t="shared" si="29"/>
        <v>47.800000000000011</v>
      </c>
      <c r="N36" s="5">
        <f t="shared" si="27"/>
        <v>35</v>
      </c>
      <c r="O36">
        <f>'Raw - Absolute'!O84</f>
        <v>78</v>
      </c>
      <c r="Q36" s="5">
        <f t="shared" ref="Q36:Q43" si="32">($Q$44-$Q$34)/10+Q35</f>
        <v>13.399999999999999</v>
      </c>
      <c r="R36">
        <f>'Raw - Absolute'!R126</f>
        <v>42</v>
      </c>
      <c r="S36">
        <f>'Raw - Absolute'!S133</f>
        <v>68</v>
      </c>
      <c r="T36">
        <f>'Raw - Absolute'!T107</f>
        <v>99</v>
      </c>
      <c r="V36">
        <f>'Raw - Absolute'!V79</f>
        <v>32</v>
      </c>
      <c r="W36">
        <f>'Raw - Absolute'!W160</f>
        <v>78</v>
      </c>
      <c r="X36" s="7">
        <f t="shared" ref="X36:X38" si="33">($X$39-$X$34)/5+X35</f>
        <v>96.68</v>
      </c>
      <c r="AA36">
        <f>'Raw - Absolute'!AA127</f>
        <v>97</v>
      </c>
      <c r="AB36">
        <f>'Raw - Absolute'!AB146</f>
        <v>38.86</v>
      </c>
      <c r="AD36">
        <f>'Raw - Absolute'!AD101</f>
        <v>96</v>
      </c>
      <c r="AE36">
        <f>'Raw - Absolute'!AE101</f>
        <v>97.3</v>
      </c>
      <c r="AF36" s="7">
        <f t="shared" si="7"/>
        <v>53.440000000000055</v>
      </c>
      <c r="AJ36">
        <f>'Raw - Absolute'!AJ76</f>
        <v>37</v>
      </c>
      <c r="AL36">
        <f>'Raw - Absolute'!AL98</f>
        <v>62.2</v>
      </c>
      <c r="AM36" s="5">
        <f t="shared" si="15"/>
        <v>68.199999999999974</v>
      </c>
      <c r="AN36">
        <f>'Raw - Absolute'!AN106</f>
        <v>45</v>
      </c>
      <c r="AO36" s="5">
        <f t="shared" si="28"/>
        <v>21.500000000000004</v>
      </c>
    </row>
    <row r="37" spans="2:41" x14ac:dyDescent="0.3">
      <c r="B37" s="2">
        <v>34</v>
      </c>
      <c r="C37">
        <f>'Raw - Absolute'!C128</f>
        <v>100</v>
      </c>
      <c r="D37">
        <f>'Raw - Absolute'!D92</f>
        <v>53</v>
      </c>
      <c r="G37" s="5">
        <f t="shared" si="31"/>
        <v>54.800000000000004</v>
      </c>
      <c r="H37">
        <f>'Raw - Absolute'!H143</f>
        <v>95</v>
      </c>
      <c r="J37">
        <f>'Raw - Absolute'!J99</f>
        <v>4</v>
      </c>
      <c r="L37">
        <f>'Raw - Absolute'!L127</f>
        <v>49</v>
      </c>
      <c r="N37" s="5">
        <f t="shared" si="27"/>
        <v>36</v>
      </c>
      <c r="O37">
        <f>'Raw - Absolute'!O85</f>
        <v>79.5</v>
      </c>
      <c r="Q37" s="5">
        <f t="shared" si="32"/>
        <v>13.599999999999998</v>
      </c>
      <c r="R37" s="7">
        <f>($R$46-$R$36)/10+R36</f>
        <v>41.51</v>
      </c>
      <c r="S37">
        <f>'Raw - Absolute'!S134</f>
        <v>69</v>
      </c>
      <c r="T37">
        <f>'Raw - Absolute'!T108</f>
        <v>99</v>
      </c>
      <c r="V37">
        <f>'Raw - Absolute'!V80</f>
        <v>33</v>
      </c>
      <c r="X37" s="7">
        <f t="shared" si="33"/>
        <v>96.820000000000007</v>
      </c>
      <c r="AA37">
        <f>'Raw - Absolute'!AA128</f>
        <v>100</v>
      </c>
      <c r="AB37">
        <f>'Raw - Absolute'!AB147</f>
        <v>42.29</v>
      </c>
      <c r="AD37">
        <f>'Raw - Absolute'!AD102</f>
        <v>96</v>
      </c>
      <c r="AE37">
        <f>'Raw - Absolute'!AE102</f>
        <v>97.7</v>
      </c>
      <c r="AF37" s="7">
        <f t="shared" si="7"/>
        <v>54.360000000000056</v>
      </c>
      <c r="AJ37">
        <f>'Raw - Absolute'!AJ77</f>
        <v>37.5</v>
      </c>
      <c r="AL37">
        <f>'Raw - Absolute'!AL99</f>
        <v>64.3</v>
      </c>
      <c r="AM37" s="5">
        <f t="shared" si="15"/>
        <v>68.799999999999969</v>
      </c>
      <c r="AN37">
        <f>'Raw - Absolute'!AN107</f>
        <v>47</v>
      </c>
      <c r="AO37" s="5">
        <f t="shared" si="28"/>
        <v>21.800000000000004</v>
      </c>
    </row>
    <row r="38" spans="2:41" x14ac:dyDescent="0.3">
      <c r="B38" s="2">
        <v>35</v>
      </c>
      <c r="D38">
        <f>'Raw - Absolute'!D93</f>
        <v>55</v>
      </c>
      <c r="G38" s="5">
        <f t="shared" si="31"/>
        <v>56.400000000000006</v>
      </c>
      <c r="H38">
        <f>'Raw - Absolute'!H144</f>
        <v>94</v>
      </c>
      <c r="J38">
        <f>'Raw - Absolute'!J100</f>
        <v>4.5999999999999996</v>
      </c>
      <c r="L38" s="7">
        <f>($L$40-$L$37)/3+L37</f>
        <v>48.666666666666664</v>
      </c>
      <c r="N38" s="5">
        <f t="shared" si="27"/>
        <v>37</v>
      </c>
      <c r="O38">
        <f>'Raw - Absolute'!O86</f>
        <v>81</v>
      </c>
      <c r="Q38" s="5">
        <f t="shared" si="32"/>
        <v>13.799999999999997</v>
      </c>
      <c r="R38" s="7">
        <f t="shared" ref="R38:R45" si="34">($R$46-$R$36)/10+R37</f>
        <v>41.019999999999996</v>
      </c>
      <c r="S38">
        <f>'Raw - Absolute'!S135</f>
        <v>70</v>
      </c>
      <c r="T38">
        <f>'Raw - Absolute'!T109</f>
        <v>99</v>
      </c>
      <c r="V38">
        <f>'Raw - Absolute'!V81</f>
        <v>34</v>
      </c>
      <c r="X38" s="7">
        <f t="shared" si="33"/>
        <v>96.960000000000008</v>
      </c>
      <c r="AB38">
        <f>'Raw - Absolute'!AB148</f>
        <v>47.43</v>
      </c>
      <c r="AD38">
        <f>'Raw - Absolute'!AD103</f>
        <v>96</v>
      </c>
      <c r="AE38">
        <f>'Raw - Absolute'!AE103</f>
        <v>98</v>
      </c>
      <c r="AF38" s="7">
        <f t="shared" si="7"/>
        <v>55.280000000000058</v>
      </c>
      <c r="AJ38">
        <f>'Raw - Absolute'!AJ78</f>
        <v>38</v>
      </c>
      <c r="AL38">
        <f>'Raw - Absolute'!AL100</f>
        <v>66.7</v>
      </c>
      <c r="AM38" s="5">
        <f t="shared" si="15"/>
        <v>69.399999999999963</v>
      </c>
      <c r="AN38">
        <f>'Raw - Absolute'!AN108</f>
        <v>49</v>
      </c>
      <c r="AO38" s="5">
        <f t="shared" si="28"/>
        <v>22.100000000000005</v>
      </c>
    </row>
    <row r="39" spans="2:41" x14ac:dyDescent="0.3">
      <c r="B39" s="2">
        <v>36</v>
      </c>
      <c r="D39">
        <f>'Raw - Absolute'!D94</f>
        <v>58</v>
      </c>
      <c r="G39" s="5">
        <f t="shared" si="31"/>
        <v>58.000000000000007</v>
      </c>
      <c r="H39">
        <f>'Raw - Absolute'!H145</f>
        <v>94</v>
      </c>
      <c r="J39">
        <f>'Raw - Absolute'!J101</f>
        <v>5.2</v>
      </c>
      <c r="L39" s="7">
        <f>($L$40-$L$37)/3+L38</f>
        <v>48.333333333333329</v>
      </c>
      <c r="N39" s="5">
        <f t="shared" si="27"/>
        <v>38</v>
      </c>
      <c r="O39">
        <f>'Raw - Absolute'!O87</f>
        <v>81</v>
      </c>
      <c r="Q39" s="5">
        <f t="shared" si="32"/>
        <v>13.999999999999996</v>
      </c>
      <c r="R39" s="7">
        <f t="shared" si="34"/>
        <v>40.529999999999994</v>
      </c>
      <c r="S39">
        <f>'Raw - Absolute'!S136</f>
        <v>69</v>
      </c>
      <c r="T39">
        <f>'Raw - Absolute'!T110</f>
        <v>99</v>
      </c>
      <c r="V39">
        <f>'Raw - Absolute'!V82</f>
        <v>34.5</v>
      </c>
      <c r="X39">
        <f>'Raw - Absolute'!X154</f>
        <v>97.1</v>
      </c>
      <c r="AB39">
        <f>'Raw - Absolute'!AB149</f>
        <v>52</v>
      </c>
      <c r="AD39">
        <f>'Raw - Absolute'!AD104</f>
        <v>95</v>
      </c>
      <c r="AE39">
        <f>'Raw - Absolute'!AE104</f>
        <v>98.2</v>
      </c>
      <c r="AF39" s="7">
        <f t="shared" si="7"/>
        <v>56.20000000000006</v>
      </c>
      <c r="AJ39">
        <f>'Raw - Absolute'!AJ79</f>
        <v>40</v>
      </c>
      <c r="AL39">
        <f>'Raw - Absolute'!AL101</f>
        <v>68.3</v>
      </c>
      <c r="AM39" s="5">
        <f t="shared" si="15"/>
        <v>69.999999999999957</v>
      </c>
      <c r="AN39">
        <f>'Raw - Absolute'!AN109</f>
        <v>50</v>
      </c>
      <c r="AO39" s="5">
        <f t="shared" si="28"/>
        <v>22.400000000000006</v>
      </c>
    </row>
    <row r="40" spans="2:41" x14ac:dyDescent="0.3">
      <c r="B40" s="2">
        <v>37</v>
      </c>
      <c r="D40">
        <f>'Raw - Absolute'!D95</f>
        <v>60</v>
      </c>
      <c r="G40" s="5">
        <f t="shared" si="31"/>
        <v>59.600000000000009</v>
      </c>
      <c r="H40">
        <f>'Raw - Absolute'!H146</f>
        <v>96</v>
      </c>
      <c r="J40">
        <f>'Raw - Absolute'!J102</f>
        <v>5.8</v>
      </c>
      <c r="L40">
        <f>'Raw - Absolute'!L130</f>
        <v>48</v>
      </c>
      <c r="N40" s="5">
        <f t="shared" si="27"/>
        <v>39</v>
      </c>
      <c r="O40">
        <f>'Raw - Absolute'!O88</f>
        <v>83</v>
      </c>
      <c r="Q40" s="5">
        <f t="shared" si="32"/>
        <v>14.199999999999996</v>
      </c>
      <c r="R40" s="7">
        <f t="shared" si="34"/>
        <v>40.039999999999992</v>
      </c>
      <c r="S40">
        <f>'Raw - Absolute'!S137</f>
        <v>68</v>
      </c>
      <c r="T40">
        <f>'Raw - Absolute'!T111</f>
        <v>99</v>
      </c>
      <c r="V40">
        <f>'Raw - Absolute'!V83</f>
        <v>35</v>
      </c>
      <c r="X40">
        <f>'Raw - Absolute'!X155</f>
        <v>96.8</v>
      </c>
      <c r="AD40">
        <f>'Raw - Absolute'!AD105</f>
        <v>95</v>
      </c>
      <c r="AE40">
        <f>'Raw - Absolute'!AE105</f>
        <v>98.3</v>
      </c>
      <c r="AF40" s="7">
        <f t="shared" si="7"/>
        <v>57.120000000000061</v>
      </c>
      <c r="AJ40">
        <f>'Raw - Absolute'!AJ80</f>
        <v>45</v>
      </c>
      <c r="AL40">
        <f>'Raw - Absolute'!AL102</f>
        <v>70.900000000000006</v>
      </c>
      <c r="AM40" s="5">
        <f t="shared" si="15"/>
        <v>70.599999999999952</v>
      </c>
      <c r="AN40">
        <f>'Raw - Absolute'!AN110</f>
        <v>52</v>
      </c>
      <c r="AO40" s="5">
        <f t="shared" si="28"/>
        <v>22.700000000000006</v>
      </c>
    </row>
    <row r="41" spans="2:41" x14ac:dyDescent="0.3">
      <c r="B41" s="2">
        <v>38</v>
      </c>
      <c r="D41">
        <f>'Raw - Absolute'!D96</f>
        <v>60</v>
      </c>
      <c r="G41" s="5">
        <f t="shared" si="31"/>
        <v>61.20000000000001</v>
      </c>
      <c r="H41">
        <f>'Raw - Absolute'!H147</f>
        <v>95</v>
      </c>
      <c r="J41">
        <f>'Raw - Absolute'!J103</f>
        <v>6.3</v>
      </c>
      <c r="L41" s="7">
        <f>($L$46-$L$40)/6+L40</f>
        <v>52.983333333333334</v>
      </c>
      <c r="N41">
        <f>'Raw - Absolute'!N114</f>
        <v>40</v>
      </c>
      <c r="O41">
        <f>'Raw - Absolute'!O89</f>
        <v>85</v>
      </c>
      <c r="Q41" s="5">
        <f t="shared" si="32"/>
        <v>14.399999999999995</v>
      </c>
      <c r="R41" s="7">
        <f t="shared" si="34"/>
        <v>39.54999999999999</v>
      </c>
      <c r="S41">
        <f>'Raw - Absolute'!S138</f>
        <v>69</v>
      </c>
      <c r="T41">
        <f>'Raw - Absolute'!T112</f>
        <v>99</v>
      </c>
      <c r="V41">
        <f>'Raw - Absolute'!V84</f>
        <v>37</v>
      </c>
      <c r="AD41">
        <f>'Raw - Absolute'!AD106</f>
        <v>94</v>
      </c>
      <c r="AE41">
        <f>'Raw - Absolute'!AE106</f>
        <v>99.5</v>
      </c>
      <c r="AF41" s="7">
        <f t="shared" si="7"/>
        <v>58.040000000000063</v>
      </c>
      <c r="AJ41">
        <f>'Raw - Absolute'!AJ81</f>
        <v>50</v>
      </c>
      <c r="AL41">
        <f>'Raw - Absolute'!AL103</f>
        <v>72.5</v>
      </c>
      <c r="AM41" s="5">
        <f t="shared" si="15"/>
        <v>71.199999999999946</v>
      </c>
      <c r="AN41">
        <f>'Raw - Absolute'!AN111</f>
        <v>53</v>
      </c>
      <c r="AO41">
        <f>'Raw - Absolute'!AO114</f>
        <v>23</v>
      </c>
    </row>
    <row r="42" spans="2:41" x14ac:dyDescent="0.3">
      <c r="B42" s="2">
        <v>39</v>
      </c>
      <c r="D42">
        <f>'Raw - Absolute'!D97</f>
        <v>62</v>
      </c>
      <c r="G42" s="5">
        <f t="shared" si="31"/>
        <v>62.800000000000011</v>
      </c>
      <c r="H42">
        <f>'Raw - Absolute'!H148</f>
        <v>97</v>
      </c>
      <c r="J42">
        <f>'Raw - Absolute'!J104</f>
        <v>7.1</v>
      </c>
      <c r="L42" s="7">
        <f t="shared" ref="L42:L45" si="35">($L$46-$L$40)/6+L41</f>
        <v>57.966666666666669</v>
      </c>
      <c r="N42" s="5">
        <f>($N$46-$N$41)/5+N41</f>
        <v>41</v>
      </c>
      <c r="O42">
        <f>'Raw - Absolute'!O90</f>
        <v>85.5</v>
      </c>
      <c r="Q42" s="5">
        <f t="shared" si="32"/>
        <v>14.599999999999994</v>
      </c>
      <c r="R42" s="7">
        <f t="shared" si="34"/>
        <v>39.059999999999988</v>
      </c>
      <c r="S42">
        <f>'Raw - Absolute'!S139</f>
        <v>71</v>
      </c>
      <c r="T42">
        <f>'Raw - Absolute'!T113</f>
        <v>99</v>
      </c>
      <c r="V42">
        <f>'Raw - Absolute'!V85</f>
        <v>39</v>
      </c>
      <c r="AD42">
        <f>'Raw - Absolute'!AD107</f>
        <v>95</v>
      </c>
      <c r="AE42">
        <f>'Raw - Absolute'!AE107</f>
        <v>99.1</v>
      </c>
      <c r="AF42" s="7">
        <f t="shared" si="7"/>
        <v>58.960000000000065</v>
      </c>
      <c r="AJ42">
        <f>'Raw - Absolute'!AJ82</f>
        <v>50</v>
      </c>
      <c r="AL42">
        <f>'Raw - Absolute'!AL104</f>
        <v>74.3</v>
      </c>
      <c r="AM42" s="5">
        <f t="shared" si="15"/>
        <v>71.79999999999994</v>
      </c>
      <c r="AN42">
        <f>'Raw - Absolute'!AN112</f>
        <v>55</v>
      </c>
      <c r="AO42" s="5">
        <f>($AO$53-$AO$41)/12+AO41</f>
        <v>23.5</v>
      </c>
    </row>
    <row r="43" spans="2:41" x14ac:dyDescent="0.3">
      <c r="B43" s="2">
        <v>40</v>
      </c>
      <c r="D43">
        <f>'Raw - Absolute'!D98</f>
        <v>65</v>
      </c>
      <c r="G43" s="5">
        <f t="shared" si="31"/>
        <v>64.400000000000006</v>
      </c>
      <c r="H43">
        <f>'Raw - Absolute'!H149</f>
        <v>96</v>
      </c>
      <c r="J43">
        <f>'Raw - Absolute'!J105</f>
        <v>7.9</v>
      </c>
      <c r="L43" s="7">
        <f t="shared" si="35"/>
        <v>62.95</v>
      </c>
      <c r="N43" s="5">
        <f t="shared" ref="N43:N45" si="36">($N$46-$N$41)/5+N42</f>
        <v>42</v>
      </c>
      <c r="O43">
        <f>'Raw - Absolute'!O91</f>
        <v>86</v>
      </c>
      <c r="Q43" s="5">
        <f t="shared" si="32"/>
        <v>14.799999999999994</v>
      </c>
      <c r="R43" s="7">
        <f t="shared" si="34"/>
        <v>38.569999999999986</v>
      </c>
      <c r="S43">
        <f>'Raw - Absolute'!S140</f>
        <v>72</v>
      </c>
      <c r="T43">
        <f>'Raw - Absolute'!T114</f>
        <v>99</v>
      </c>
      <c r="V43">
        <f>'Raw - Absolute'!V86</f>
        <v>41.5</v>
      </c>
      <c r="AD43">
        <f>'Raw - Absolute'!AD108</f>
        <v>96</v>
      </c>
      <c r="AE43">
        <f>'Raw - Absolute'!AE108</f>
        <v>99.3</v>
      </c>
      <c r="AF43" s="7">
        <f t="shared" si="7"/>
        <v>59.880000000000067</v>
      </c>
      <c r="AJ43">
        <f>'Raw - Absolute'!AJ83</f>
        <v>50</v>
      </c>
      <c r="AL43">
        <f>'Raw - Absolute'!AL105</f>
        <v>76.400000000000006</v>
      </c>
      <c r="AM43" s="5">
        <f t="shared" si="15"/>
        <v>72.399999999999935</v>
      </c>
      <c r="AN43">
        <f>'Raw - Absolute'!AN113</f>
        <v>58</v>
      </c>
      <c r="AO43" s="5">
        <f t="shared" ref="AO43:AO52" si="37">($AO$53-$AO$41)/12+AO42</f>
        <v>24</v>
      </c>
    </row>
    <row r="44" spans="2:41" x14ac:dyDescent="0.3">
      <c r="B44" s="2">
        <v>41</v>
      </c>
      <c r="D44">
        <f>'Raw - Absolute'!D99</f>
        <v>68</v>
      </c>
      <c r="G44">
        <f>'Raw - Absolute'!G104</f>
        <v>66</v>
      </c>
      <c r="J44">
        <f>'Raw - Absolute'!J106</f>
        <v>8.9</v>
      </c>
      <c r="L44" s="7">
        <f t="shared" si="35"/>
        <v>67.933333333333337</v>
      </c>
      <c r="N44" s="5">
        <f t="shared" si="36"/>
        <v>43</v>
      </c>
      <c r="O44">
        <f>'Raw - Absolute'!O92</f>
        <v>89</v>
      </c>
      <c r="Q44">
        <f>'Raw - Absolute'!Q44</f>
        <v>15</v>
      </c>
      <c r="R44" s="7">
        <f t="shared" si="34"/>
        <v>38.079999999999984</v>
      </c>
      <c r="S44">
        <f>'Raw - Absolute'!S141</f>
        <v>73</v>
      </c>
      <c r="T44">
        <f>'Raw - Absolute'!T115</f>
        <v>99</v>
      </c>
      <c r="V44">
        <f>'Raw - Absolute'!V87</f>
        <v>44</v>
      </c>
      <c r="AD44">
        <f>'Raw - Absolute'!AD109</f>
        <v>96</v>
      </c>
      <c r="AE44">
        <f>'Raw - Absolute'!AE109</f>
        <v>99.5</v>
      </c>
      <c r="AF44" s="7">
        <f t="shared" si="7"/>
        <v>60.800000000000068</v>
      </c>
      <c r="AJ44">
        <f>'Raw - Absolute'!AJ84</f>
        <v>53</v>
      </c>
      <c r="AL44">
        <f>'Raw - Absolute'!AL106</f>
        <v>78.2</v>
      </c>
      <c r="AM44">
        <f>'Raw - Absolute'!AM104</f>
        <v>73</v>
      </c>
      <c r="AN44">
        <f>'Raw - Absolute'!AN114</f>
        <v>59</v>
      </c>
      <c r="AO44" s="5">
        <f t="shared" si="37"/>
        <v>24.5</v>
      </c>
    </row>
    <row r="45" spans="2:41" x14ac:dyDescent="0.3">
      <c r="B45" s="2">
        <v>42</v>
      </c>
      <c r="D45">
        <f>'Raw - Absolute'!D100</f>
        <v>72</v>
      </c>
      <c r="G45" s="5">
        <f t="shared" ref="G45:G53" si="38">($G$54-$G$44)/10+G44</f>
        <v>67.2</v>
      </c>
      <c r="J45">
        <f>'Raw - Absolute'!J107</f>
        <v>9</v>
      </c>
      <c r="L45" s="7">
        <f t="shared" si="35"/>
        <v>72.916666666666671</v>
      </c>
      <c r="N45" s="5">
        <f t="shared" si="36"/>
        <v>44</v>
      </c>
      <c r="O45">
        <f>'Raw - Absolute'!O93</f>
        <v>93</v>
      </c>
      <c r="Q45" s="7">
        <f>($Q$64-$Q$44)/20+Q44</f>
        <v>15.25</v>
      </c>
      <c r="R45" s="7">
        <f t="shared" si="34"/>
        <v>37.589999999999982</v>
      </c>
      <c r="S45">
        <f>'Raw - Absolute'!S142</f>
        <v>74</v>
      </c>
      <c r="T45">
        <f>'Raw - Absolute'!T116</f>
        <v>99</v>
      </c>
      <c r="V45">
        <f>'Raw - Absolute'!V88</f>
        <v>45</v>
      </c>
      <c r="AD45">
        <f>'Raw - Absolute'!AD110</f>
        <v>96</v>
      </c>
      <c r="AE45">
        <f>'Raw - Absolute'!AE110</f>
        <v>99.6</v>
      </c>
      <c r="AF45" s="7">
        <f t="shared" si="7"/>
        <v>61.72000000000007</v>
      </c>
      <c r="AJ45">
        <f>'Raw - Absolute'!AJ85</f>
        <v>55</v>
      </c>
      <c r="AL45">
        <f>'Raw - Absolute'!AL107</f>
        <v>79.5</v>
      </c>
      <c r="AM45" s="5">
        <f>($AM$54-$AM$44)/10+AM44</f>
        <v>72.7</v>
      </c>
      <c r="AN45">
        <f>'Raw - Absolute'!AN115</f>
        <v>61</v>
      </c>
      <c r="AO45" s="5">
        <f t="shared" si="37"/>
        <v>25</v>
      </c>
    </row>
    <row r="46" spans="2:41" x14ac:dyDescent="0.3">
      <c r="B46" s="2">
        <v>43</v>
      </c>
      <c r="D46">
        <f>'Raw - Absolute'!D101</f>
        <v>74</v>
      </c>
      <c r="G46" s="5">
        <f t="shared" si="38"/>
        <v>68.400000000000006</v>
      </c>
      <c r="J46">
        <f>'Raw - Absolute'!J108</f>
        <v>11.8</v>
      </c>
      <c r="L46">
        <f>'Raw - Absolute'!L136</f>
        <v>77.900000000000006</v>
      </c>
      <c r="N46">
        <f>'Raw - Absolute'!N119</f>
        <v>45</v>
      </c>
      <c r="O46">
        <f>'Raw - Absolute'!O94</f>
        <v>94</v>
      </c>
      <c r="Q46" s="7">
        <f t="shared" ref="Q46:Q63" si="39">($Q$64-$Q$44)/20+Q45</f>
        <v>15.5</v>
      </c>
      <c r="R46">
        <f>'Raw - Absolute'!R136</f>
        <v>37.1</v>
      </c>
      <c r="S46">
        <f>'Raw - Absolute'!S143</f>
        <v>75</v>
      </c>
      <c r="T46">
        <f>'Raw - Absolute'!T117</f>
        <v>99</v>
      </c>
      <c r="V46">
        <f>'Raw - Absolute'!V89</f>
        <v>46</v>
      </c>
      <c r="AD46">
        <f>'Raw - Absolute'!AD111</f>
        <v>96</v>
      </c>
      <c r="AE46">
        <f>'Raw - Absolute'!AE111</f>
        <v>99.7</v>
      </c>
      <c r="AF46" s="7">
        <f t="shared" si="7"/>
        <v>62.640000000000072</v>
      </c>
      <c r="AJ46">
        <f>'Raw - Absolute'!AJ86</f>
        <v>57</v>
      </c>
      <c r="AL46">
        <f>'Raw - Absolute'!AL108</f>
        <v>81.2</v>
      </c>
      <c r="AM46" s="5">
        <f t="shared" ref="AM46:AM53" si="40">($AM$54-$AM$44)/10+AM45</f>
        <v>72.400000000000006</v>
      </c>
      <c r="AN46">
        <f>'Raw - Absolute'!AN116</f>
        <v>64</v>
      </c>
      <c r="AO46" s="5">
        <f t="shared" si="37"/>
        <v>25.5</v>
      </c>
    </row>
    <row r="47" spans="2:41" x14ac:dyDescent="0.3">
      <c r="B47" s="2">
        <v>44</v>
      </c>
      <c r="D47">
        <f>'Raw - Absolute'!D102</f>
        <v>71</v>
      </c>
      <c r="G47" s="5">
        <f t="shared" si="38"/>
        <v>69.600000000000009</v>
      </c>
      <c r="J47">
        <f>'Raw - Absolute'!J109</f>
        <v>13.5</v>
      </c>
      <c r="L47" s="7">
        <f>($L$52-$L$46)/6+L46</f>
        <v>79.38333333333334</v>
      </c>
      <c r="N47" s="5">
        <f>($N$51-$N$46)/5+N46</f>
        <v>46</v>
      </c>
      <c r="O47">
        <f>'Raw - Absolute'!O95</f>
        <v>95</v>
      </c>
      <c r="Q47" s="7">
        <f t="shared" si="39"/>
        <v>15.75</v>
      </c>
      <c r="R47" s="7">
        <f>($R$52-$R$46)/6+R46</f>
        <v>36.733333333333334</v>
      </c>
      <c r="S47">
        <f>'Raw - Absolute'!S144</f>
        <v>76</v>
      </c>
      <c r="T47">
        <f>'Raw - Absolute'!T118</f>
        <v>99</v>
      </c>
      <c r="V47">
        <f>'Raw - Absolute'!V90</f>
        <v>50</v>
      </c>
      <c r="AD47">
        <f>'Raw - Absolute'!AD112</f>
        <v>96</v>
      </c>
      <c r="AE47">
        <f>'Raw - Absolute'!AE112</f>
        <v>99.8</v>
      </c>
      <c r="AF47" s="7">
        <f t="shared" si="7"/>
        <v>63.560000000000073</v>
      </c>
      <c r="AJ47">
        <f>'Raw - Absolute'!AJ87</f>
        <v>58</v>
      </c>
      <c r="AL47">
        <f>'Raw - Absolute'!AL109</f>
        <v>83.5</v>
      </c>
      <c r="AM47" s="5">
        <f t="shared" si="40"/>
        <v>72.100000000000009</v>
      </c>
      <c r="AN47">
        <f>'Raw - Absolute'!AN117</f>
        <v>66</v>
      </c>
      <c r="AO47" s="5">
        <f t="shared" si="37"/>
        <v>26</v>
      </c>
    </row>
    <row r="48" spans="2:41" x14ac:dyDescent="0.3">
      <c r="B48" s="2">
        <v>45</v>
      </c>
      <c r="D48">
        <f>'Raw - Absolute'!D103</f>
        <v>73</v>
      </c>
      <c r="G48" s="5">
        <f t="shared" si="38"/>
        <v>70.800000000000011</v>
      </c>
      <c r="J48">
        <f>'Raw - Absolute'!J110</f>
        <v>15.7</v>
      </c>
      <c r="L48" s="7">
        <f t="shared" ref="L48:L51" si="41">($L$52-$L$46)/6+L47</f>
        <v>80.866666666666674</v>
      </c>
      <c r="N48" s="5">
        <f t="shared" ref="N48:N50" si="42">($N$51-$N$46)/5+N47</f>
        <v>47</v>
      </c>
      <c r="O48">
        <f>'Raw - Absolute'!O96</f>
        <v>96</v>
      </c>
      <c r="Q48" s="7">
        <f t="shared" si="39"/>
        <v>16</v>
      </c>
      <c r="R48" s="7">
        <f t="shared" ref="R48:R51" si="43">($R$52-$R$46)/6+R47</f>
        <v>36.366666666666667</v>
      </c>
      <c r="S48">
        <f>'Raw - Absolute'!S145</f>
        <v>78</v>
      </c>
      <c r="T48">
        <f>'Raw - Absolute'!T119</f>
        <v>99</v>
      </c>
      <c r="V48">
        <f>'Raw - Absolute'!V91</f>
        <v>54</v>
      </c>
      <c r="AD48">
        <f>'Raw - Absolute'!AD113</f>
        <v>97</v>
      </c>
      <c r="AE48">
        <f>'Raw - Absolute'!AE113</f>
        <v>99.8</v>
      </c>
      <c r="AF48" s="7">
        <f t="shared" si="7"/>
        <v>64.480000000000075</v>
      </c>
      <c r="AJ48">
        <f>'Raw - Absolute'!AJ88</f>
        <v>59</v>
      </c>
      <c r="AL48">
        <f>'Raw - Absolute'!AL110</f>
        <v>85.6</v>
      </c>
      <c r="AM48" s="5">
        <f t="shared" si="40"/>
        <v>71.800000000000011</v>
      </c>
      <c r="AN48">
        <f>'Raw - Absolute'!AN118</f>
        <v>68</v>
      </c>
      <c r="AO48" s="5">
        <f t="shared" si="37"/>
        <v>26.5</v>
      </c>
    </row>
    <row r="49" spans="2:41" x14ac:dyDescent="0.3">
      <c r="B49" s="2">
        <v>46</v>
      </c>
      <c r="D49">
        <f>'Raw - Absolute'!D104</f>
        <v>75</v>
      </c>
      <c r="G49" s="5">
        <f t="shared" si="38"/>
        <v>72.000000000000014</v>
      </c>
      <c r="J49">
        <f>'Raw - Absolute'!J111</f>
        <v>18.100000000000001</v>
      </c>
      <c r="L49" s="7">
        <f t="shared" si="41"/>
        <v>82.350000000000009</v>
      </c>
      <c r="N49" s="5">
        <f t="shared" si="42"/>
        <v>48</v>
      </c>
      <c r="O49">
        <f>'Raw - Absolute'!O97</f>
        <v>97</v>
      </c>
      <c r="Q49" s="7">
        <f t="shared" si="39"/>
        <v>16.25</v>
      </c>
      <c r="R49" s="7">
        <f t="shared" si="43"/>
        <v>36</v>
      </c>
      <c r="S49">
        <f>'Raw - Absolute'!S146</f>
        <v>83</v>
      </c>
      <c r="T49">
        <f>'Raw - Absolute'!T120</f>
        <v>99</v>
      </c>
      <c r="V49">
        <f>'Raw - Absolute'!V92</f>
        <v>58</v>
      </c>
      <c r="AD49">
        <f>'Raw - Absolute'!AD114</f>
        <v>98</v>
      </c>
      <c r="AE49">
        <f>'Raw - Absolute'!AE114</f>
        <v>99.8</v>
      </c>
      <c r="AF49" s="7">
        <f t="shared" si="7"/>
        <v>65.400000000000077</v>
      </c>
      <c r="AJ49">
        <f>'Raw - Absolute'!AJ89</f>
        <v>59</v>
      </c>
      <c r="AL49">
        <f>'Raw - Absolute'!AL111</f>
        <v>87</v>
      </c>
      <c r="AM49" s="5">
        <f t="shared" si="40"/>
        <v>71.500000000000014</v>
      </c>
      <c r="AN49">
        <f>'Raw - Absolute'!AN119</f>
        <v>70</v>
      </c>
      <c r="AO49" s="5">
        <f t="shared" si="37"/>
        <v>27</v>
      </c>
    </row>
    <row r="50" spans="2:41" x14ac:dyDescent="0.3">
      <c r="B50" s="2">
        <v>47</v>
      </c>
      <c r="D50">
        <f>'Raw - Absolute'!D105</f>
        <v>76</v>
      </c>
      <c r="G50" s="5">
        <f t="shared" si="38"/>
        <v>73.200000000000017</v>
      </c>
      <c r="J50">
        <f>'Raw - Absolute'!J112</f>
        <v>20.8</v>
      </c>
      <c r="L50" s="7">
        <f t="shared" si="41"/>
        <v>83.833333333333343</v>
      </c>
      <c r="N50" s="5">
        <f t="shared" si="42"/>
        <v>49</v>
      </c>
      <c r="O50">
        <f>'Raw - Absolute'!O98</f>
        <v>97.67</v>
      </c>
      <c r="Q50" s="7">
        <f t="shared" si="39"/>
        <v>16.5</v>
      </c>
      <c r="R50" s="7">
        <f t="shared" si="43"/>
        <v>35.633333333333333</v>
      </c>
      <c r="S50">
        <f>'Raw - Absolute'!S147</f>
        <v>87</v>
      </c>
      <c r="T50">
        <f>'Raw - Absolute'!T121</f>
        <v>99</v>
      </c>
      <c r="V50">
        <f>'Raw - Absolute'!V93</f>
        <v>60</v>
      </c>
      <c r="AD50">
        <f>'Raw - Absolute'!AD115</f>
        <v>99</v>
      </c>
      <c r="AE50">
        <f>'Raw - Absolute'!AE115</f>
        <v>99.8</v>
      </c>
      <c r="AF50" s="7">
        <f t="shared" si="7"/>
        <v>66.320000000000078</v>
      </c>
      <c r="AJ50">
        <f>'Raw - Absolute'!AJ90</f>
        <v>61</v>
      </c>
      <c r="AL50">
        <f>'Raw - Absolute'!AL112</f>
        <v>89.1</v>
      </c>
      <c r="AM50" s="5">
        <f t="shared" si="40"/>
        <v>71.200000000000017</v>
      </c>
      <c r="AN50">
        <f>'Raw - Absolute'!AN120</f>
        <v>71</v>
      </c>
      <c r="AO50" s="5">
        <f t="shared" si="37"/>
        <v>27.5</v>
      </c>
    </row>
    <row r="51" spans="2:41" x14ac:dyDescent="0.3">
      <c r="B51" s="2">
        <v>48</v>
      </c>
      <c r="D51">
        <f>'Raw - Absolute'!D106</f>
        <v>75</v>
      </c>
      <c r="G51" s="5">
        <f t="shared" si="38"/>
        <v>74.40000000000002</v>
      </c>
      <c r="J51">
        <f>'Raw - Absolute'!J113</f>
        <v>23.7</v>
      </c>
      <c r="L51" s="7">
        <f t="shared" si="41"/>
        <v>85.316666666666677</v>
      </c>
      <c r="N51">
        <f>'Raw - Absolute'!N124</f>
        <v>50</v>
      </c>
      <c r="O51">
        <f>'Raw - Absolute'!O99</f>
        <v>98.33</v>
      </c>
      <c r="Q51" s="7">
        <f t="shared" si="39"/>
        <v>16.75</v>
      </c>
      <c r="R51" s="7">
        <f t="shared" si="43"/>
        <v>35.266666666666666</v>
      </c>
      <c r="S51">
        <f>'Raw - Absolute'!S148</f>
        <v>89</v>
      </c>
      <c r="T51">
        <f>'Raw - Absolute'!T122</f>
        <v>99</v>
      </c>
      <c r="V51">
        <f>'Raw - Absolute'!V94</f>
        <v>62</v>
      </c>
      <c r="AD51">
        <f>'Raw - Absolute'!AD116</f>
        <v>99</v>
      </c>
      <c r="AE51">
        <f>'Raw - Absolute'!AE116</f>
        <v>99.9</v>
      </c>
      <c r="AF51" s="7">
        <f t="shared" si="7"/>
        <v>67.24000000000008</v>
      </c>
      <c r="AJ51">
        <f>'Raw - Absolute'!AJ91</f>
        <v>64</v>
      </c>
      <c r="AL51">
        <f>'Raw - Absolute'!AL113</f>
        <v>90.7</v>
      </c>
      <c r="AM51" s="5">
        <f t="shared" si="40"/>
        <v>70.90000000000002</v>
      </c>
      <c r="AN51">
        <f>'Raw - Absolute'!AN121</f>
        <v>72</v>
      </c>
      <c r="AO51" s="5">
        <f t="shared" si="37"/>
        <v>28</v>
      </c>
    </row>
    <row r="52" spans="2:41" x14ac:dyDescent="0.3">
      <c r="B52" s="2">
        <v>49</v>
      </c>
      <c r="D52">
        <f>'Raw - Absolute'!D107</f>
        <v>79</v>
      </c>
      <c r="G52" s="5">
        <f t="shared" si="38"/>
        <v>75.600000000000023</v>
      </c>
      <c r="J52">
        <f>'Raw - Absolute'!J114</f>
        <v>26.5</v>
      </c>
      <c r="L52">
        <f>'Raw - Absolute'!L142</f>
        <v>86.8</v>
      </c>
      <c r="N52" s="5">
        <f>($N$56-$N$51)/5+N51</f>
        <v>50.6</v>
      </c>
      <c r="O52">
        <f>'Raw - Absolute'!O100</f>
        <v>99</v>
      </c>
      <c r="Q52" s="7">
        <f t="shared" si="39"/>
        <v>17</v>
      </c>
      <c r="R52">
        <f>'Raw - Absolute'!R142</f>
        <v>34.9</v>
      </c>
      <c r="S52">
        <f>'Raw - Absolute'!S149</f>
        <v>89</v>
      </c>
      <c r="T52">
        <f>'Raw - Absolute'!T123</f>
        <v>99</v>
      </c>
      <c r="V52">
        <f>'Raw - Absolute'!V95</f>
        <v>63.5</v>
      </c>
      <c r="AD52">
        <f>'Raw - Absolute'!AD117</f>
        <v>99</v>
      </c>
      <c r="AE52">
        <f>'Raw - Absolute'!AE117</f>
        <v>99.9</v>
      </c>
      <c r="AF52" s="7">
        <f t="shared" si="7"/>
        <v>68.160000000000082</v>
      </c>
      <c r="AJ52">
        <f>'Raw - Absolute'!AJ92</f>
        <v>67</v>
      </c>
      <c r="AL52">
        <f>'Raw - Absolute'!AL114</f>
        <v>92</v>
      </c>
      <c r="AM52" s="5">
        <f t="shared" si="40"/>
        <v>70.600000000000023</v>
      </c>
      <c r="AN52">
        <f>'Raw - Absolute'!AN122</f>
        <v>73</v>
      </c>
      <c r="AO52" s="5">
        <f t="shared" si="37"/>
        <v>28.5</v>
      </c>
    </row>
    <row r="53" spans="2:41" x14ac:dyDescent="0.3">
      <c r="B53" s="2">
        <v>50</v>
      </c>
      <c r="D53">
        <f>'Raw - Absolute'!D108</f>
        <v>79</v>
      </c>
      <c r="G53" s="5">
        <f t="shared" si="38"/>
        <v>76.800000000000026</v>
      </c>
      <c r="J53">
        <f>'Raw - Absolute'!J115</f>
        <v>29.6</v>
      </c>
      <c r="L53" s="7">
        <f>($L$57-$L$52)/5+L52</f>
        <v>87.259999999999991</v>
      </c>
      <c r="N53" s="5">
        <f t="shared" ref="N53:N55" si="44">($N$56-$N$51)/5+N52</f>
        <v>51.2</v>
      </c>
      <c r="O53">
        <f>'Raw - Absolute'!O101</f>
        <v>99</v>
      </c>
      <c r="Q53" s="7">
        <f t="shared" si="39"/>
        <v>17.25</v>
      </c>
      <c r="R53" s="5">
        <f>($R$57-$R$52)/5+R52</f>
        <v>35.299999999999997</v>
      </c>
      <c r="S53">
        <f>'Raw - Absolute'!S150</f>
        <v>89</v>
      </c>
      <c r="T53">
        <f>'Raw - Absolute'!T124</f>
        <v>99</v>
      </c>
      <c r="V53">
        <f>'Raw - Absolute'!V96</f>
        <v>65</v>
      </c>
      <c r="AD53">
        <f>'Raw - Absolute'!AD118</f>
        <v>99</v>
      </c>
      <c r="AE53">
        <f>'Raw - Absolute'!AE118</f>
        <v>99.9</v>
      </c>
      <c r="AF53" s="7">
        <f t="shared" si="7"/>
        <v>69.080000000000084</v>
      </c>
      <c r="AJ53">
        <f>'Raw - Absolute'!AJ93</f>
        <v>70</v>
      </c>
      <c r="AL53">
        <f>'Raw - Absolute'!AL115</f>
        <v>94.4</v>
      </c>
      <c r="AM53" s="5">
        <f t="shared" si="40"/>
        <v>70.300000000000026</v>
      </c>
      <c r="AN53">
        <f>'Raw - Absolute'!AN123</f>
        <v>73</v>
      </c>
      <c r="AO53">
        <f>'Raw - Absolute'!AO126</f>
        <v>29</v>
      </c>
    </row>
    <row r="54" spans="2:41" x14ac:dyDescent="0.3">
      <c r="B54" s="2">
        <v>51</v>
      </c>
      <c r="D54">
        <f>'Raw - Absolute'!D109</f>
        <v>79</v>
      </c>
      <c r="G54">
        <f>'Raw - Absolute'!G114</f>
        <v>78</v>
      </c>
      <c r="J54">
        <f>'Raw - Absolute'!J116</f>
        <v>32</v>
      </c>
      <c r="L54" s="7">
        <f t="shared" ref="L54:L56" si="45">($L$57-$L$52)/5+L53</f>
        <v>87.719999999999985</v>
      </c>
      <c r="N54" s="5">
        <f t="shared" si="44"/>
        <v>51.800000000000004</v>
      </c>
      <c r="O54">
        <f>'Raw - Absolute'!O102</f>
        <v>99</v>
      </c>
      <c r="Q54" s="7">
        <f t="shared" si="39"/>
        <v>17.5</v>
      </c>
      <c r="R54" s="5">
        <f t="shared" ref="R54:R56" si="46">($R$57-$R$52)/5+R53</f>
        <v>35.699999999999996</v>
      </c>
      <c r="S54">
        <f>'Raw - Absolute'!S151</f>
        <v>89</v>
      </c>
      <c r="T54">
        <f>'Raw - Absolute'!T125</f>
        <v>99</v>
      </c>
      <c r="V54">
        <f>'Raw - Absolute'!V97</f>
        <v>67.5</v>
      </c>
      <c r="AD54">
        <f>'Raw - Absolute'!AD119</f>
        <v>99</v>
      </c>
      <c r="AE54">
        <f>'Raw - Absolute'!AE119</f>
        <v>99.9</v>
      </c>
      <c r="AF54">
        <f>'Raw - Absolute'!AF84</f>
        <v>70</v>
      </c>
      <c r="AJ54">
        <f>'Raw - Absolute'!AJ94</f>
        <v>74</v>
      </c>
      <c r="AL54">
        <f>'Raw - Absolute'!AL116</f>
        <v>96.9</v>
      </c>
      <c r="AM54">
        <f>'Raw - Absolute'!AM114</f>
        <v>70</v>
      </c>
      <c r="AN54">
        <f>'Raw - Absolute'!AN124</f>
        <v>72</v>
      </c>
      <c r="AO54">
        <f>'Raw - Absolute'!AO127</f>
        <v>31</v>
      </c>
    </row>
    <row r="55" spans="2:41" x14ac:dyDescent="0.3">
      <c r="B55" s="2">
        <v>52</v>
      </c>
      <c r="D55">
        <f>'Raw - Absolute'!D110</f>
        <v>79</v>
      </c>
      <c r="J55">
        <f>'Raw - Absolute'!J117</f>
        <v>34.299999999999997</v>
      </c>
      <c r="L55" s="7">
        <f t="shared" si="45"/>
        <v>88.179999999999978</v>
      </c>
      <c r="N55" s="5">
        <f t="shared" si="44"/>
        <v>52.400000000000006</v>
      </c>
      <c r="O55">
        <f>'Raw - Absolute'!O103</f>
        <v>99</v>
      </c>
      <c r="Q55" s="7">
        <f t="shared" si="39"/>
        <v>17.75</v>
      </c>
      <c r="R55" s="5">
        <f t="shared" si="46"/>
        <v>36.099999999999994</v>
      </c>
      <c r="S55">
        <f>'Raw - Absolute'!S152</f>
        <v>88</v>
      </c>
      <c r="T55">
        <f>'Raw - Absolute'!T126</f>
        <v>99</v>
      </c>
      <c r="V55">
        <f>'Raw - Absolute'!V98</f>
        <v>70</v>
      </c>
      <c r="AD55">
        <f>'Raw - Absolute'!AD120</f>
        <v>99</v>
      </c>
      <c r="AE55">
        <f>'Raw - Absolute'!AE120</f>
        <v>99.8</v>
      </c>
      <c r="AF55" s="5">
        <f>($AF$64-$AF$54)/10+AF54</f>
        <v>71.3</v>
      </c>
      <c r="AJ55">
        <f>'Raw - Absolute'!AJ95</f>
        <v>77</v>
      </c>
      <c r="AL55">
        <f>'Raw - Absolute'!AL117</f>
        <v>97.5</v>
      </c>
      <c r="AM55" s="7">
        <f>($AM$68-$AM$54)/14+AM54</f>
        <v>70.214285714285708</v>
      </c>
      <c r="AN55">
        <f>'Raw - Absolute'!AN125</f>
        <v>71</v>
      </c>
      <c r="AO55" s="7">
        <f>($AO$57-$AO$54)/3+AO54</f>
        <v>32.333333333333336</v>
      </c>
    </row>
    <row r="56" spans="2:41" x14ac:dyDescent="0.3">
      <c r="B56" s="2">
        <v>53</v>
      </c>
      <c r="D56">
        <f>'Raw - Absolute'!D111</f>
        <v>78</v>
      </c>
      <c r="J56">
        <f>'Raw - Absolute'!J118</f>
        <v>36.6</v>
      </c>
      <c r="L56" s="7">
        <f t="shared" si="45"/>
        <v>88.639999999999972</v>
      </c>
      <c r="N56">
        <f>'Raw - Absolute'!N129</f>
        <v>53</v>
      </c>
      <c r="O56">
        <f>'Raw - Absolute'!O104</f>
        <v>99</v>
      </c>
      <c r="Q56" s="7">
        <f t="shared" si="39"/>
        <v>18</v>
      </c>
      <c r="R56" s="5">
        <f t="shared" si="46"/>
        <v>36.499999999999993</v>
      </c>
      <c r="S56">
        <f>'Raw - Absolute'!S153</f>
        <v>87</v>
      </c>
      <c r="T56">
        <f>'Raw - Absolute'!T127</f>
        <v>99</v>
      </c>
      <c r="V56">
        <f>'Raw - Absolute'!V99</f>
        <v>71.67</v>
      </c>
      <c r="AD56">
        <f>'Raw - Absolute'!AD121</f>
        <v>99</v>
      </c>
      <c r="AE56" s="7">
        <f>(AE57-AE55)/2+AE55</f>
        <v>99.75</v>
      </c>
      <c r="AF56" s="5">
        <f t="shared" ref="AF56:AF63" si="47">($AF$64-$AF$54)/10+AF55</f>
        <v>72.599999999999994</v>
      </c>
      <c r="AJ56">
        <f>'Raw - Absolute'!AJ96</f>
        <v>80</v>
      </c>
      <c r="AL56">
        <f>'Raw - Absolute'!AL118</f>
        <v>98.4</v>
      </c>
      <c r="AM56" s="7">
        <f t="shared" ref="AM56:AM67" si="48">($AM$68-$AM$54)/14+AM55</f>
        <v>70.428571428571416</v>
      </c>
      <c r="AN56">
        <f>'Raw - Absolute'!AN126</f>
        <v>69</v>
      </c>
      <c r="AO56" s="7">
        <f>($AO$57-$AO$54)/3+AO55</f>
        <v>33.666666666666671</v>
      </c>
    </row>
    <row r="57" spans="2:41" x14ac:dyDescent="0.3">
      <c r="B57" s="2">
        <v>54</v>
      </c>
      <c r="D57">
        <f>'Raw - Absolute'!D112</f>
        <v>78.5</v>
      </c>
      <c r="J57">
        <f>'Raw - Absolute'!J119</f>
        <v>38.299999999999997</v>
      </c>
      <c r="L57">
        <f>'Raw - Absolute'!L147</f>
        <v>89.1</v>
      </c>
      <c r="N57">
        <f>'Raw - Absolute'!N130</f>
        <v>57</v>
      </c>
      <c r="O57">
        <f>'Raw - Absolute'!O105</f>
        <v>99</v>
      </c>
      <c r="Q57" s="7">
        <f t="shared" si="39"/>
        <v>18.25</v>
      </c>
      <c r="R57">
        <f>'Raw - Absolute'!R147</f>
        <v>36.9</v>
      </c>
      <c r="S57">
        <f>'Raw - Absolute'!S154</f>
        <v>88.5</v>
      </c>
      <c r="T57">
        <f>'Raw - Absolute'!T128</f>
        <v>99</v>
      </c>
      <c r="V57">
        <f>'Raw - Absolute'!V100</f>
        <v>73.33</v>
      </c>
      <c r="AD57">
        <f>'Raw - Absolute'!AD122</f>
        <v>99</v>
      </c>
      <c r="AE57">
        <f>'Raw - Absolute'!AE122</f>
        <v>99.7</v>
      </c>
      <c r="AF57" s="5">
        <f t="shared" si="47"/>
        <v>73.899999999999991</v>
      </c>
      <c r="AJ57">
        <f>'Raw - Absolute'!AJ97</f>
        <v>84</v>
      </c>
      <c r="AL57">
        <f>'Raw - Absolute'!AL119</f>
        <v>99.2</v>
      </c>
      <c r="AM57" s="7">
        <f t="shared" si="48"/>
        <v>70.642857142857125</v>
      </c>
      <c r="AN57">
        <f>'Raw - Absolute'!AN127</f>
        <v>69</v>
      </c>
      <c r="AO57">
        <f>'Raw - Absolute'!AO130</f>
        <v>35</v>
      </c>
    </row>
    <row r="58" spans="2:41" x14ac:dyDescent="0.3">
      <c r="B58" s="2">
        <v>55</v>
      </c>
      <c r="D58">
        <f>'Raw - Absolute'!D113</f>
        <v>79</v>
      </c>
      <c r="J58">
        <f>'Raw - Absolute'!J120</f>
        <v>39.6</v>
      </c>
      <c r="L58" s="7">
        <f>($L$59-$L$57)/2+L57</f>
        <v>85.15</v>
      </c>
      <c r="O58">
        <f>'Raw - Absolute'!O106</f>
        <v>99</v>
      </c>
      <c r="Q58" s="7">
        <f t="shared" si="39"/>
        <v>18.5</v>
      </c>
      <c r="R58" s="7">
        <f>(R59-R57)/2+R57</f>
        <v>36.75</v>
      </c>
      <c r="S58">
        <f>'Raw - Absolute'!S155</f>
        <v>88.7</v>
      </c>
      <c r="T58">
        <f>'Raw - Absolute'!T129</f>
        <v>99</v>
      </c>
      <c r="V58">
        <f>'Raw - Absolute'!V101</f>
        <v>75</v>
      </c>
      <c r="AD58">
        <f>'Raw - Absolute'!AD123</f>
        <v>99</v>
      </c>
      <c r="AF58" s="5">
        <f t="shared" si="47"/>
        <v>75.199999999999989</v>
      </c>
      <c r="AJ58">
        <f>'Raw - Absolute'!AJ98</f>
        <v>85.5</v>
      </c>
      <c r="AL58">
        <f>'Raw - Absolute'!AL120</f>
        <v>99.5</v>
      </c>
      <c r="AM58" s="7">
        <f t="shared" si="48"/>
        <v>70.857142857142833</v>
      </c>
      <c r="AN58">
        <f>'Raw - Absolute'!AN128</f>
        <v>71</v>
      </c>
    </row>
    <row r="59" spans="2:41" x14ac:dyDescent="0.3">
      <c r="B59" s="2">
        <v>56</v>
      </c>
      <c r="D59">
        <f>'Raw - Absolute'!D114</f>
        <v>80</v>
      </c>
      <c r="J59" s="5">
        <f>(J60-J58)/2+J58</f>
        <v>40.75</v>
      </c>
      <c r="L59">
        <f>'Raw - Absolute'!L149</f>
        <v>81.2</v>
      </c>
      <c r="O59">
        <f>'Raw - Absolute'!O107</f>
        <v>99</v>
      </c>
      <c r="Q59" s="7">
        <f t="shared" si="39"/>
        <v>18.75</v>
      </c>
      <c r="R59">
        <f>'Raw - Absolute'!R149</f>
        <v>36.6</v>
      </c>
      <c r="T59">
        <f>'Raw - Absolute'!T130</f>
        <v>99</v>
      </c>
      <c r="V59">
        <f>'Raw - Absolute'!V102</f>
        <v>76.5</v>
      </c>
      <c r="AD59">
        <f>'Raw - Absolute'!AD124</f>
        <v>99</v>
      </c>
      <c r="AF59" s="5">
        <f t="shared" si="47"/>
        <v>76.499999999999986</v>
      </c>
      <c r="AJ59">
        <f>'Raw - Absolute'!AJ99</f>
        <v>87</v>
      </c>
      <c r="AL59" s="5">
        <f>($AL$60-$AL$58)/2+AL58</f>
        <v>99.7</v>
      </c>
      <c r="AM59" s="7">
        <f t="shared" si="48"/>
        <v>71.071428571428541</v>
      </c>
      <c r="AN59">
        <f>'Raw - Absolute'!AN129</f>
        <v>71</v>
      </c>
    </row>
    <row r="60" spans="2:41" x14ac:dyDescent="0.3">
      <c r="B60" s="2">
        <v>57</v>
      </c>
      <c r="D60">
        <f>'Raw - Absolute'!D115</f>
        <v>80</v>
      </c>
      <c r="J60">
        <f>'Raw - Absolute'!J122</f>
        <v>41.9</v>
      </c>
      <c r="L60" s="5">
        <f>($L$64-$L$59)/5+L59</f>
        <v>81.600000000000009</v>
      </c>
      <c r="O60">
        <f>'Raw - Absolute'!O108</f>
        <v>99</v>
      </c>
      <c r="Q60" s="7">
        <f t="shared" si="39"/>
        <v>19</v>
      </c>
      <c r="R60" s="7">
        <f>($R$64-$R$59)/5+R59</f>
        <v>36.86</v>
      </c>
      <c r="T60">
        <f>'Raw - Absolute'!T131</f>
        <v>99</v>
      </c>
      <c r="V60">
        <f>'Raw - Absolute'!V103</f>
        <v>78</v>
      </c>
      <c r="AD60">
        <f>'Raw - Absolute'!AD125</f>
        <v>99</v>
      </c>
      <c r="AF60" s="5">
        <f t="shared" si="47"/>
        <v>77.799999999999983</v>
      </c>
      <c r="AJ60">
        <f>'Raw - Absolute'!AJ100</f>
        <v>88.5</v>
      </c>
      <c r="AL60">
        <f>'Raw - Absolute'!AL122</f>
        <v>99.9</v>
      </c>
      <c r="AM60" s="7">
        <f t="shared" si="48"/>
        <v>71.285714285714249</v>
      </c>
      <c r="AN60">
        <f>'Raw - Absolute'!AN130</f>
        <v>72</v>
      </c>
    </row>
    <row r="61" spans="2:41" x14ac:dyDescent="0.3">
      <c r="B61" s="2">
        <v>58</v>
      </c>
      <c r="D61">
        <f>'Raw - Absolute'!D116</f>
        <v>81</v>
      </c>
      <c r="J61" s="7">
        <f>($J$74-$J$60)/14+J60</f>
        <v>42.428571428571431</v>
      </c>
      <c r="L61" s="5">
        <f t="shared" ref="L61:L63" si="49">($L$64-$L$59)/5+L60</f>
        <v>82.000000000000014</v>
      </c>
      <c r="O61">
        <f>'Raw - Absolute'!O109</f>
        <v>99</v>
      </c>
      <c r="Q61" s="7">
        <f t="shared" si="39"/>
        <v>19.25</v>
      </c>
      <c r="R61" s="7">
        <f t="shared" ref="R61:R63" si="50">($R$64-$R$59)/5+R60</f>
        <v>37.119999999999997</v>
      </c>
      <c r="T61">
        <f>'Raw - Absolute'!T132</f>
        <v>99</v>
      </c>
      <c r="V61">
        <f>'Raw - Absolute'!V104</f>
        <v>78.5</v>
      </c>
      <c r="AD61">
        <f>'Raw - Absolute'!AD126</f>
        <v>99</v>
      </c>
      <c r="AF61" s="5">
        <f t="shared" si="47"/>
        <v>79.09999999999998</v>
      </c>
      <c r="AJ61">
        <f>'Raw - Absolute'!AJ101</f>
        <v>90</v>
      </c>
      <c r="AM61" s="7">
        <f t="shared" si="48"/>
        <v>71.499999999999957</v>
      </c>
      <c r="AN61">
        <f>'Raw - Absolute'!AN131</f>
        <v>73</v>
      </c>
    </row>
    <row r="62" spans="2:41" x14ac:dyDescent="0.3">
      <c r="B62" s="2">
        <v>59</v>
      </c>
      <c r="D62">
        <f>'Raw - Absolute'!D117</f>
        <v>82</v>
      </c>
      <c r="J62" s="7">
        <f t="shared" ref="J62:J73" si="51">($J$74-$J$60)/14+J61</f>
        <v>42.957142857142856</v>
      </c>
      <c r="L62" s="5">
        <f t="shared" si="49"/>
        <v>82.40000000000002</v>
      </c>
      <c r="O62">
        <f>'Raw - Absolute'!O110</f>
        <v>99</v>
      </c>
      <c r="Q62" s="7">
        <f t="shared" si="39"/>
        <v>19.5</v>
      </c>
      <c r="R62" s="7">
        <f t="shared" si="50"/>
        <v>37.379999999999995</v>
      </c>
      <c r="T62">
        <f>'Raw - Absolute'!T133</f>
        <v>99</v>
      </c>
      <c r="V62">
        <f>'Raw - Absolute'!V105</f>
        <v>79</v>
      </c>
      <c r="AD62">
        <f>'Raw - Absolute'!AD127</f>
        <v>99</v>
      </c>
      <c r="AF62" s="5">
        <f t="shared" si="47"/>
        <v>80.399999999999977</v>
      </c>
      <c r="AJ62">
        <f>'Raw - Absolute'!AJ102</f>
        <v>93</v>
      </c>
      <c r="AM62" s="7">
        <f t="shared" si="48"/>
        <v>71.714285714285666</v>
      </c>
      <c r="AN62">
        <f>'Raw - Absolute'!AN132</f>
        <v>74</v>
      </c>
    </row>
    <row r="63" spans="2:41" x14ac:dyDescent="0.3">
      <c r="B63" s="2">
        <v>60</v>
      </c>
      <c r="D63">
        <f>'Raw - Absolute'!D118</f>
        <v>83</v>
      </c>
      <c r="J63" s="7">
        <f t="shared" si="51"/>
        <v>43.48571428571428</v>
      </c>
      <c r="L63" s="5">
        <f t="shared" si="49"/>
        <v>82.800000000000026</v>
      </c>
      <c r="O63">
        <f>'Raw - Absolute'!O111</f>
        <v>99</v>
      </c>
      <c r="Q63" s="7">
        <f t="shared" si="39"/>
        <v>19.75</v>
      </c>
      <c r="R63" s="7">
        <f t="shared" si="50"/>
        <v>37.639999999999993</v>
      </c>
      <c r="T63">
        <f>'Raw - Absolute'!T134</f>
        <v>99</v>
      </c>
      <c r="V63">
        <f>'Raw - Absolute'!V106</f>
        <v>80</v>
      </c>
      <c r="AD63">
        <f>'Raw - Absolute'!AD128</f>
        <v>99</v>
      </c>
      <c r="AF63" s="5">
        <f t="shared" si="47"/>
        <v>81.699999999999974</v>
      </c>
      <c r="AJ63">
        <f>'Raw - Absolute'!AJ103</f>
        <v>94</v>
      </c>
      <c r="AM63" s="7">
        <f t="shared" si="48"/>
        <v>71.928571428571374</v>
      </c>
      <c r="AN63">
        <f>'Raw - Absolute'!AN133</f>
        <v>76</v>
      </c>
    </row>
    <row r="64" spans="2:41" x14ac:dyDescent="0.3">
      <c r="B64" s="2">
        <v>61</v>
      </c>
      <c r="D64">
        <f>'Raw - Absolute'!D119</f>
        <v>83</v>
      </c>
      <c r="J64" s="7">
        <f t="shared" si="51"/>
        <v>44.014285714285705</v>
      </c>
      <c r="L64">
        <f>'Raw - Absolute'!L154</f>
        <v>83.2</v>
      </c>
      <c r="O64">
        <f>'Raw - Absolute'!O112</f>
        <v>99</v>
      </c>
      <c r="Q64">
        <f>'Raw - Absolute'!Q64</f>
        <v>20</v>
      </c>
      <c r="R64">
        <f>'Raw - Absolute'!R154</f>
        <v>37.9</v>
      </c>
      <c r="T64">
        <f>'Raw - Absolute'!T135</f>
        <v>99</v>
      </c>
      <c r="V64">
        <f>'Raw - Absolute'!V107</f>
        <v>81</v>
      </c>
      <c r="AD64">
        <f>'Raw - Absolute'!AD129</f>
        <v>99</v>
      </c>
      <c r="AF64">
        <f>'Raw - Absolute'!AF94</f>
        <v>83</v>
      </c>
      <c r="AJ64">
        <f>'Raw - Absolute'!AJ104</f>
        <v>95</v>
      </c>
      <c r="AM64" s="7">
        <f t="shared" si="48"/>
        <v>72.142857142857082</v>
      </c>
      <c r="AN64">
        <f>'Raw - Absolute'!AN134</f>
        <v>76</v>
      </c>
    </row>
    <row r="65" spans="2:40" x14ac:dyDescent="0.3">
      <c r="B65" s="2">
        <v>62</v>
      </c>
      <c r="D65">
        <f>'Raw - Absolute'!D120</f>
        <v>84</v>
      </c>
      <c r="J65" s="7">
        <f t="shared" si="51"/>
        <v>44.54285714285713</v>
      </c>
      <c r="L65">
        <f>'Raw - Absolute'!L155</f>
        <v>83.4</v>
      </c>
      <c r="O65">
        <f>'Raw - Absolute'!O113</f>
        <v>99</v>
      </c>
      <c r="Q65" s="7">
        <f>($Q$75-$Q$64)/11+Q64</f>
        <v>22.81818181818182</v>
      </c>
      <c r="R65">
        <f>'Raw - Absolute'!R155</f>
        <v>35.799999999999997</v>
      </c>
      <c r="T65">
        <f>'Raw - Absolute'!T136</f>
        <v>99</v>
      </c>
      <c r="V65">
        <f>'Raw - Absolute'!V108</f>
        <v>82</v>
      </c>
      <c r="AD65">
        <f>'Raw - Absolute'!AD130</f>
        <v>99</v>
      </c>
      <c r="AF65" s="5">
        <f>($AF$74-$AF$64)/10+AF64</f>
        <v>84</v>
      </c>
      <c r="AJ65">
        <f>'Raw - Absolute'!AJ105</f>
        <v>95.5</v>
      </c>
      <c r="AM65" s="7">
        <f t="shared" si="48"/>
        <v>72.35714285714279</v>
      </c>
      <c r="AN65">
        <f>'Raw - Absolute'!AN135</f>
        <v>77</v>
      </c>
    </row>
    <row r="66" spans="2:40" x14ac:dyDescent="0.3">
      <c r="B66" s="2">
        <v>63</v>
      </c>
      <c r="D66">
        <f>'Raw - Absolute'!D121</f>
        <v>85</v>
      </c>
      <c r="J66" s="7">
        <f t="shared" si="51"/>
        <v>45.071428571428555</v>
      </c>
      <c r="O66">
        <f>'Raw - Absolute'!O114</f>
        <v>99</v>
      </c>
      <c r="Q66" s="7">
        <f t="shared" ref="Q66:Q74" si="52">($Q$75-$Q$64)/11+Q65</f>
        <v>25.63636363636364</v>
      </c>
      <c r="T66">
        <f>'Raw - Absolute'!T137</f>
        <v>99</v>
      </c>
      <c r="V66">
        <f>'Raw - Absolute'!V109</f>
        <v>85</v>
      </c>
      <c r="AD66">
        <f>'Raw - Absolute'!AD131</f>
        <v>99</v>
      </c>
      <c r="AF66" s="5">
        <f t="shared" ref="AF66:AF73" si="53">($AF$74-$AF$64)/10+AF65</f>
        <v>85</v>
      </c>
      <c r="AJ66">
        <f>'Raw - Absolute'!AJ106</f>
        <v>96</v>
      </c>
      <c r="AM66" s="7">
        <f t="shared" si="48"/>
        <v>72.571428571428498</v>
      </c>
      <c r="AN66">
        <f>'Raw - Absolute'!AN136</f>
        <v>77</v>
      </c>
    </row>
    <row r="67" spans="2:40" x14ac:dyDescent="0.3">
      <c r="B67" s="2">
        <v>64</v>
      </c>
      <c r="D67">
        <f>'Raw - Absolute'!D122</f>
        <v>85</v>
      </c>
      <c r="J67" s="7">
        <f t="shared" si="51"/>
        <v>45.59999999999998</v>
      </c>
      <c r="O67">
        <f>'Raw - Absolute'!O115</f>
        <v>99</v>
      </c>
      <c r="Q67" s="7">
        <f t="shared" si="52"/>
        <v>28.45454545454546</v>
      </c>
      <c r="T67">
        <f>'Raw - Absolute'!T138</f>
        <v>99</v>
      </c>
      <c r="V67">
        <f>'Raw - Absolute'!V110</f>
        <v>86</v>
      </c>
      <c r="AD67">
        <f>'Raw - Absolute'!AD132</f>
        <v>99</v>
      </c>
      <c r="AF67" s="5">
        <f t="shared" si="53"/>
        <v>86</v>
      </c>
      <c r="AJ67">
        <f>'Raw - Absolute'!AJ107</f>
        <v>96</v>
      </c>
      <c r="AM67" s="7">
        <f t="shared" si="48"/>
        <v>72.785714285714207</v>
      </c>
      <c r="AN67">
        <f>'Raw - Absolute'!AN137</f>
        <v>77</v>
      </c>
    </row>
    <row r="68" spans="2:40" x14ac:dyDescent="0.3">
      <c r="B68" s="2">
        <v>65</v>
      </c>
      <c r="D68">
        <f>'Raw - Absolute'!D123</f>
        <v>85</v>
      </c>
      <c r="J68" s="7">
        <f t="shared" si="51"/>
        <v>46.128571428571405</v>
      </c>
      <c r="O68">
        <f>'Raw - Absolute'!O116</f>
        <v>99</v>
      </c>
      <c r="Q68" s="7">
        <f t="shared" si="52"/>
        <v>31.27272727272728</v>
      </c>
      <c r="T68">
        <f>'Raw - Absolute'!T139</f>
        <v>99</v>
      </c>
      <c r="V68">
        <f>'Raw - Absolute'!V111</f>
        <v>87</v>
      </c>
      <c r="AD68">
        <f>'Raw - Absolute'!AD133</f>
        <v>99</v>
      </c>
      <c r="AF68" s="5">
        <f t="shared" si="53"/>
        <v>87</v>
      </c>
      <c r="AJ68">
        <f>'Raw - Absolute'!AJ108</f>
        <v>96.5</v>
      </c>
      <c r="AM68">
        <f>'Raw - Absolute'!AM128</f>
        <v>73</v>
      </c>
      <c r="AN68">
        <f>'Raw - Absolute'!AN138</f>
        <v>77</v>
      </c>
    </row>
    <row r="69" spans="2:40" x14ac:dyDescent="0.3">
      <c r="B69" s="2">
        <v>66</v>
      </c>
      <c r="D69">
        <f>'Raw - Absolute'!D124</f>
        <v>86</v>
      </c>
      <c r="J69" s="7">
        <f t="shared" si="51"/>
        <v>46.65714285714283</v>
      </c>
      <c r="O69">
        <f>'Raw - Absolute'!O117</f>
        <v>99</v>
      </c>
      <c r="Q69" s="7">
        <f t="shared" si="52"/>
        <v>34.090909090909101</v>
      </c>
      <c r="T69">
        <f>'Raw - Absolute'!T140</f>
        <v>99</v>
      </c>
      <c r="V69">
        <f>'Raw - Absolute'!V112</f>
        <v>88.5</v>
      </c>
      <c r="AD69">
        <f>'Raw - Absolute'!AD134</f>
        <v>99</v>
      </c>
      <c r="AF69" s="5">
        <f t="shared" si="53"/>
        <v>88</v>
      </c>
      <c r="AJ69">
        <f>'Raw - Absolute'!AJ109</f>
        <v>97</v>
      </c>
      <c r="AM69" s="7">
        <f>($AM$71-$AM$68)/3+AM68</f>
        <v>73.666666666666671</v>
      </c>
      <c r="AN69">
        <f>'Raw - Absolute'!AN139</f>
        <v>77</v>
      </c>
    </row>
    <row r="70" spans="2:40" x14ac:dyDescent="0.3">
      <c r="B70" s="2">
        <v>67</v>
      </c>
      <c r="D70">
        <f>'Raw - Absolute'!D125</f>
        <v>86</v>
      </c>
      <c r="J70" s="7">
        <f t="shared" si="51"/>
        <v>47.185714285714255</v>
      </c>
      <c r="O70">
        <f>'Raw - Absolute'!O118</f>
        <v>99</v>
      </c>
      <c r="Q70" s="7">
        <f t="shared" si="52"/>
        <v>36.909090909090921</v>
      </c>
      <c r="T70">
        <f>'Raw - Absolute'!T141</f>
        <v>99</v>
      </c>
      <c r="V70">
        <f>'Raw - Absolute'!V113</f>
        <v>90</v>
      </c>
      <c r="AD70">
        <f>'Raw - Absolute'!AD135</f>
        <v>99</v>
      </c>
      <c r="AF70" s="5">
        <f t="shared" si="53"/>
        <v>89</v>
      </c>
      <c r="AJ70">
        <f>'Raw - Absolute'!AJ110</f>
        <v>97.33</v>
      </c>
      <c r="AM70" s="7">
        <f>($AM$71-$AM$68)/3+AM69</f>
        <v>74.333333333333343</v>
      </c>
      <c r="AN70">
        <f>'Raw - Absolute'!AN140</f>
        <v>77</v>
      </c>
    </row>
    <row r="71" spans="2:40" x14ac:dyDescent="0.3">
      <c r="B71" s="2">
        <v>68</v>
      </c>
      <c r="D71">
        <f>'Raw - Absolute'!D126</f>
        <v>86</v>
      </c>
      <c r="J71" s="7">
        <f t="shared" si="51"/>
        <v>47.71428571428568</v>
      </c>
      <c r="O71">
        <f>'Raw - Absolute'!O119</f>
        <v>99</v>
      </c>
      <c r="Q71" s="7">
        <f t="shared" si="52"/>
        <v>39.727272727272741</v>
      </c>
      <c r="T71">
        <f>'Raw - Absolute'!T142</f>
        <v>99</v>
      </c>
      <c r="V71">
        <f>'Raw - Absolute'!V114</f>
        <v>87</v>
      </c>
      <c r="AD71">
        <f>'Raw - Absolute'!AD136</f>
        <v>99</v>
      </c>
      <c r="AF71" s="5">
        <f t="shared" si="53"/>
        <v>90</v>
      </c>
      <c r="AJ71">
        <f>'Raw - Absolute'!AJ111</f>
        <v>97.67</v>
      </c>
      <c r="AM71">
        <f>'Raw - Absolute'!AM131</f>
        <v>75</v>
      </c>
      <c r="AN71">
        <f>'Raw - Absolute'!AN141</f>
        <v>77</v>
      </c>
    </row>
    <row r="72" spans="2:40" x14ac:dyDescent="0.3">
      <c r="B72" s="2">
        <v>69</v>
      </c>
      <c r="D72">
        <f>'Raw - Absolute'!D127</f>
        <v>86.5</v>
      </c>
      <c r="J72" s="7">
        <f t="shared" si="51"/>
        <v>48.242857142857105</v>
      </c>
      <c r="O72">
        <f>'Raw - Absolute'!O120</f>
        <v>99</v>
      </c>
      <c r="Q72" s="7">
        <f t="shared" si="52"/>
        <v>42.545454545454561</v>
      </c>
      <c r="T72">
        <f>'Raw - Absolute'!T143</f>
        <v>99</v>
      </c>
      <c r="V72">
        <f>'Raw - Absolute'!V115</f>
        <v>87.5</v>
      </c>
      <c r="AD72">
        <f>'Raw - Absolute'!AD137</f>
        <v>99</v>
      </c>
      <c r="AF72" s="5">
        <f t="shared" si="53"/>
        <v>91</v>
      </c>
      <c r="AJ72">
        <f>'Raw - Absolute'!AJ112</f>
        <v>98</v>
      </c>
      <c r="AM72" s="5">
        <v>75</v>
      </c>
      <c r="AN72">
        <f>'Raw - Absolute'!AN142</f>
        <v>78</v>
      </c>
    </row>
    <row r="73" spans="2:40" x14ac:dyDescent="0.3">
      <c r="B73" s="2">
        <v>70</v>
      </c>
      <c r="D73">
        <f>'Raw - Absolute'!D128</f>
        <v>87</v>
      </c>
      <c r="J73" s="7">
        <f t="shared" si="51"/>
        <v>48.77142857142853</v>
      </c>
      <c r="O73">
        <f>'Raw - Absolute'!O121</f>
        <v>99</v>
      </c>
      <c r="Q73" s="7">
        <f t="shared" si="52"/>
        <v>45.363636363636381</v>
      </c>
      <c r="T73">
        <f>'Raw - Absolute'!T144</f>
        <v>99</v>
      </c>
      <c r="V73">
        <f>'Raw - Absolute'!V116</f>
        <v>88</v>
      </c>
      <c r="AD73">
        <f>'Raw - Absolute'!AD138</f>
        <v>99</v>
      </c>
      <c r="AF73" s="5">
        <f t="shared" si="53"/>
        <v>92</v>
      </c>
      <c r="AJ73">
        <f>'Raw - Absolute'!AJ113</f>
        <v>98</v>
      </c>
      <c r="AM73">
        <f>'Raw - Absolute'!AM133</f>
        <v>75</v>
      </c>
      <c r="AN73">
        <f>'Raw - Absolute'!AN143</f>
        <v>78</v>
      </c>
    </row>
    <row r="74" spans="2:40" x14ac:dyDescent="0.3">
      <c r="B74" s="2">
        <v>71</v>
      </c>
      <c r="D74">
        <f>'Raw - Absolute'!D129</f>
        <v>88</v>
      </c>
      <c r="J74">
        <f>'Raw - Absolute'!J136</f>
        <v>49.3</v>
      </c>
      <c r="O74">
        <f>'Raw - Absolute'!O122</f>
        <v>99</v>
      </c>
      <c r="Q74" s="7">
        <f t="shared" si="52"/>
        <v>48.181818181818201</v>
      </c>
      <c r="T74">
        <f>'Raw - Absolute'!T145</f>
        <v>99</v>
      </c>
      <c r="V74">
        <f>'Raw - Absolute'!V117</f>
        <v>88.67</v>
      </c>
      <c r="AD74">
        <f>'Raw - Absolute'!AD139</f>
        <v>99</v>
      </c>
      <c r="AF74">
        <f>'Raw - Absolute'!AF104</f>
        <v>93</v>
      </c>
      <c r="AJ74">
        <f>'Raw - Absolute'!AJ114</f>
        <v>98.33</v>
      </c>
      <c r="AM74" s="7">
        <f>($AM$76-$AM$73)/3+AM73</f>
        <v>78.266666666666666</v>
      </c>
      <c r="AN74">
        <f>'Raw - Absolute'!AN144</f>
        <v>78</v>
      </c>
    </row>
    <row r="75" spans="2:40" x14ac:dyDescent="0.3">
      <c r="B75" s="2">
        <v>72</v>
      </c>
      <c r="D75">
        <f>'Raw - Absolute'!D130</f>
        <v>88</v>
      </c>
      <c r="J75" s="7">
        <f>($J$80-$J$74)/6+J74</f>
        <v>50.416666666666664</v>
      </c>
      <c r="O75">
        <f>'Raw - Absolute'!O123</f>
        <v>99</v>
      </c>
      <c r="Q75">
        <f>'Raw - Absolute'!Q75</f>
        <v>51</v>
      </c>
      <c r="T75">
        <f>'Raw - Absolute'!T146</f>
        <v>99</v>
      </c>
      <c r="V75">
        <f>'Raw - Absolute'!V118</f>
        <v>89.33</v>
      </c>
      <c r="AD75">
        <f>'Raw - Absolute'!AD140</f>
        <v>99</v>
      </c>
      <c r="AF75" s="5">
        <f>($AF$84-$AF$74)/10+AF74</f>
        <v>93.5</v>
      </c>
      <c r="AJ75">
        <f>'Raw - Absolute'!AJ115</f>
        <v>98.67</v>
      </c>
      <c r="AM75" s="7">
        <f>($AM$76-$AM$73)/3+AM74</f>
        <v>81.533333333333331</v>
      </c>
      <c r="AN75">
        <f>'Raw - Absolute'!AN145</f>
        <v>79</v>
      </c>
    </row>
    <row r="76" spans="2:40" x14ac:dyDescent="0.3">
      <c r="B76" s="2">
        <v>73</v>
      </c>
      <c r="D76">
        <f>'Raw - Absolute'!D131</f>
        <v>89</v>
      </c>
      <c r="J76" s="7">
        <f t="shared" ref="J76:J79" si="54">($J$80-$J$74)/6+J75</f>
        <v>51.533333333333331</v>
      </c>
      <c r="O76">
        <f>'Raw - Absolute'!O124</f>
        <v>99</v>
      </c>
      <c r="Q76" s="5">
        <f>($Q$84-$Q$75)/9+Q75</f>
        <v>52</v>
      </c>
      <c r="T76">
        <f>'Raw - Absolute'!T147</f>
        <v>99</v>
      </c>
      <c r="V76">
        <f>'Raw - Absolute'!V119</f>
        <v>90</v>
      </c>
      <c r="AD76">
        <f>'Raw - Absolute'!AD141</f>
        <v>99</v>
      </c>
      <c r="AF76" s="5">
        <f t="shared" ref="AF76:AF83" si="55">($AF$84-$AF$74)/10+AF75</f>
        <v>94</v>
      </c>
      <c r="AJ76">
        <f>'Raw - Absolute'!AJ116</f>
        <v>99</v>
      </c>
      <c r="AM76">
        <f>'Raw - Absolute'!AM136</f>
        <v>84.8</v>
      </c>
      <c r="AN76">
        <f>'Raw - Absolute'!AN146</f>
        <v>80</v>
      </c>
    </row>
    <row r="77" spans="2:40" x14ac:dyDescent="0.3">
      <c r="B77" s="2">
        <v>74</v>
      </c>
      <c r="D77">
        <f>'Raw - Absolute'!D132</f>
        <v>89.5</v>
      </c>
      <c r="J77" s="7">
        <f t="shared" si="54"/>
        <v>52.65</v>
      </c>
      <c r="O77">
        <f>'Raw - Absolute'!O125</f>
        <v>99</v>
      </c>
      <c r="Q77" s="5">
        <f t="shared" ref="Q77:Q83" si="56">($Q$84-$Q$75)/9+Q76</f>
        <v>53</v>
      </c>
      <c r="T77">
        <f>'Raw - Absolute'!T148</f>
        <v>99</v>
      </c>
      <c r="V77">
        <f>'Raw - Absolute'!V120</f>
        <v>90.5</v>
      </c>
      <c r="AD77">
        <f>'Raw - Absolute'!AD142</f>
        <v>99</v>
      </c>
      <c r="AF77" s="5">
        <f t="shared" si="55"/>
        <v>94.5</v>
      </c>
      <c r="AJ77">
        <f>'Raw - Absolute'!AJ117</f>
        <v>99</v>
      </c>
      <c r="AM77" s="7">
        <f>($AM$82-$AM$76)/6+AM76</f>
        <v>85.816666666666663</v>
      </c>
      <c r="AN77">
        <f>'Raw - Absolute'!AN147</f>
        <v>81</v>
      </c>
    </row>
    <row r="78" spans="2:40" x14ac:dyDescent="0.3">
      <c r="B78" s="2">
        <v>75</v>
      </c>
      <c r="D78">
        <f>'Raw - Absolute'!D133</f>
        <v>90</v>
      </c>
      <c r="J78" s="7">
        <f t="shared" si="54"/>
        <v>53.766666666666666</v>
      </c>
      <c r="O78">
        <f>'Raw - Absolute'!O126</f>
        <v>99</v>
      </c>
      <c r="Q78" s="5">
        <f t="shared" si="56"/>
        <v>54</v>
      </c>
      <c r="T78">
        <f>'Raw - Absolute'!T149</f>
        <v>99</v>
      </c>
      <c r="V78">
        <f>'Raw - Absolute'!V121</f>
        <v>91</v>
      </c>
      <c r="AD78">
        <f>'Raw - Absolute'!AD143</f>
        <v>99</v>
      </c>
      <c r="AF78" s="5">
        <f t="shared" si="55"/>
        <v>95</v>
      </c>
      <c r="AJ78">
        <f>'Raw - Absolute'!AJ118</f>
        <v>99</v>
      </c>
      <c r="AM78" s="7">
        <f t="shared" ref="AM78:AM81" si="57">($AM$82-$AM$76)/6+AM77</f>
        <v>86.833333333333329</v>
      </c>
      <c r="AN78">
        <f>'Raw - Absolute'!AN148</f>
        <v>81</v>
      </c>
    </row>
    <row r="79" spans="2:40" x14ac:dyDescent="0.3">
      <c r="B79" s="2">
        <v>76</v>
      </c>
      <c r="D79">
        <f>'Raw - Absolute'!D134</f>
        <v>91</v>
      </c>
      <c r="J79" s="7">
        <f t="shared" si="54"/>
        <v>54.883333333333333</v>
      </c>
      <c r="O79">
        <f>'Raw - Absolute'!O127</f>
        <v>99</v>
      </c>
      <c r="Q79" s="5">
        <f t="shared" si="56"/>
        <v>55</v>
      </c>
      <c r="T79" s="7">
        <f>($T$83-$T$78)/5+T78</f>
        <v>99.06</v>
      </c>
      <c r="V79">
        <f>'Raw - Absolute'!V122</f>
        <v>91.5</v>
      </c>
      <c r="AD79">
        <f>'Raw - Absolute'!AD144</f>
        <v>99</v>
      </c>
      <c r="AF79" s="5">
        <f t="shared" si="55"/>
        <v>95.5</v>
      </c>
      <c r="AJ79">
        <f>'Raw - Absolute'!AJ119</f>
        <v>99</v>
      </c>
      <c r="AM79" s="7">
        <f t="shared" si="57"/>
        <v>87.85</v>
      </c>
      <c r="AN79">
        <f>'Raw - Absolute'!AN149</f>
        <v>81</v>
      </c>
    </row>
    <row r="80" spans="2:40" x14ac:dyDescent="0.3">
      <c r="B80" s="2">
        <v>77</v>
      </c>
      <c r="D80">
        <f>'Raw - Absolute'!D135</f>
        <v>91</v>
      </c>
      <c r="J80">
        <f>'Raw - Absolute'!J142</f>
        <v>56</v>
      </c>
      <c r="O80">
        <f>'Raw - Absolute'!O128</f>
        <v>99</v>
      </c>
      <c r="Q80" s="5">
        <f t="shared" si="56"/>
        <v>56</v>
      </c>
      <c r="T80" s="7">
        <f t="shared" ref="T80:T82" si="58">($T$83-$T$78)/5+T79</f>
        <v>99.12</v>
      </c>
      <c r="V80">
        <f>'Raw - Absolute'!V123</f>
        <v>92</v>
      </c>
      <c r="AD80">
        <f>'Raw - Absolute'!AD145</f>
        <v>99</v>
      </c>
      <c r="AF80" s="5">
        <f t="shared" si="55"/>
        <v>96</v>
      </c>
      <c r="AJ80">
        <f>'Raw - Absolute'!AJ120</f>
        <v>99</v>
      </c>
      <c r="AM80" s="7">
        <f t="shared" si="57"/>
        <v>88.86666666666666</v>
      </c>
      <c r="AN80">
        <f>'Raw - Absolute'!AN150</f>
        <v>81</v>
      </c>
    </row>
    <row r="81" spans="2:40" x14ac:dyDescent="0.3">
      <c r="B81" s="2">
        <v>78</v>
      </c>
      <c r="D81">
        <f>'Raw - Absolute'!D136</f>
        <v>91</v>
      </c>
      <c r="J81" s="7">
        <f>($J$85-$J$80)/5+J80</f>
        <v>57.26</v>
      </c>
      <c r="O81">
        <f>'Raw - Absolute'!O129</f>
        <v>99</v>
      </c>
      <c r="Q81" s="5">
        <f t="shared" si="56"/>
        <v>57</v>
      </c>
      <c r="T81" s="7">
        <f t="shared" si="58"/>
        <v>99.18</v>
      </c>
      <c r="V81">
        <f>'Raw - Absolute'!V124</f>
        <v>92.5</v>
      </c>
      <c r="AD81">
        <f>'Raw - Absolute'!AD146</f>
        <v>99</v>
      </c>
      <c r="AF81" s="5">
        <f t="shared" si="55"/>
        <v>96.5</v>
      </c>
      <c r="AJ81">
        <f>'Raw - Absolute'!AJ121</f>
        <v>99</v>
      </c>
      <c r="AM81" s="7">
        <f t="shared" si="57"/>
        <v>89.883333333333326</v>
      </c>
      <c r="AN81">
        <f>'Raw - Absolute'!AN151</f>
        <v>80</v>
      </c>
    </row>
    <row r="82" spans="2:40" x14ac:dyDescent="0.3">
      <c r="B82" s="2">
        <v>79</v>
      </c>
      <c r="D82">
        <f>'Raw - Absolute'!D137</f>
        <v>92</v>
      </c>
      <c r="J82" s="7">
        <f t="shared" ref="J82:J84" si="59">($J$85-$J$80)/5+J81</f>
        <v>58.519999999999996</v>
      </c>
      <c r="O82">
        <f>'Raw - Absolute'!O130</f>
        <v>99</v>
      </c>
      <c r="Q82" s="5">
        <f t="shared" si="56"/>
        <v>58</v>
      </c>
      <c r="T82" s="7">
        <f t="shared" si="58"/>
        <v>99.240000000000009</v>
      </c>
      <c r="V82">
        <f>'Raw - Absolute'!V125</f>
        <v>93</v>
      </c>
      <c r="AD82">
        <f>'Raw - Absolute'!AD147</f>
        <v>99</v>
      </c>
      <c r="AF82" s="5">
        <f t="shared" si="55"/>
        <v>97</v>
      </c>
      <c r="AJ82">
        <f>'Raw - Absolute'!AJ122</f>
        <v>99</v>
      </c>
      <c r="AM82">
        <f>'Raw - Absolute'!AM142</f>
        <v>90.9</v>
      </c>
      <c r="AN82">
        <f>'Raw - Absolute'!AN152</f>
        <v>79</v>
      </c>
    </row>
    <row r="83" spans="2:40" x14ac:dyDescent="0.3">
      <c r="B83" s="2">
        <v>80</v>
      </c>
      <c r="D83">
        <f>'Raw - Absolute'!D138</f>
        <v>91</v>
      </c>
      <c r="J83" s="7">
        <f t="shared" si="59"/>
        <v>59.779999999999994</v>
      </c>
      <c r="O83">
        <f>'Raw - Absolute'!O131</f>
        <v>99</v>
      </c>
      <c r="Q83" s="5">
        <f t="shared" si="56"/>
        <v>59</v>
      </c>
      <c r="T83">
        <f>'Raw - Absolute'!T154</f>
        <v>99.3</v>
      </c>
      <c r="V83">
        <f>'Raw - Absolute'!V126</f>
        <v>92.5</v>
      </c>
      <c r="AD83">
        <f>'Raw - Absolute'!AD148</f>
        <v>99</v>
      </c>
      <c r="AF83" s="5">
        <f t="shared" si="55"/>
        <v>97.5</v>
      </c>
      <c r="AJ83">
        <f>'Raw - Absolute'!AJ123</f>
        <v>99</v>
      </c>
      <c r="AM83" s="7">
        <f>($AM$87-$AM$82)/5+AM82</f>
        <v>91.160000000000011</v>
      </c>
    </row>
    <row r="84" spans="2:40" x14ac:dyDescent="0.3">
      <c r="B84" s="2">
        <v>81</v>
      </c>
      <c r="D84">
        <f>'Raw - Absolute'!D139</f>
        <v>91</v>
      </c>
      <c r="J84" s="7">
        <f t="shared" si="59"/>
        <v>61.039999999999992</v>
      </c>
      <c r="O84">
        <f>'Raw - Absolute'!O132</f>
        <v>99</v>
      </c>
      <c r="Q84">
        <f>'Raw - Absolute'!Q84</f>
        <v>60</v>
      </c>
      <c r="T84">
        <f>'Raw - Absolute'!T155</f>
        <v>99.2</v>
      </c>
      <c r="V84">
        <f>'Raw - Absolute'!V127</f>
        <v>92</v>
      </c>
      <c r="AD84">
        <f>'Raw - Absolute'!AD149</f>
        <v>99</v>
      </c>
      <c r="AF84">
        <f>'Raw - Absolute'!AF114</f>
        <v>98</v>
      </c>
      <c r="AJ84">
        <f>'Raw - Absolute'!AJ124</f>
        <v>99</v>
      </c>
      <c r="AM84" s="7">
        <f t="shared" ref="AM84:AM86" si="60">($AM$87-$AM$82)/5+AM83</f>
        <v>91.420000000000016</v>
      </c>
    </row>
    <row r="85" spans="2:40" x14ac:dyDescent="0.3">
      <c r="B85" s="2">
        <v>82</v>
      </c>
      <c r="D85">
        <f>'Raw - Absolute'!D140</f>
        <v>92</v>
      </c>
      <c r="J85">
        <f>'Raw - Absolute'!J147</f>
        <v>62.3</v>
      </c>
      <c r="O85">
        <f>'Raw - Absolute'!O133</f>
        <v>99</v>
      </c>
      <c r="Q85" s="5">
        <f>($Q$94-$Q$84)/10+Q84</f>
        <v>61.1</v>
      </c>
      <c r="V85">
        <f>'Raw - Absolute'!V128</f>
        <v>92</v>
      </c>
      <c r="AF85" s="5">
        <f>($AF$94-$AF$84)/10+AF84</f>
        <v>98.1</v>
      </c>
      <c r="AJ85">
        <f>'Raw - Absolute'!AJ125</f>
        <v>99</v>
      </c>
      <c r="AM85" s="7">
        <f t="shared" si="60"/>
        <v>91.680000000000021</v>
      </c>
    </row>
    <row r="86" spans="2:40" x14ac:dyDescent="0.3">
      <c r="B86" s="2">
        <v>83</v>
      </c>
      <c r="D86">
        <f>'Raw - Absolute'!D141</f>
        <v>92</v>
      </c>
      <c r="J86" s="7">
        <f>(J87-J85)/2+J85</f>
        <v>63.15</v>
      </c>
      <c r="O86">
        <f>'Raw - Absolute'!O134</f>
        <v>99</v>
      </c>
      <c r="Q86" s="5">
        <f t="shared" ref="Q86:Q93" si="61">($Q$94-$Q$84)/10+Q85</f>
        <v>62.2</v>
      </c>
      <c r="V86">
        <f>'Raw - Absolute'!V129</f>
        <v>92</v>
      </c>
      <c r="AF86" s="5">
        <f t="shared" ref="AF86:AF93" si="62">($AF$94-$AF$84)/10+AF85</f>
        <v>98.199999999999989</v>
      </c>
      <c r="AJ86">
        <f>'Raw - Absolute'!AJ126</f>
        <v>99</v>
      </c>
      <c r="AM86" s="7">
        <f t="shared" si="60"/>
        <v>91.940000000000026</v>
      </c>
    </row>
    <row r="87" spans="2:40" x14ac:dyDescent="0.3">
      <c r="B87" s="2">
        <v>84</v>
      </c>
      <c r="D87">
        <f>'Raw - Absolute'!D142</f>
        <v>92</v>
      </c>
      <c r="J87">
        <f>'Raw - Absolute'!J149</f>
        <v>64</v>
      </c>
      <c r="O87">
        <f>'Raw - Absolute'!O135</f>
        <v>99</v>
      </c>
      <c r="Q87" s="5">
        <f t="shared" si="61"/>
        <v>63.300000000000004</v>
      </c>
      <c r="V87">
        <f>'Raw - Absolute'!V130</f>
        <v>92.25</v>
      </c>
      <c r="AF87" s="5">
        <f t="shared" si="62"/>
        <v>98.299999999999983</v>
      </c>
      <c r="AJ87">
        <f>'Raw - Absolute'!AJ127</f>
        <v>99</v>
      </c>
      <c r="AM87">
        <f>'Raw - Absolute'!AM147</f>
        <v>92.2</v>
      </c>
    </row>
    <row r="88" spans="2:40" x14ac:dyDescent="0.3">
      <c r="B88" s="2">
        <v>85</v>
      </c>
      <c r="D88">
        <f>'Raw - Absolute'!D143</f>
        <v>91</v>
      </c>
      <c r="J88" s="7">
        <f>($J$92-$J$87)/5+J87</f>
        <v>65.08</v>
      </c>
      <c r="O88">
        <f>'Raw - Absolute'!O136</f>
        <v>99</v>
      </c>
      <c r="Q88" s="5">
        <f t="shared" si="61"/>
        <v>64.400000000000006</v>
      </c>
      <c r="V88">
        <f>'Raw - Absolute'!V131</f>
        <v>92.5</v>
      </c>
      <c r="AF88" s="5">
        <f t="shared" si="62"/>
        <v>98.399999999999977</v>
      </c>
      <c r="AJ88">
        <f>'Raw - Absolute'!AJ128</f>
        <v>99</v>
      </c>
      <c r="AM88" s="5">
        <f>(AM89-AM87)/2+AM87</f>
        <v>88.1</v>
      </c>
    </row>
    <row r="89" spans="2:40" x14ac:dyDescent="0.3">
      <c r="B89" s="2">
        <v>86</v>
      </c>
      <c r="D89">
        <f>'Raw - Absolute'!D144</f>
        <v>92</v>
      </c>
      <c r="J89" s="7">
        <f t="shared" ref="J89:J91" si="63">($J$92-$J$87)/5+J88</f>
        <v>66.16</v>
      </c>
      <c r="O89">
        <f>'Raw - Absolute'!O137</f>
        <v>99</v>
      </c>
      <c r="Q89" s="5">
        <f t="shared" si="61"/>
        <v>65.5</v>
      </c>
      <c r="V89">
        <f>'Raw - Absolute'!V132</f>
        <v>92.75</v>
      </c>
      <c r="AF89" s="5">
        <f t="shared" si="62"/>
        <v>98.499999999999972</v>
      </c>
      <c r="AJ89">
        <f>'Raw - Absolute'!AJ129</f>
        <v>99</v>
      </c>
      <c r="AM89">
        <f>'Raw - Absolute'!AM149</f>
        <v>84</v>
      </c>
    </row>
    <row r="90" spans="2:40" x14ac:dyDescent="0.3">
      <c r="B90" s="2">
        <v>87</v>
      </c>
      <c r="D90">
        <f>'Raw - Absolute'!D145</f>
        <v>92</v>
      </c>
      <c r="J90" s="7">
        <f t="shared" si="63"/>
        <v>67.239999999999995</v>
      </c>
      <c r="O90">
        <f>'Raw - Absolute'!O138</f>
        <v>99</v>
      </c>
      <c r="Q90" s="5">
        <f t="shared" si="61"/>
        <v>66.599999999999994</v>
      </c>
      <c r="V90">
        <f>'Raw - Absolute'!V133</f>
        <v>93</v>
      </c>
      <c r="AF90" s="5">
        <f t="shared" si="62"/>
        <v>98.599999999999966</v>
      </c>
      <c r="AJ90">
        <f>'Raw - Absolute'!AJ130</f>
        <v>99</v>
      </c>
      <c r="AM90" s="7">
        <f>($AM$94-$AM$89)/5+AM89</f>
        <v>84.26</v>
      </c>
    </row>
    <row r="91" spans="2:40" x14ac:dyDescent="0.3">
      <c r="B91" s="2">
        <v>88</v>
      </c>
      <c r="D91">
        <f>'Raw - Absolute'!D146</f>
        <v>91</v>
      </c>
      <c r="J91" s="7">
        <f t="shared" si="63"/>
        <v>68.319999999999993</v>
      </c>
      <c r="O91">
        <f>'Raw - Absolute'!O139</f>
        <v>99</v>
      </c>
      <c r="Q91" s="5">
        <f t="shared" si="61"/>
        <v>67.699999999999989</v>
      </c>
      <c r="V91">
        <f>'Raw - Absolute'!V134</f>
        <v>93.5</v>
      </c>
      <c r="AF91" s="5">
        <f t="shared" si="62"/>
        <v>98.69999999999996</v>
      </c>
      <c r="AJ91">
        <f>'Raw - Absolute'!AJ131</f>
        <v>99</v>
      </c>
      <c r="AM91" s="7">
        <f t="shared" ref="AM91:AM93" si="64">($AM$94-$AM$89)/5+AM90</f>
        <v>84.52000000000001</v>
      </c>
    </row>
    <row r="92" spans="2:40" x14ac:dyDescent="0.3">
      <c r="B92" s="2">
        <v>89</v>
      </c>
      <c r="D92">
        <f>'Raw - Absolute'!D147</f>
        <v>91</v>
      </c>
      <c r="J92">
        <f>'Raw - Absolute'!J154</f>
        <v>69.400000000000006</v>
      </c>
      <c r="O92">
        <f>'Raw - Absolute'!O140</f>
        <v>99</v>
      </c>
      <c r="Q92" s="5">
        <f t="shared" si="61"/>
        <v>68.799999999999983</v>
      </c>
      <c r="V92">
        <f>'Raw - Absolute'!V135</f>
        <v>94</v>
      </c>
      <c r="AF92" s="5">
        <f t="shared" si="62"/>
        <v>98.799999999999955</v>
      </c>
      <c r="AJ92">
        <f>'Raw - Absolute'!AJ132</f>
        <v>99</v>
      </c>
      <c r="AM92" s="7">
        <f t="shared" si="64"/>
        <v>84.780000000000015</v>
      </c>
    </row>
    <row r="93" spans="2:40" x14ac:dyDescent="0.3">
      <c r="B93" s="2">
        <v>90</v>
      </c>
      <c r="D93">
        <f>'Raw - Absolute'!D148</f>
        <v>91</v>
      </c>
      <c r="J93">
        <f>'Raw - Absolute'!J155</f>
        <v>69.3</v>
      </c>
      <c r="O93">
        <f>'Raw - Absolute'!O141</f>
        <v>99</v>
      </c>
      <c r="Q93" s="5">
        <f t="shared" si="61"/>
        <v>69.899999999999977</v>
      </c>
      <c r="V93">
        <f>'Raw - Absolute'!V136</f>
        <v>94</v>
      </c>
      <c r="AF93" s="5">
        <f t="shared" si="62"/>
        <v>98.899999999999949</v>
      </c>
      <c r="AJ93">
        <f>'Raw - Absolute'!AJ133</f>
        <v>99</v>
      </c>
      <c r="AM93" s="7">
        <f t="shared" si="64"/>
        <v>85.04000000000002</v>
      </c>
    </row>
    <row r="94" spans="2:40" x14ac:dyDescent="0.3">
      <c r="B94" s="2">
        <v>91</v>
      </c>
      <c r="D94">
        <f>'Raw - Absolute'!D149</f>
        <v>91</v>
      </c>
      <c r="O94">
        <f>'Raw - Absolute'!O142</f>
        <v>99</v>
      </c>
      <c r="Q94">
        <f>'Raw - Absolute'!Q94</f>
        <v>71</v>
      </c>
      <c r="V94">
        <f>'Raw - Absolute'!V137</f>
        <v>94</v>
      </c>
      <c r="AF94">
        <f>'Raw - Absolute'!AF124</f>
        <v>99</v>
      </c>
      <c r="AJ94">
        <f>'Raw - Absolute'!AJ134</f>
        <v>99</v>
      </c>
      <c r="AM94">
        <f>'Raw - Absolute'!AM154</f>
        <v>85.3</v>
      </c>
    </row>
    <row r="95" spans="2:40" x14ac:dyDescent="0.3">
      <c r="B95" s="2">
        <v>92</v>
      </c>
      <c r="O95">
        <f>'Raw - Absolute'!O143</f>
        <v>99</v>
      </c>
      <c r="Q95" s="5">
        <f>($Q$104-$Q$94)/10+Q94</f>
        <v>72.599999999999994</v>
      </c>
      <c r="V95">
        <f>'Raw - Absolute'!V138</f>
        <v>94</v>
      </c>
      <c r="AF95" s="7">
        <f>($AF$103-$AF$94)/9+AF94</f>
        <v>99.111111111111114</v>
      </c>
      <c r="AJ95">
        <f>'Raw - Absolute'!AJ135</f>
        <v>99</v>
      </c>
      <c r="AM95">
        <f>'Raw - Absolute'!AM155</f>
        <v>85.2</v>
      </c>
    </row>
    <row r="96" spans="2:40" x14ac:dyDescent="0.3">
      <c r="B96" s="2">
        <v>93</v>
      </c>
      <c r="O96">
        <f>'Raw - Absolute'!O144</f>
        <v>99</v>
      </c>
      <c r="Q96" s="5">
        <f t="shared" ref="Q96:Q103" si="65">($Q$104-$Q$94)/10+Q95</f>
        <v>74.199999999999989</v>
      </c>
      <c r="V96">
        <f>'Raw - Absolute'!V139</f>
        <v>94</v>
      </c>
      <c r="AF96" s="7">
        <f t="shared" ref="AF96:AF102" si="66">($AF$103-$AF$94)/9+AF95</f>
        <v>99.222222222222229</v>
      </c>
      <c r="AJ96">
        <f>'Raw - Absolute'!AJ136</f>
        <v>99</v>
      </c>
    </row>
    <row r="97" spans="2:36" x14ac:dyDescent="0.3">
      <c r="B97" s="2">
        <v>94</v>
      </c>
      <c r="O97">
        <f>'Raw - Absolute'!O145</f>
        <v>99</v>
      </c>
      <c r="Q97" s="5">
        <f t="shared" si="65"/>
        <v>75.799999999999983</v>
      </c>
      <c r="V97">
        <f>'Raw - Absolute'!V140</f>
        <v>94</v>
      </c>
      <c r="AF97" s="7">
        <f t="shared" si="66"/>
        <v>99.333333333333343</v>
      </c>
      <c r="AJ97">
        <f>'Raw - Absolute'!AJ137</f>
        <v>99</v>
      </c>
    </row>
    <row r="98" spans="2:36" x14ac:dyDescent="0.3">
      <c r="B98" s="2">
        <v>95</v>
      </c>
      <c r="O98">
        <f>'Raw - Absolute'!O146</f>
        <v>99</v>
      </c>
      <c r="Q98" s="5">
        <f t="shared" si="65"/>
        <v>77.399999999999977</v>
      </c>
      <c r="V98">
        <f>'Raw - Absolute'!V141</f>
        <v>94</v>
      </c>
      <c r="AF98" s="7">
        <f t="shared" si="66"/>
        <v>99.444444444444457</v>
      </c>
      <c r="AJ98">
        <f>'Raw - Absolute'!AJ138</f>
        <v>99</v>
      </c>
    </row>
    <row r="99" spans="2:36" x14ac:dyDescent="0.3">
      <c r="B99" s="2">
        <v>96</v>
      </c>
      <c r="O99">
        <f>'Raw - Absolute'!O147</f>
        <v>99</v>
      </c>
      <c r="Q99" s="5">
        <f t="shared" si="65"/>
        <v>78.999999999999972</v>
      </c>
      <c r="V99">
        <f>'Raw - Absolute'!V142</f>
        <v>94</v>
      </c>
      <c r="AF99" s="7">
        <f t="shared" si="66"/>
        <v>99.555555555555571</v>
      </c>
      <c r="AJ99">
        <f>'Raw - Absolute'!AJ139</f>
        <v>99</v>
      </c>
    </row>
    <row r="100" spans="2:36" x14ac:dyDescent="0.3">
      <c r="B100" s="2">
        <v>97</v>
      </c>
      <c r="O100">
        <f>'Raw - Absolute'!O148</f>
        <v>99</v>
      </c>
      <c r="Q100" s="5">
        <f t="shared" si="65"/>
        <v>80.599999999999966</v>
      </c>
      <c r="V100">
        <f>'Raw - Absolute'!V143</f>
        <v>94</v>
      </c>
      <c r="AF100" s="7">
        <f t="shared" si="66"/>
        <v>99.666666666666686</v>
      </c>
      <c r="AJ100">
        <f>'Raw - Absolute'!AJ140</f>
        <v>99</v>
      </c>
    </row>
    <row r="101" spans="2:36" x14ac:dyDescent="0.3">
      <c r="B101" s="2">
        <v>98</v>
      </c>
      <c r="O101">
        <f>'Raw - Absolute'!O149</f>
        <v>99</v>
      </c>
      <c r="Q101" s="5">
        <f t="shared" si="65"/>
        <v>82.19999999999996</v>
      </c>
      <c r="V101">
        <f>'Raw - Absolute'!V144</f>
        <v>94</v>
      </c>
      <c r="AF101" s="7">
        <f t="shared" si="66"/>
        <v>99.7777777777778</v>
      </c>
      <c r="AJ101">
        <f>'Raw - Absolute'!AJ141</f>
        <v>99</v>
      </c>
    </row>
    <row r="102" spans="2:36" x14ac:dyDescent="0.3">
      <c r="B102" s="2">
        <v>99</v>
      </c>
      <c r="Q102" s="5">
        <f t="shared" si="65"/>
        <v>83.799999999999955</v>
      </c>
      <c r="V102">
        <f>'Raw - Absolute'!V145</f>
        <v>94.5</v>
      </c>
      <c r="AF102" s="7">
        <f t="shared" si="66"/>
        <v>99.888888888888914</v>
      </c>
      <c r="AJ102">
        <f>'Raw - Absolute'!AJ142</f>
        <v>99</v>
      </c>
    </row>
    <row r="103" spans="2:36" x14ac:dyDescent="0.3">
      <c r="B103" s="2">
        <v>100</v>
      </c>
      <c r="Q103" s="5">
        <f t="shared" si="65"/>
        <v>85.399999999999949</v>
      </c>
      <c r="V103">
        <f>'Raw - Absolute'!V146</f>
        <v>95</v>
      </c>
      <c r="AF103">
        <f>'Raw - Absolute'!AF133</f>
        <v>100</v>
      </c>
      <c r="AJ103">
        <f>'Raw - Absolute'!AJ143</f>
        <v>99</v>
      </c>
    </row>
    <row r="104" spans="2:36" x14ac:dyDescent="0.3">
      <c r="B104" s="2">
        <v>101</v>
      </c>
      <c r="Q104">
        <f>'Raw - Absolute'!Q104</f>
        <v>87</v>
      </c>
      <c r="V104">
        <f>'Raw - Absolute'!V147</f>
        <v>94</v>
      </c>
      <c r="AJ104">
        <f>'Raw - Absolute'!AJ144</f>
        <v>99</v>
      </c>
    </row>
    <row r="105" spans="2:36" x14ac:dyDescent="0.3">
      <c r="B105" s="2">
        <v>102</v>
      </c>
      <c r="Q105" s="5">
        <f>($Q$114-$Q$104)/10+Q104</f>
        <v>87.9</v>
      </c>
      <c r="V105">
        <f>'Raw - Absolute'!V148</f>
        <v>93</v>
      </c>
      <c r="AJ105">
        <f>'Raw - Absolute'!AJ145</f>
        <v>99</v>
      </c>
    </row>
    <row r="106" spans="2:36" x14ac:dyDescent="0.3">
      <c r="B106" s="2">
        <v>103</v>
      </c>
      <c r="Q106" s="5">
        <f t="shared" ref="Q106:Q113" si="67">($Q$114-$Q$104)/10+Q105</f>
        <v>88.800000000000011</v>
      </c>
      <c r="V106">
        <f>'Raw - Absolute'!V149</f>
        <v>92</v>
      </c>
      <c r="AJ106">
        <f>'Raw - Absolute'!AJ146</f>
        <v>99</v>
      </c>
    </row>
    <row r="107" spans="2:36" x14ac:dyDescent="0.3">
      <c r="B107" s="2">
        <v>104</v>
      </c>
      <c r="Q107" s="5">
        <f t="shared" si="67"/>
        <v>89.700000000000017</v>
      </c>
      <c r="V107" s="7">
        <f>($V$110-$V$106)/4+V106</f>
        <v>89.75</v>
      </c>
      <c r="AJ107">
        <f>'Raw - Absolute'!AJ147</f>
        <v>99</v>
      </c>
    </row>
    <row r="108" spans="2:36" x14ac:dyDescent="0.3">
      <c r="B108" s="2">
        <v>105</v>
      </c>
      <c r="Q108" s="5">
        <f t="shared" si="67"/>
        <v>90.600000000000023</v>
      </c>
      <c r="V108" s="7">
        <f t="shared" ref="V108:V109" si="68">($V$110-$V$106)/4+V107</f>
        <v>87.5</v>
      </c>
      <c r="AJ108">
        <f>'Raw - Absolute'!AJ148</f>
        <v>99</v>
      </c>
    </row>
    <row r="109" spans="2:36" x14ac:dyDescent="0.3">
      <c r="B109" s="2">
        <v>106</v>
      </c>
      <c r="Q109" s="5">
        <f t="shared" si="67"/>
        <v>91.500000000000028</v>
      </c>
      <c r="V109" s="7">
        <f t="shared" si="68"/>
        <v>85.25</v>
      </c>
      <c r="AJ109">
        <f>'Raw - Absolute'!AJ149</f>
        <v>99</v>
      </c>
    </row>
    <row r="110" spans="2:36" x14ac:dyDescent="0.3">
      <c r="B110" s="2">
        <v>107</v>
      </c>
      <c r="Q110" s="5">
        <f t="shared" si="67"/>
        <v>92.400000000000034</v>
      </c>
      <c r="V110">
        <f>'Raw - Absolute'!V153</f>
        <v>83</v>
      </c>
      <c r="AJ110" s="7">
        <f>($AJ$114-$AJ$109)/5+AJ109</f>
        <v>98.92</v>
      </c>
    </row>
    <row r="111" spans="2:36" x14ac:dyDescent="0.3">
      <c r="B111" s="2">
        <v>108</v>
      </c>
      <c r="Q111" s="5">
        <f t="shared" si="67"/>
        <v>93.30000000000004</v>
      </c>
      <c r="V111">
        <f>'Raw - Absolute'!V154</f>
        <v>75</v>
      </c>
      <c r="AJ111" s="7">
        <f t="shared" ref="AJ111:AJ113" si="69">($AJ$114-$AJ$109)/5+AJ110</f>
        <v>98.84</v>
      </c>
    </row>
    <row r="112" spans="2:36" x14ac:dyDescent="0.3">
      <c r="B112" s="2">
        <v>109</v>
      </c>
      <c r="Q112" s="5">
        <f t="shared" si="67"/>
        <v>94.200000000000045</v>
      </c>
      <c r="V112">
        <f>'Raw - Absolute'!V155</f>
        <v>70.5</v>
      </c>
      <c r="AJ112" s="7">
        <f t="shared" si="69"/>
        <v>98.76</v>
      </c>
    </row>
    <row r="113" spans="2:41" x14ac:dyDescent="0.3">
      <c r="B113" s="2">
        <v>110</v>
      </c>
      <c r="Q113" s="5">
        <f t="shared" si="67"/>
        <v>95.100000000000051</v>
      </c>
      <c r="V113">
        <f>'Raw - Absolute'!V156</f>
        <v>75</v>
      </c>
      <c r="AJ113" s="7">
        <f t="shared" si="69"/>
        <v>98.68</v>
      </c>
    </row>
    <row r="114" spans="2:41" x14ac:dyDescent="0.3">
      <c r="B114" s="2">
        <v>111</v>
      </c>
      <c r="Q114">
        <f>'Raw - Absolute'!Q114</f>
        <v>96</v>
      </c>
      <c r="V114">
        <f>'Raw - Absolute'!V157</f>
        <v>66</v>
      </c>
      <c r="AJ114">
        <f>'Raw - Absolute'!AJ154</f>
        <v>98.6</v>
      </c>
    </row>
    <row r="115" spans="2:41" x14ac:dyDescent="0.3">
      <c r="B115" s="2">
        <v>112</v>
      </c>
      <c r="Q115" s="5">
        <f>($Q$124-$Q$114)/10+Q114</f>
        <v>96.2</v>
      </c>
      <c r="V115">
        <f>'Raw - Absolute'!V158</f>
        <v>65</v>
      </c>
      <c r="AJ115">
        <f>'Raw - Absolute'!AJ155</f>
        <v>98.6</v>
      </c>
    </row>
    <row r="116" spans="2:41" x14ac:dyDescent="0.3">
      <c r="B116" s="2">
        <v>113</v>
      </c>
      <c r="Q116" s="5">
        <f t="shared" ref="Q116:Q123" si="70">($Q$124-$Q$114)/10+Q115</f>
        <v>96.4</v>
      </c>
    </row>
    <row r="117" spans="2:41" x14ac:dyDescent="0.3">
      <c r="B117" s="2">
        <v>114</v>
      </c>
      <c r="Q117" s="5">
        <f t="shared" si="70"/>
        <v>96.600000000000009</v>
      </c>
    </row>
    <row r="118" spans="2:41" x14ac:dyDescent="0.3">
      <c r="B118" s="2">
        <v>115</v>
      </c>
      <c r="Q118" s="5">
        <f t="shared" si="70"/>
        <v>96.800000000000011</v>
      </c>
    </row>
    <row r="119" spans="2:41" x14ac:dyDescent="0.3">
      <c r="B119" s="2">
        <v>116</v>
      </c>
      <c r="Q119" s="5">
        <f t="shared" si="70"/>
        <v>97.000000000000014</v>
      </c>
    </row>
    <row r="120" spans="2:41" x14ac:dyDescent="0.3">
      <c r="B120" s="2">
        <v>117</v>
      </c>
      <c r="Q120" s="5">
        <f t="shared" si="70"/>
        <v>97.200000000000017</v>
      </c>
    </row>
    <row r="121" spans="2:41" x14ac:dyDescent="0.3">
      <c r="B121" s="2">
        <v>118</v>
      </c>
      <c r="Q121" s="5">
        <f t="shared" si="70"/>
        <v>97.40000000000002</v>
      </c>
    </row>
    <row r="122" spans="2:41" x14ac:dyDescent="0.3">
      <c r="B122" s="2">
        <v>119</v>
      </c>
      <c r="Q122" s="5">
        <f t="shared" si="70"/>
        <v>97.600000000000023</v>
      </c>
    </row>
    <row r="123" spans="2:41" x14ac:dyDescent="0.3">
      <c r="B123" s="2">
        <v>120</v>
      </c>
      <c r="Q123" s="5">
        <f t="shared" si="70"/>
        <v>97.800000000000026</v>
      </c>
    </row>
    <row r="124" spans="2:41" x14ac:dyDescent="0.3">
      <c r="B124" s="2">
        <v>121</v>
      </c>
      <c r="Q124">
        <f>'Raw - Absolute'!Q124</f>
        <v>98</v>
      </c>
      <c r="AO124" t="str">
        <f>IF(ISERROR(VLOOKUP($B124,'technology-adoption-by-househol'!$D$1335:$E$1341,2,FALSE)),"",VLOOKUP($B124,'technology-adoption-by-househol'!$D$1335:$E$1341,2,FALSE))</f>
        <v/>
      </c>
    </row>
    <row r="125" spans="2:41" x14ac:dyDescent="0.3">
      <c r="B125" s="2">
        <v>122</v>
      </c>
      <c r="Q125" s="7">
        <f>($Q$133-$Q$124)/9+Q124</f>
        <v>98.222222222222229</v>
      </c>
      <c r="AO125" t="str">
        <f>IF(ISERROR(VLOOKUP($B125,'technology-adoption-by-househol'!$D$1335:$E$1341,2,FALSE)),"",VLOOKUP($B125,'technology-adoption-by-househol'!$D$1335:$E$1341,2,FALSE))</f>
        <v/>
      </c>
    </row>
    <row r="126" spans="2:41" x14ac:dyDescent="0.3">
      <c r="B126" s="2">
        <v>123</v>
      </c>
      <c r="Q126" s="7">
        <f t="shared" ref="Q126:Q132" si="71">($Q$133-$Q$124)/9+Q125</f>
        <v>98.444444444444457</v>
      </c>
      <c r="AO126" t="str">
        <f>IF(ISERROR(VLOOKUP($B126,'technology-adoption-by-househol'!$D$1335:$E$1341,2,FALSE)),"",VLOOKUP($B126,'technology-adoption-by-househol'!$D$1335:$E$1341,2,FALSE))</f>
        <v/>
      </c>
    </row>
    <row r="127" spans="2:41" x14ac:dyDescent="0.3">
      <c r="B127" s="2">
        <v>124</v>
      </c>
      <c r="Q127" s="7">
        <f t="shared" si="71"/>
        <v>98.666666666666686</v>
      </c>
      <c r="AO127" t="str">
        <f>IF(ISERROR(VLOOKUP($B127,'technology-adoption-by-househol'!$D$1335:$E$1341,2,FALSE)),"",VLOOKUP($B127,'technology-adoption-by-househol'!$D$1335:$E$1341,2,FALSE))</f>
        <v/>
      </c>
    </row>
    <row r="128" spans="2:41" x14ac:dyDescent="0.3">
      <c r="B128" s="2">
        <v>125</v>
      </c>
      <c r="Q128" s="7">
        <f t="shared" si="71"/>
        <v>98.888888888888914</v>
      </c>
      <c r="AO128" t="str">
        <f>IF(ISERROR(VLOOKUP($B128,'technology-adoption-by-househol'!$D$1335:$E$1341,2,FALSE)),"",VLOOKUP($B128,'technology-adoption-by-househol'!$D$1335:$E$1341,2,FALSE))</f>
        <v/>
      </c>
    </row>
    <row r="129" spans="2:41" x14ac:dyDescent="0.3">
      <c r="B129" s="2">
        <v>126</v>
      </c>
      <c r="Q129" s="7">
        <f t="shared" si="71"/>
        <v>99.111111111111143</v>
      </c>
      <c r="AO129" t="str">
        <f>IF(ISERROR(VLOOKUP($B129,'technology-adoption-by-househol'!$D$1335:$E$1341,2,FALSE)),"",VLOOKUP($B129,'technology-adoption-by-househol'!$D$1335:$E$1341,2,FALSE))</f>
        <v/>
      </c>
    </row>
    <row r="130" spans="2:41" x14ac:dyDescent="0.3">
      <c r="B130" s="2">
        <v>127</v>
      </c>
      <c r="Q130" s="7">
        <f t="shared" si="71"/>
        <v>99.333333333333371</v>
      </c>
      <c r="AO130" t="str">
        <f>IF(ISERROR(VLOOKUP($B130,'technology-adoption-by-househol'!$D$1335:$E$1341,2,FALSE)),"",VLOOKUP($B130,'technology-adoption-by-househol'!$D$1335:$E$1341,2,FALSE))</f>
        <v/>
      </c>
    </row>
    <row r="131" spans="2:41" x14ac:dyDescent="0.3">
      <c r="B131" s="2">
        <v>128</v>
      </c>
      <c r="Q131" s="7">
        <f t="shared" si="71"/>
        <v>99.5555555555556</v>
      </c>
      <c r="AO131" t="str">
        <f>IF(ISERROR(VLOOKUP($B131,'technology-adoption-by-househol'!$D$1335:$E$1341,2,FALSE)),"",VLOOKUP($B131,'technology-adoption-by-househol'!$D$1335:$E$1341,2,FALSE))</f>
        <v/>
      </c>
    </row>
    <row r="132" spans="2:41" x14ac:dyDescent="0.3">
      <c r="B132" s="2">
        <v>129</v>
      </c>
      <c r="Q132" s="7">
        <f t="shared" si="71"/>
        <v>99.777777777777828</v>
      </c>
      <c r="AO132" t="str">
        <f>IF(ISERROR(VLOOKUP($B132,'technology-adoption-by-househol'!$D$1335:$E$1341,2,FALSE)),"",VLOOKUP($B132,'technology-adoption-by-househol'!$D$1335:$E$1341,2,FALSE))</f>
        <v/>
      </c>
    </row>
    <row r="133" spans="2:41" x14ac:dyDescent="0.3">
      <c r="B133" s="2">
        <v>130</v>
      </c>
      <c r="Q133">
        <f>'Raw - Absolute'!Q133</f>
        <v>100</v>
      </c>
      <c r="AO133" t="str">
        <f>IF(ISERROR(VLOOKUP($B133,'technology-adoption-by-househol'!$D$1335:$E$1341,2,FALSE)),"",VLOOKUP($B133,'technology-adoption-by-househol'!$D$1335:$E$1341,2,FALSE))</f>
        <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CCA10-A94F-482B-828F-7FEC5D702F38}">
  <dimension ref="B2:AD107"/>
  <sheetViews>
    <sheetView workbookViewId="0"/>
  </sheetViews>
  <sheetFormatPr defaultRowHeight="14.4" x14ac:dyDescent="0.3"/>
  <cols>
    <col min="1" max="1" width="2.77734375" customWidth="1"/>
    <col min="4" max="4" width="10.5546875" bestFit="1" customWidth="1"/>
    <col min="5" max="5" width="11.21875" bestFit="1" customWidth="1"/>
    <col min="6" max="6" width="11.5546875" bestFit="1" customWidth="1"/>
    <col min="8" max="9" width="11.21875" bestFit="1" customWidth="1"/>
    <col min="10" max="10" width="11.5546875" bestFit="1" customWidth="1"/>
    <col min="12" max="12" width="13.21875" bestFit="1" customWidth="1"/>
  </cols>
  <sheetData>
    <row r="2" spans="2:30" x14ac:dyDescent="0.3">
      <c r="B2" s="8" t="s">
        <v>91</v>
      </c>
    </row>
    <row r="3" spans="2:30" x14ac:dyDescent="0.3">
      <c r="B3" s="8"/>
    </row>
    <row r="4" spans="2:30" x14ac:dyDescent="0.3">
      <c r="H4" s="21" t="s">
        <v>96</v>
      </c>
      <c r="I4" s="9"/>
      <c r="J4" s="9"/>
    </row>
    <row r="5" spans="2:30" x14ac:dyDescent="0.3">
      <c r="H5">
        <v>24.459752600000002</v>
      </c>
      <c r="I5">
        <v>26.503135700000001</v>
      </c>
      <c r="J5">
        <v>20.4792618</v>
      </c>
    </row>
    <row r="6" spans="2:30" x14ac:dyDescent="0.3">
      <c r="H6">
        <v>-19.457361800000001</v>
      </c>
      <c r="I6">
        <v>-40.591629400000002</v>
      </c>
      <c r="J6">
        <v>10.430577400000001</v>
      </c>
    </row>
    <row r="7" spans="2:30" x14ac:dyDescent="0.3">
      <c r="C7" s="21" t="s">
        <v>92</v>
      </c>
      <c r="D7" s="9"/>
      <c r="E7" s="9"/>
      <c r="F7" s="9"/>
      <c r="H7" s="21" t="s">
        <v>108</v>
      </c>
      <c r="I7" s="9"/>
      <c r="J7" s="9"/>
      <c r="N7" s="21" t="s">
        <v>94</v>
      </c>
      <c r="O7" s="9"/>
      <c r="P7" s="9"/>
      <c r="R7" s="21" t="s">
        <v>95</v>
      </c>
      <c r="S7" s="9"/>
      <c r="T7" s="9"/>
      <c r="U7" s="9"/>
      <c r="V7" s="9"/>
      <c r="X7" s="21" t="s">
        <v>97</v>
      </c>
      <c r="Y7" s="9"/>
      <c r="Z7" s="9"/>
      <c r="AA7" s="9"/>
      <c r="AB7" s="9"/>
      <c r="AC7" s="9"/>
      <c r="AD7" s="9"/>
    </row>
    <row r="8" spans="2:30" x14ac:dyDescent="0.3">
      <c r="C8" t="s">
        <v>46</v>
      </c>
      <c r="D8" t="s">
        <v>47</v>
      </c>
      <c r="E8" t="s">
        <v>48</v>
      </c>
      <c r="F8" t="s">
        <v>49</v>
      </c>
      <c r="H8" t="s">
        <v>47</v>
      </c>
      <c r="I8" t="s">
        <v>48</v>
      </c>
      <c r="J8" t="s">
        <v>49</v>
      </c>
      <c r="L8" t="s">
        <v>93</v>
      </c>
      <c r="N8" t="s">
        <v>47</v>
      </c>
      <c r="O8" t="s">
        <v>48</v>
      </c>
      <c r="P8" t="s">
        <v>49</v>
      </c>
    </row>
    <row r="9" spans="2:30" x14ac:dyDescent="0.3">
      <c r="B9">
        <v>1</v>
      </c>
      <c r="C9">
        <v>2</v>
      </c>
      <c r="D9" s="22">
        <v>-6.8976035921494399</v>
      </c>
      <c r="E9" s="22">
        <v>-29.0055987052836</v>
      </c>
      <c r="F9" s="22">
        <v>24.807937303383699</v>
      </c>
      <c r="G9" s="22"/>
      <c r="H9" s="22">
        <f>H$5*LN($B9)+H$6</f>
        <v>-19.457361800000001</v>
      </c>
      <c r="I9" s="22">
        <f>I$5*LN($B9)+I$6</f>
        <v>-40.591629400000002</v>
      </c>
      <c r="J9" s="22">
        <f>J$5*LN($B9)+J$6</f>
        <v>10.430577400000001</v>
      </c>
      <c r="K9" s="22"/>
      <c r="L9" s="22">
        <f>J9</f>
        <v>10.430577400000001</v>
      </c>
      <c r="N9">
        <f>MEDIAN('Mora Indexed Replication'!C4:AP4)</f>
        <v>9.1</v>
      </c>
      <c r="O9">
        <f>_xlfn.PERCENTILE.INC('Mora Indexed Replication'!C4:AP4,0.25)</f>
        <v>1.0750000000000002</v>
      </c>
      <c r="P9">
        <f>_xlfn.PERCENTILE.INC('Mora Indexed Replication'!C4:AP4,0.75)</f>
        <v>10</v>
      </c>
    </row>
    <row r="10" spans="2:30" x14ac:dyDescent="0.3">
      <c r="B10">
        <v>2</v>
      </c>
      <c r="C10">
        <v>3</v>
      </c>
      <c r="D10" s="22">
        <v>3.58993791980124</v>
      </c>
      <c r="E10" s="22">
        <v>-17.369890274449901</v>
      </c>
      <c r="F10" s="22">
        <v>33.076076440406503</v>
      </c>
      <c r="G10" s="22"/>
      <c r="H10" s="22">
        <f t="shared" ref="H10:J41" si="0">H$5*LN($B10)+H$6</f>
        <v>-2.5031532481162095</v>
      </c>
      <c r="I10" s="22">
        <f t="shared" si="0"/>
        <v>-22.221055613547371</v>
      </c>
      <c r="J10" s="22">
        <f t="shared" si="0"/>
        <v>24.625719976618988</v>
      </c>
      <c r="K10" s="22"/>
      <c r="L10" s="22">
        <f t="shared" ref="L10:L12" si="1">J10</f>
        <v>24.625719976618988</v>
      </c>
      <c r="N10">
        <f>MEDIAN('Mora Indexed Replication'!C5:AP5)</f>
        <v>10.585000000000001</v>
      </c>
      <c r="O10">
        <f>_xlfn.PERCENTILE.INC('Mora Indexed Replication'!C5:AP5,0.25)</f>
        <v>3.7249999999999996</v>
      </c>
      <c r="P10">
        <f>_xlfn.PERCENTILE.INC('Mora Indexed Replication'!C5:AP5,0.75)</f>
        <v>14.25</v>
      </c>
    </row>
    <row r="11" spans="2:30" x14ac:dyDescent="0.3">
      <c r="B11">
        <v>3</v>
      </c>
      <c r="C11">
        <v>4</v>
      </c>
      <c r="D11" s="22">
        <v>11.030967041047299</v>
      </c>
      <c r="E11" s="22">
        <v>-9.1142237599000993</v>
      </c>
      <c r="F11" s="22">
        <v>38.942414516588997</v>
      </c>
      <c r="G11" s="22"/>
      <c r="H11" s="22">
        <f t="shared" si="0"/>
        <v>7.4144229841417513</v>
      </c>
      <c r="I11" s="22">
        <f t="shared" si="0"/>
        <v>-11.474958831741514</v>
      </c>
      <c r="J11" s="22">
        <f t="shared" si="0"/>
        <v>32.929346076331399</v>
      </c>
      <c r="K11" s="22"/>
      <c r="L11" s="22">
        <f t="shared" si="1"/>
        <v>32.929346076331399</v>
      </c>
      <c r="N11">
        <f>MEDIAN('Mora Indexed Replication'!C6:AP6)</f>
        <v>12.664999999999999</v>
      </c>
      <c r="O11">
        <f>_xlfn.PERCENTILE.INC('Mora Indexed Replication'!C6:AP6,0.25)</f>
        <v>6.0441176470588234</v>
      </c>
      <c r="P11">
        <f>_xlfn.PERCENTILE.INC('Mora Indexed Replication'!C6:AP6,0.75)</f>
        <v>19.5</v>
      </c>
    </row>
    <row r="12" spans="2:30" x14ac:dyDescent="0.3">
      <c r="B12">
        <v>4</v>
      </c>
      <c r="C12">
        <v>5</v>
      </c>
      <c r="D12" s="22">
        <v>16.802677629045899</v>
      </c>
      <c r="E12" s="22">
        <v>-2.7106313190425602</v>
      </c>
      <c r="F12" s="22">
        <v>43.492699838065001</v>
      </c>
      <c r="G12" s="22"/>
      <c r="H12" s="22">
        <f t="shared" si="0"/>
        <v>14.451055303767582</v>
      </c>
      <c r="I12" s="22">
        <f t="shared" si="0"/>
        <v>-3.8504818270947396</v>
      </c>
      <c r="J12" s="22">
        <f t="shared" si="0"/>
        <v>38.82086255323798</v>
      </c>
      <c r="K12" s="22"/>
      <c r="L12" s="22">
        <f t="shared" si="1"/>
        <v>38.82086255323798</v>
      </c>
      <c r="N12">
        <f>MEDIAN('Mora Indexed Replication'!C7:AP7)</f>
        <v>15.6</v>
      </c>
      <c r="O12">
        <f>_xlfn.PERCENTILE.INC('Mora Indexed Replication'!C7:AP7,0.25)</f>
        <v>9.8874999999999993</v>
      </c>
      <c r="P12">
        <f>_xlfn.PERCENTILE.INC('Mora Indexed Replication'!C7:AP7,0.75)</f>
        <v>26.19</v>
      </c>
    </row>
    <row r="13" spans="2:30" x14ac:dyDescent="0.3">
      <c r="B13">
        <v>5</v>
      </c>
      <c r="C13">
        <v>6</v>
      </c>
      <c r="D13" s="22">
        <v>21.518508552998</v>
      </c>
      <c r="E13" s="22">
        <v>2.5214846709336198</v>
      </c>
      <c r="F13" s="22">
        <v>47.210553653611697</v>
      </c>
      <c r="G13" s="22"/>
      <c r="H13" s="22">
        <f t="shared" si="0"/>
        <v>19.909091363198556</v>
      </c>
      <c r="I13" s="22">
        <f t="shared" si="0"/>
        <v>2.0635219939656793</v>
      </c>
      <c r="J13" s="22">
        <f t="shared" si="0"/>
        <v>43.390677759583411</v>
      </c>
      <c r="K13" s="22"/>
      <c r="L13" s="22">
        <f>J13-I13</f>
        <v>41.327155765617732</v>
      </c>
      <c r="N13">
        <f>MEDIAN('Mora Indexed Replication'!C8:AP8)</f>
        <v>21.25</v>
      </c>
      <c r="O13">
        <f>_xlfn.PERCENTILE.INC('Mora Indexed Replication'!C8:AP8,0.25)</f>
        <v>12.299999999999999</v>
      </c>
      <c r="P13">
        <f>_xlfn.PERCENTILE.INC('Mora Indexed Replication'!C8:AP8,0.75)</f>
        <v>36.474999999999994</v>
      </c>
    </row>
    <row r="14" spans="2:30" x14ac:dyDescent="0.3">
      <c r="B14">
        <v>6</v>
      </c>
      <c r="C14">
        <v>7</v>
      </c>
      <c r="D14" s="22">
        <v>25.505686787216199</v>
      </c>
      <c r="E14" s="22">
        <v>6.9451757087486099</v>
      </c>
      <c r="F14" s="22">
        <v>50.353954265381297</v>
      </c>
      <c r="G14" s="22"/>
      <c r="H14" s="22">
        <f t="shared" si="0"/>
        <v>24.368631536025539</v>
      </c>
      <c r="I14" s="22">
        <f t="shared" si="0"/>
        <v>6.8956149547111139</v>
      </c>
      <c r="J14" s="22">
        <f t="shared" si="0"/>
        <v>47.124488652950376</v>
      </c>
      <c r="K14" s="22"/>
      <c r="L14" s="22">
        <f t="shared" ref="L14:L77" si="2">J14-I14</f>
        <v>40.228873698239262</v>
      </c>
      <c r="N14">
        <f>MEDIAN('Mora Indexed Replication'!C9:AP9)</f>
        <v>25</v>
      </c>
      <c r="O14">
        <f>_xlfn.PERCENTILE.INC('Mora Indexed Replication'!C9:AP9,0.25)</f>
        <v>13.7</v>
      </c>
      <c r="P14">
        <f>_xlfn.PERCENTILE.INC('Mora Indexed Replication'!C9:AP9,0.75)</f>
        <v>43.125</v>
      </c>
    </row>
    <row r="15" spans="2:30" x14ac:dyDescent="0.3">
      <c r="B15">
        <v>7</v>
      </c>
      <c r="C15">
        <v>8</v>
      </c>
      <c r="D15" s="22">
        <v>28.9595376742441</v>
      </c>
      <c r="E15" s="22">
        <v>10.777151185483399</v>
      </c>
      <c r="F15" s="22">
        <v>53.076891729794298</v>
      </c>
      <c r="G15" s="22"/>
      <c r="H15" s="22">
        <f t="shared" si="0"/>
        <v>28.139119027722089</v>
      </c>
      <c r="I15" s="22">
        <f t="shared" si="0"/>
        <v>10.981091340420193</v>
      </c>
      <c r="J15" s="22">
        <f t="shared" si="0"/>
        <v>50.281380781780783</v>
      </c>
      <c r="K15" s="22"/>
      <c r="L15" s="22">
        <f t="shared" si="2"/>
        <v>39.30028944136059</v>
      </c>
      <c r="N15">
        <f>MEDIAN('Mora Indexed Replication'!C10:AP10)</f>
        <v>29</v>
      </c>
      <c r="O15">
        <f>_xlfn.PERCENTILE.INC('Mora Indexed Replication'!C10:AP10,0.25)</f>
        <v>14.75</v>
      </c>
      <c r="P15">
        <f>_xlfn.PERCENTILE.INC('Mora Indexed Replication'!C10:AP10,0.75)</f>
        <v>45</v>
      </c>
    </row>
    <row r="16" spans="2:30" x14ac:dyDescent="0.3">
      <c r="B16">
        <v>8</v>
      </c>
      <c r="C16">
        <v>9</v>
      </c>
      <c r="D16" s="22">
        <v>32.006050064948703</v>
      </c>
      <c r="E16" s="22">
        <v>14.1571931017673</v>
      </c>
      <c r="F16" s="22">
        <v>55.478692790634497</v>
      </c>
      <c r="G16" s="22"/>
      <c r="H16" s="22">
        <f t="shared" si="0"/>
        <v>31.40526385565137</v>
      </c>
      <c r="I16" s="22">
        <f t="shared" si="0"/>
        <v>14.520091959357892</v>
      </c>
      <c r="J16" s="22">
        <f t="shared" si="0"/>
        <v>53.016005129856964</v>
      </c>
      <c r="K16" s="22"/>
      <c r="L16" s="22">
        <f t="shared" si="2"/>
        <v>38.495913170499072</v>
      </c>
      <c r="N16">
        <f>MEDIAN('Mora Indexed Replication'!C11:AP11)</f>
        <v>26.5</v>
      </c>
      <c r="O16">
        <f>_xlfn.PERCENTILE.INC('Mora Indexed Replication'!C11:AP11,0.25)</f>
        <v>16.824999999999999</v>
      </c>
      <c r="P16">
        <f>_xlfn.PERCENTILE.INC('Mora Indexed Replication'!C11:AP11,0.75)</f>
        <v>48.75</v>
      </c>
    </row>
    <row r="17" spans="2:16" x14ac:dyDescent="0.3">
      <c r="B17">
        <v>9</v>
      </c>
      <c r="C17">
        <v>10</v>
      </c>
      <c r="D17" s="22">
        <v>34.731248262242701</v>
      </c>
      <c r="E17" s="22">
        <v>17.180743626340998</v>
      </c>
      <c r="F17" s="22">
        <v>57.627177051270301</v>
      </c>
      <c r="G17" s="22"/>
      <c r="H17" s="22">
        <f t="shared" si="0"/>
        <v>34.286207768283504</v>
      </c>
      <c r="I17" s="22">
        <f t="shared" si="0"/>
        <v>17.641711736516974</v>
      </c>
      <c r="J17" s="22">
        <f t="shared" si="0"/>
        <v>55.428114752662793</v>
      </c>
      <c r="K17" s="22"/>
      <c r="L17" s="22">
        <f t="shared" si="2"/>
        <v>37.786403016145819</v>
      </c>
      <c r="N17">
        <f>MEDIAN('Mora Indexed Replication'!C12:AP12)</f>
        <v>30.680000000000007</v>
      </c>
      <c r="O17">
        <f>_xlfn.PERCENTILE.INC('Mora Indexed Replication'!C12:AP12,0.25)</f>
        <v>17.625</v>
      </c>
      <c r="P17">
        <f>_xlfn.PERCENTILE.INC('Mora Indexed Replication'!C12:AP12,0.75)</f>
        <v>52.850000000000009</v>
      </c>
    </row>
    <row r="18" spans="2:16" x14ac:dyDescent="0.3">
      <c r="B18">
        <v>10</v>
      </c>
      <c r="C18">
        <v>11</v>
      </c>
      <c r="D18" s="22">
        <v>37.196489900106798</v>
      </c>
      <c r="E18" s="22">
        <v>19.9158777735624</v>
      </c>
      <c r="F18" s="22">
        <v>59.570717474449197</v>
      </c>
      <c r="G18" s="22"/>
      <c r="H18" s="22">
        <f t="shared" si="0"/>
        <v>36.863299915082358</v>
      </c>
      <c r="I18" s="22">
        <f t="shared" si="0"/>
        <v>20.434095780418318</v>
      </c>
      <c r="J18" s="22">
        <f t="shared" si="0"/>
        <v>57.585820336202417</v>
      </c>
      <c r="K18" s="22"/>
      <c r="L18" s="22">
        <f t="shared" si="2"/>
        <v>37.151724555784099</v>
      </c>
      <c r="N18">
        <f>MEDIAN('Mora Indexed Replication'!C13:AP13)</f>
        <v>32.640000000000008</v>
      </c>
      <c r="O18">
        <f>_xlfn.PERCENTILE.INC('Mora Indexed Replication'!C13:AP13,0.25)</f>
        <v>19.337500000000002</v>
      </c>
      <c r="P18">
        <f>_xlfn.PERCENTILE.INC('Mora Indexed Replication'!C13:AP13,0.75)</f>
        <v>56.244999999999997</v>
      </c>
    </row>
    <row r="19" spans="2:16" x14ac:dyDescent="0.3">
      <c r="B19">
        <v>11</v>
      </c>
      <c r="C19">
        <v>12</v>
      </c>
      <c r="D19" s="22">
        <v>39.447079186194799</v>
      </c>
      <c r="E19" s="22">
        <v>22.412859616317199</v>
      </c>
      <c r="F19" s="22">
        <v>61.345030866816998</v>
      </c>
      <c r="G19" s="22"/>
      <c r="H19" s="22">
        <f t="shared" si="0"/>
        <v>39.194563333357657</v>
      </c>
      <c r="I19" s="22">
        <f t="shared" si="0"/>
        <v>22.96011440936374</v>
      </c>
      <c r="J19" s="22">
        <f t="shared" si="0"/>
        <v>59.537702460620253</v>
      </c>
      <c r="K19" s="22"/>
      <c r="L19" s="22">
        <f t="shared" si="2"/>
        <v>36.577588051256512</v>
      </c>
      <c r="N19">
        <f>MEDIAN('Mora Indexed Replication'!C14:AP14)</f>
        <v>34.200000000000003</v>
      </c>
      <c r="O19">
        <f>_xlfn.PERCENTILE.INC('Mora Indexed Replication'!C14:AP14,0.25)</f>
        <v>21.69</v>
      </c>
      <c r="P19">
        <f>_xlfn.PERCENTILE.INC('Mora Indexed Replication'!C14:AP14,0.75)</f>
        <v>60.94</v>
      </c>
    </row>
    <row r="20" spans="2:16" x14ac:dyDescent="0.3">
      <c r="B20">
        <v>12</v>
      </c>
      <c r="C20">
        <v>13</v>
      </c>
      <c r="D20" s="22">
        <v>41.517420635233201</v>
      </c>
      <c r="E20" s="22">
        <v>24.7098602456667</v>
      </c>
      <c r="F20" s="22">
        <v>62.977240965083503</v>
      </c>
      <c r="G20" s="22"/>
      <c r="H20" s="22">
        <f t="shared" si="0"/>
        <v>41.322840087909334</v>
      </c>
      <c r="I20" s="22">
        <f t="shared" si="0"/>
        <v>25.266188741163745</v>
      </c>
      <c r="J20" s="22">
        <f t="shared" si="0"/>
        <v>61.319631229569367</v>
      </c>
      <c r="K20" s="22"/>
      <c r="L20" s="22">
        <f t="shared" si="2"/>
        <v>36.053442488405622</v>
      </c>
      <c r="N20">
        <f>MEDIAN('Mora Indexed Replication'!C15:AP15)</f>
        <v>41.1</v>
      </c>
      <c r="O20">
        <f>_xlfn.PERCENTILE.INC('Mora Indexed Replication'!C15:AP15,0.25)</f>
        <v>23.175000000000004</v>
      </c>
      <c r="P20">
        <f>_xlfn.PERCENTILE.INC('Mora Indexed Replication'!C15:AP15,0.75)</f>
        <v>65.05</v>
      </c>
    </row>
    <row r="21" spans="2:16" x14ac:dyDescent="0.3">
      <c r="B21">
        <v>13</v>
      </c>
      <c r="C21">
        <v>14</v>
      </c>
      <c r="D21" s="22">
        <v>43.434257420412997</v>
      </c>
      <c r="E21" s="22">
        <v>26.8365506541322</v>
      </c>
      <c r="F21" s="22">
        <v>64.488431478586605</v>
      </c>
      <c r="G21" s="22"/>
      <c r="H21" s="22">
        <f t="shared" si="0"/>
        <v>43.280664915038159</v>
      </c>
      <c r="I21" s="22">
        <f t="shared" si="0"/>
        <v>27.387571484430921</v>
      </c>
      <c r="J21" s="22">
        <f t="shared" si="0"/>
        <v>62.958846795196592</v>
      </c>
      <c r="K21" s="22"/>
      <c r="L21" s="22">
        <f t="shared" si="2"/>
        <v>35.571275310765671</v>
      </c>
      <c r="N21">
        <f>MEDIAN('Mora Indexed Replication'!C16:AP16)</f>
        <v>47</v>
      </c>
      <c r="O21">
        <f>_xlfn.PERCENTILE.INC('Mora Indexed Replication'!C16:AP16,0.25)</f>
        <v>24.1</v>
      </c>
      <c r="P21">
        <f>_xlfn.PERCENTILE.INC('Mora Indexed Replication'!C16:AP16,0.75)</f>
        <v>64.75</v>
      </c>
    </row>
    <row r="22" spans="2:16" x14ac:dyDescent="0.3">
      <c r="B22">
        <v>14</v>
      </c>
      <c r="C22">
        <v>15</v>
      </c>
      <c r="D22" s="22">
        <v>45.218789774193397</v>
      </c>
      <c r="E22" s="22">
        <v>28.8164520571747</v>
      </c>
      <c r="F22" s="22">
        <v>65.895316188293094</v>
      </c>
      <c r="G22" s="22"/>
      <c r="H22" s="22">
        <f t="shared" si="0"/>
        <v>45.093327579605884</v>
      </c>
      <c r="I22" s="22">
        <f t="shared" si="0"/>
        <v>29.351665126872817</v>
      </c>
      <c r="J22" s="22">
        <f t="shared" si="0"/>
        <v>64.476523358399774</v>
      </c>
      <c r="K22" s="22"/>
      <c r="L22" s="22">
        <f t="shared" si="2"/>
        <v>35.124858231526957</v>
      </c>
      <c r="N22">
        <f>MEDIAN('Mora Indexed Replication'!C17:AP17)</f>
        <v>48.3</v>
      </c>
      <c r="O22">
        <f>_xlfn.PERCENTILE.INC('Mora Indexed Replication'!C17:AP17,0.25)</f>
        <v>24.400000000000002</v>
      </c>
      <c r="P22">
        <f>_xlfn.PERCENTILE.INC('Mora Indexed Replication'!C17:AP17,0.75)</f>
        <v>67.099999999999994</v>
      </c>
    </row>
    <row r="23" spans="2:16" x14ac:dyDescent="0.3">
      <c r="B23">
        <v>15</v>
      </c>
      <c r="C23">
        <v>16</v>
      </c>
      <c r="D23" s="22">
        <v>46.888108307440902</v>
      </c>
      <c r="E23" s="22">
        <v>30.668526130867001</v>
      </c>
      <c r="F23" s="22">
        <v>67.211368942999599</v>
      </c>
      <c r="G23" s="22"/>
      <c r="H23" s="22">
        <f t="shared" si="0"/>
        <v>46.780876147340308</v>
      </c>
      <c r="I23" s="22">
        <f t="shared" si="0"/>
        <v>31.180192562224164</v>
      </c>
      <c r="J23" s="22">
        <f t="shared" si="0"/>
        <v>65.889446435914806</v>
      </c>
      <c r="K23" s="22"/>
      <c r="L23" s="22">
        <f t="shared" si="2"/>
        <v>34.709253873690642</v>
      </c>
      <c r="N23">
        <f>MEDIAN('Mora Indexed Replication'!C18:AP18)</f>
        <v>48.9</v>
      </c>
      <c r="O23">
        <f>_xlfn.PERCENTILE.INC('Mora Indexed Replication'!C18:AP18,0.25)</f>
        <v>25.200000000000003</v>
      </c>
      <c r="P23">
        <f>_xlfn.PERCENTILE.INC('Mora Indexed Replication'!C18:AP18,0.75)</f>
        <v>68.72</v>
      </c>
    </row>
    <row r="24" spans="2:16" x14ac:dyDescent="0.3">
      <c r="B24">
        <v>16</v>
      </c>
      <c r="C24">
        <v>17</v>
      </c>
      <c r="D24" s="22">
        <v>48.456192034577697</v>
      </c>
      <c r="E24" s="22">
        <v>32.408282299966103</v>
      </c>
      <c r="F24" s="22">
        <v>68.447610479654699</v>
      </c>
      <c r="G24" s="22"/>
      <c r="H24" s="22">
        <f t="shared" si="0"/>
        <v>48.359472407535165</v>
      </c>
      <c r="I24" s="22">
        <f t="shared" si="0"/>
        <v>32.890665745810523</v>
      </c>
      <c r="J24" s="22">
        <f t="shared" si="0"/>
        <v>67.211147706475955</v>
      </c>
      <c r="K24" s="22"/>
      <c r="L24" s="22">
        <f t="shared" si="2"/>
        <v>34.320481960665433</v>
      </c>
      <c r="N24">
        <f>MEDIAN('Mora Indexed Replication'!C19:AP19)</f>
        <v>48.8</v>
      </c>
      <c r="O24">
        <f>_xlfn.PERCENTILE.INC('Mora Indexed Replication'!C19:AP19,0.25)</f>
        <v>26</v>
      </c>
      <c r="P24">
        <f>_xlfn.PERCENTILE.INC('Mora Indexed Replication'!C19:AP19,0.75)</f>
        <v>72</v>
      </c>
    </row>
    <row r="25" spans="2:16" x14ac:dyDescent="0.3">
      <c r="B25">
        <v>17</v>
      </c>
      <c r="C25">
        <v>18</v>
      </c>
      <c r="D25" s="22">
        <v>49.934620698145501</v>
      </c>
      <c r="E25" s="22">
        <v>34.048568047150901</v>
      </c>
      <c r="F25" s="22">
        <v>69.613170003839798</v>
      </c>
      <c r="G25" s="22"/>
      <c r="H25" s="22">
        <f t="shared" si="0"/>
        <v>49.842335658633729</v>
      </c>
      <c r="I25" s="22">
        <f t="shared" si="0"/>
        <v>34.497408324572689</v>
      </c>
      <c r="J25" s="22">
        <f t="shared" si="0"/>
        <v>68.452695208180728</v>
      </c>
      <c r="K25" s="22"/>
      <c r="L25" s="22">
        <f t="shared" si="2"/>
        <v>33.955286883608039</v>
      </c>
      <c r="N25">
        <f>MEDIAN('Mora Indexed Replication'!C20:AP20)</f>
        <v>50</v>
      </c>
      <c r="O25">
        <f>_xlfn.PERCENTILE.INC('Mora Indexed Replication'!C20:AP20,0.25)</f>
        <v>25.4</v>
      </c>
      <c r="P25">
        <f>_xlfn.PERCENTILE.INC('Mora Indexed Replication'!C20:AP20,0.75)</f>
        <v>73.75</v>
      </c>
    </row>
    <row r="26" spans="2:16" x14ac:dyDescent="0.3">
      <c r="B26">
        <v>18</v>
      </c>
      <c r="C26">
        <v>19</v>
      </c>
      <c r="D26" s="22">
        <v>51.333094244127103</v>
      </c>
      <c r="E26" s="22">
        <v>35.600145260049999</v>
      </c>
      <c r="F26" s="22">
        <v>70.715694732294594</v>
      </c>
      <c r="G26" s="22"/>
      <c r="H26" s="22">
        <f t="shared" si="0"/>
        <v>51.240416320167284</v>
      </c>
      <c r="I26" s="22">
        <f t="shared" si="0"/>
        <v>36.012285522969592</v>
      </c>
      <c r="J26" s="22">
        <f t="shared" si="0"/>
        <v>69.62325732928177</v>
      </c>
      <c r="K26" s="22"/>
      <c r="L26" s="22">
        <f t="shared" si="2"/>
        <v>33.610971806312179</v>
      </c>
      <c r="N26">
        <f>MEDIAN('Mora Indexed Replication'!C21:AP21)</f>
        <v>52.5</v>
      </c>
      <c r="O26">
        <f>_xlfn.PERCENTILE.INC('Mora Indexed Replication'!C21:AP21,0.25)</f>
        <v>26.425000000000001</v>
      </c>
      <c r="P26">
        <f>_xlfn.PERCENTILE.INC('Mora Indexed Replication'!C21:AP21,0.75)</f>
        <v>80.075000000000003</v>
      </c>
    </row>
    <row r="27" spans="2:16" x14ac:dyDescent="0.3">
      <c r="B27">
        <v>19</v>
      </c>
      <c r="C27">
        <v>20</v>
      </c>
      <c r="D27" s="22">
        <v>52.6598188954395</v>
      </c>
      <c r="E27" s="22">
        <v>37.072118571724502</v>
      </c>
      <c r="F27" s="22">
        <v>71.761654264475595</v>
      </c>
      <c r="G27" s="22"/>
      <c r="H27" s="22">
        <f t="shared" si="0"/>
        <v>52.562887176207681</v>
      </c>
      <c r="I27" s="22">
        <f t="shared" si="0"/>
        <v>37.445236425217644</v>
      </c>
      <c r="J27" s="22">
        <f t="shared" si="0"/>
        <v>70.730514108474281</v>
      </c>
      <c r="K27" s="22"/>
      <c r="L27" s="22">
        <f t="shared" si="2"/>
        <v>33.285277683256638</v>
      </c>
      <c r="N27">
        <f>MEDIAN('Mora Indexed Replication'!C22:AP22)</f>
        <v>53.68</v>
      </c>
      <c r="O27">
        <f>_xlfn.PERCENTILE.INC('Mora Indexed Replication'!C22:AP22,0.25)</f>
        <v>26.5</v>
      </c>
      <c r="P27">
        <f>_xlfn.PERCENTILE.INC('Mora Indexed Replication'!C22:AP22,0.75)</f>
        <v>79.808333333333337</v>
      </c>
    </row>
    <row r="28" spans="2:16" x14ac:dyDescent="0.3">
      <c r="B28">
        <v>20</v>
      </c>
      <c r="C28">
        <v>21</v>
      </c>
      <c r="D28" s="22">
        <v>53.9217989323637</v>
      </c>
      <c r="E28" s="22">
        <v>38.472259084965899</v>
      </c>
      <c r="F28" s="22">
        <v>72.756570615609405</v>
      </c>
      <c r="G28" s="22"/>
      <c r="H28" s="22">
        <f t="shared" si="0"/>
        <v>53.817508466966146</v>
      </c>
      <c r="I28" s="22">
        <f t="shared" si="0"/>
        <v>38.804669566870942</v>
      </c>
      <c r="J28" s="22">
        <f t="shared" si="0"/>
        <v>71.780962912821394</v>
      </c>
      <c r="K28" s="22"/>
      <c r="L28" s="22">
        <f t="shared" si="2"/>
        <v>32.976293345950452</v>
      </c>
      <c r="N28">
        <f>MEDIAN('Mora Indexed Replication'!C23:AP23)</f>
        <v>54.629999999999995</v>
      </c>
      <c r="O28">
        <f>_xlfn.PERCENTILE.INC('Mora Indexed Replication'!C23:AP23,0.25)</f>
        <v>27.024999999999995</v>
      </c>
      <c r="P28">
        <f>_xlfn.PERCENTILE.INC('Mora Indexed Replication'!C23:AP23,0.75)</f>
        <v>80.75</v>
      </c>
    </row>
    <row r="29" spans="2:16" x14ac:dyDescent="0.3">
      <c r="B29">
        <v>21</v>
      </c>
      <c r="C29">
        <v>22</v>
      </c>
      <c r="D29" s="22">
        <v>55.125060533303603</v>
      </c>
      <c r="E29" s="22">
        <v>39.807252718945897</v>
      </c>
      <c r="F29" s="22">
        <v>73.705194687654497</v>
      </c>
      <c r="G29" s="22"/>
      <c r="H29" s="22">
        <f t="shared" si="0"/>
        <v>55.010903811863841</v>
      </c>
      <c r="I29" s="22">
        <f t="shared" si="0"/>
        <v>40.097761908678677</v>
      </c>
      <c r="J29" s="22">
        <f t="shared" si="0"/>
        <v>72.780149458112177</v>
      </c>
      <c r="K29" s="22"/>
      <c r="L29" s="22">
        <f t="shared" si="2"/>
        <v>32.6823875494335</v>
      </c>
      <c r="N29">
        <f>MEDIAN('Mora Indexed Replication'!C24:AP24)</f>
        <v>53</v>
      </c>
      <c r="O29">
        <f>_xlfn.PERCENTILE.INC('Mora Indexed Replication'!C24:AP24,0.25)</f>
        <v>28</v>
      </c>
      <c r="P29">
        <f>_xlfn.PERCENTILE.INC('Mora Indexed Replication'!C24:AP24,0.75)</f>
        <v>83</v>
      </c>
    </row>
    <row r="30" spans="2:16" x14ac:dyDescent="0.3">
      <c r="B30">
        <v>22</v>
      </c>
      <c r="C30">
        <v>23</v>
      </c>
      <c r="D30" s="22">
        <v>56.2748258174637</v>
      </c>
      <c r="E30" s="22">
        <v>41.082893305935499</v>
      </c>
      <c r="F30" s="22">
        <v>74.611643480588597</v>
      </c>
      <c r="G30" s="22"/>
      <c r="H30" s="22">
        <f t="shared" si="0"/>
        <v>56.148771885241459</v>
      </c>
      <c r="I30" s="22">
        <f t="shared" si="0"/>
        <v>41.330688195816379</v>
      </c>
      <c r="J30" s="22">
        <f t="shared" si="0"/>
        <v>73.732845037239244</v>
      </c>
      <c r="K30" s="22"/>
      <c r="L30" s="22">
        <f t="shared" si="2"/>
        <v>32.402156841422865</v>
      </c>
      <c r="N30">
        <f>MEDIAN('Mora Indexed Replication'!C25:AP25)</f>
        <v>55</v>
      </c>
      <c r="O30">
        <f>_xlfn.PERCENTILE.INC('Mora Indexed Replication'!C25:AP25,0.25)</f>
        <v>31</v>
      </c>
      <c r="P30">
        <f>_xlfn.PERCENTILE.INC('Mora Indexed Replication'!C25:AP25,0.75)</f>
        <v>86</v>
      </c>
    </row>
    <row r="31" spans="2:16" x14ac:dyDescent="0.3">
      <c r="B31">
        <v>23</v>
      </c>
      <c r="C31">
        <v>24</v>
      </c>
      <c r="D31" s="22">
        <v>57.375649819391597</v>
      </c>
      <c r="E31" s="22">
        <v>42.304234561700703</v>
      </c>
      <c r="F31" s="22">
        <v>75.479508080022299</v>
      </c>
      <c r="G31" s="22"/>
      <c r="H31" s="22">
        <f t="shared" si="0"/>
        <v>57.236051000357989</v>
      </c>
      <c r="I31" s="22">
        <f t="shared" si="0"/>
        <v>42.508799291335365</v>
      </c>
      <c r="J31" s="22">
        <f t="shared" si="0"/>
        <v>74.643184320398788</v>
      </c>
      <c r="K31" s="22"/>
      <c r="L31" s="22">
        <f t="shared" si="2"/>
        <v>32.134385029063424</v>
      </c>
      <c r="N31">
        <f>MEDIAN('Mora Indexed Replication'!C26:AP26)</f>
        <v>55</v>
      </c>
      <c r="O31">
        <f>_xlfn.PERCENTILE.INC('Mora Indexed Replication'!C26:AP26,0.25)</f>
        <v>32</v>
      </c>
      <c r="P31">
        <f>_xlfn.PERCENTILE.INC('Mora Indexed Replication'!C26:AP26,0.75)</f>
        <v>88</v>
      </c>
    </row>
    <row r="32" spans="2:16" x14ac:dyDescent="0.3">
      <c r="B32">
        <v>24</v>
      </c>
      <c r="C32">
        <v>25</v>
      </c>
      <c r="D32" s="22">
        <v>58.431529483437998</v>
      </c>
      <c r="E32" s="22">
        <v>43.475711012582103</v>
      </c>
      <c r="F32" s="22">
        <v>76.311939585951606</v>
      </c>
      <c r="G32" s="22"/>
      <c r="H32" s="22">
        <f t="shared" si="0"/>
        <v>58.277048639793122</v>
      </c>
      <c r="I32" s="22">
        <f t="shared" si="0"/>
        <v>43.636762527616384</v>
      </c>
      <c r="J32" s="22">
        <f t="shared" si="0"/>
        <v>75.514773806188373</v>
      </c>
      <c r="K32" s="22"/>
      <c r="L32" s="22">
        <f t="shared" si="2"/>
        <v>31.878011278571989</v>
      </c>
      <c r="N32">
        <f>MEDIAN('Mora Indexed Replication'!C27:AP27)</f>
        <v>54</v>
      </c>
      <c r="O32">
        <f>_xlfn.PERCENTILE.INC('Mora Indexed Replication'!C27:AP27,0.25)</f>
        <v>28.5</v>
      </c>
      <c r="P32">
        <f>_xlfn.PERCENTILE.INC('Mora Indexed Replication'!C27:AP27,0.75)</f>
        <v>82.3</v>
      </c>
    </row>
    <row r="33" spans="2:16" x14ac:dyDescent="0.3">
      <c r="B33">
        <v>25</v>
      </c>
      <c r="C33">
        <v>26</v>
      </c>
      <c r="D33" s="22">
        <v>59.4459912684299</v>
      </c>
      <c r="E33" s="22">
        <v>44.601235191050201</v>
      </c>
      <c r="F33" s="22">
        <v>77.111718178288797</v>
      </c>
      <c r="G33" s="22"/>
      <c r="H33" s="22">
        <f t="shared" si="0"/>
        <v>59.275544526397113</v>
      </c>
      <c r="I33" s="22">
        <f t="shared" si="0"/>
        <v>44.718673387931361</v>
      </c>
      <c r="J33" s="22">
        <f t="shared" si="0"/>
        <v>76.350778119166833</v>
      </c>
      <c r="K33" s="22"/>
      <c r="L33" s="22">
        <f t="shared" si="2"/>
        <v>31.632104731235472</v>
      </c>
      <c r="N33">
        <f>MEDIAN('Mora Indexed Replication'!C28:AP28)</f>
        <v>51.4</v>
      </c>
      <c r="O33">
        <f>_xlfn.PERCENTILE.INC('Mora Indexed Replication'!C28:AP28,0.25)</f>
        <v>28</v>
      </c>
      <c r="P33">
        <f>_xlfn.PERCENTILE.INC('Mora Indexed Replication'!C28:AP28,0.75)</f>
        <v>77.400000000000006</v>
      </c>
    </row>
    <row r="34" spans="2:16" x14ac:dyDescent="0.3">
      <c r="B34">
        <v>26</v>
      </c>
      <c r="C34">
        <v>27</v>
      </c>
      <c r="D34" s="22">
        <v>60.422162210096197</v>
      </c>
      <c r="E34" s="22">
        <v>45.684276477984596</v>
      </c>
      <c r="F34" s="22">
        <v>77.881309140862598</v>
      </c>
      <c r="G34" s="22"/>
      <c r="H34" s="22">
        <f t="shared" si="0"/>
        <v>60.234873466921954</v>
      </c>
      <c r="I34" s="22">
        <f t="shared" si="0"/>
        <v>45.75814527088356</v>
      </c>
      <c r="J34" s="22">
        <f t="shared" si="0"/>
        <v>77.153989371815584</v>
      </c>
      <c r="K34" s="22"/>
      <c r="L34" s="22">
        <f t="shared" si="2"/>
        <v>31.395844100932024</v>
      </c>
      <c r="N34">
        <f>MEDIAN('Mora Indexed Replication'!C29:AP29)</f>
        <v>52.25</v>
      </c>
      <c r="O34">
        <f>_xlfn.PERCENTILE.INC('Mora Indexed Replication'!C29:AP29,0.25)</f>
        <v>30.5</v>
      </c>
      <c r="P34">
        <f>_xlfn.PERCENTILE.INC('Mora Indexed Replication'!C29:AP29,0.75)</f>
        <v>83.325000000000003</v>
      </c>
    </row>
    <row r="35" spans="2:16" x14ac:dyDescent="0.3">
      <c r="B35">
        <v>27</v>
      </c>
      <c r="C35">
        <v>28</v>
      </c>
      <c r="D35" s="22">
        <v>61.362828053609803</v>
      </c>
      <c r="E35" s="22">
        <v>46.7279255995157</v>
      </c>
      <c r="F35" s="22">
        <v>78.622908691791906</v>
      </c>
      <c r="G35" s="22"/>
      <c r="H35" s="22">
        <f t="shared" si="0"/>
        <v>61.157992552425242</v>
      </c>
      <c r="I35" s="22">
        <f t="shared" si="0"/>
        <v>46.758382304775452</v>
      </c>
      <c r="J35" s="22">
        <f t="shared" si="0"/>
        <v>77.926883428994174</v>
      </c>
      <c r="K35" s="22"/>
      <c r="L35" s="22">
        <f t="shared" si="2"/>
        <v>31.168501124218722</v>
      </c>
      <c r="N35">
        <f>MEDIAN('Mora Indexed Replication'!C30:AP30)</f>
        <v>54.35</v>
      </c>
      <c r="O35">
        <f>_xlfn.PERCENTILE.INC('Mora Indexed Replication'!C30:AP30,0.25)</f>
        <v>33</v>
      </c>
      <c r="P35">
        <f>_xlfn.PERCENTILE.INC('Mora Indexed Replication'!C30:AP30,0.75)</f>
        <v>84.2</v>
      </c>
    </row>
    <row r="36" spans="2:16" x14ac:dyDescent="0.3">
      <c r="B36">
        <v>28</v>
      </c>
      <c r="C36">
        <v>29</v>
      </c>
      <c r="D36" s="22">
        <v>62.270481180526097</v>
      </c>
      <c r="E36" s="22">
        <v>47.7349478009628</v>
      </c>
      <c r="F36" s="22">
        <v>79.3384817679935</v>
      </c>
      <c r="G36" s="22"/>
      <c r="H36" s="22">
        <f t="shared" si="0"/>
        <v>62.047536131489679</v>
      </c>
      <c r="I36" s="22">
        <f t="shared" si="0"/>
        <v>47.722238913325455</v>
      </c>
      <c r="J36" s="22">
        <f t="shared" si="0"/>
        <v>78.671665935018765</v>
      </c>
      <c r="K36" s="22"/>
      <c r="L36" s="22">
        <f t="shared" si="2"/>
        <v>30.94942702169331</v>
      </c>
      <c r="N36">
        <f>MEDIAN('Mora Indexed Replication'!C31:AP31)</f>
        <v>52.9</v>
      </c>
      <c r="O36">
        <f>_xlfn.PERCENTILE.INC('Mora Indexed Replication'!C31:AP31,0.25)</f>
        <v>35.5</v>
      </c>
      <c r="P36">
        <f>_xlfn.PERCENTILE.INC('Mora Indexed Replication'!C31:AP31,0.75)</f>
        <v>85.8</v>
      </c>
    </row>
    <row r="37" spans="2:16" x14ac:dyDescent="0.3">
      <c r="B37">
        <v>29</v>
      </c>
      <c r="C37">
        <v>30</v>
      </c>
      <c r="D37" s="22">
        <v>63.147360407390103</v>
      </c>
      <c r="E37" s="22">
        <v>48.707827002558197</v>
      </c>
      <c r="F37" s="22">
        <v>80.029793401498395</v>
      </c>
      <c r="G37" s="22"/>
      <c r="H37" s="22">
        <f t="shared" si="0"/>
        <v>62.905861132480823</v>
      </c>
      <c r="I37" s="22">
        <f t="shared" si="0"/>
        <v>48.652268924175658</v>
      </c>
      <c r="J37" s="22">
        <f t="shared" si="0"/>
        <v>79.390310260341295</v>
      </c>
      <c r="K37" s="22"/>
      <c r="L37" s="22">
        <f t="shared" si="2"/>
        <v>30.738041336165637</v>
      </c>
      <c r="N37">
        <f>MEDIAN('Mora Indexed Replication'!C32:AP32)</f>
        <v>53.130000000000024</v>
      </c>
      <c r="O37">
        <f>_xlfn.PERCENTILE.INC('Mora Indexed Replication'!C32:AP32,0.25)</f>
        <v>37.25</v>
      </c>
      <c r="P37">
        <f>_xlfn.PERCENTILE.INC('Mora Indexed Replication'!C32:AP32,0.75)</f>
        <v>86.550000000000011</v>
      </c>
    </row>
    <row r="38" spans="2:16" x14ac:dyDescent="0.3">
      <c r="B38">
        <v>30</v>
      </c>
      <c r="C38">
        <v>31</v>
      </c>
      <c r="D38" s="22">
        <v>63.995484256147797</v>
      </c>
      <c r="E38" s="22">
        <v>49.648802712273898</v>
      </c>
      <c r="F38" s="22">
        <v>80.6984349490874</v>
      </c>
      <c r="G38" s="22"/>
      <c r="H38" s="22">
        <f t="shared" si="0"/>
        <v>63.735084699224103</v>
      </c>
      <c r="I38" s="22">
        <f t="shared" si="0"/>
        <v>49.550766348676802</v>
      </c>
      <c r="J38" s="22">
        <f t="shared" si="0"/>
        <v>80.084589012533797</v>
      </c>
      <c r="K38" s="22"/>
      <c r="L38" s="22">
        <f t="shared" si="2"/>
        <v>30.533822663856995</v>
      </c>
      <c r="N38">
        <f>MEDIAN('Mora Indexed Replication'!C33:AP33)</f>
        <v>54.190000000000026</v>
      </c>
      <c r="O38">
        <f>_xlfn.PERCENTILE.INC('Mora Indexed Replication'!C33:AP33,0.25)</f>
        <v>35.75</v>
      </c>
      <c r="P38">
        <f>_xlfn.PERCENTILE.INC('Mora Indexed Replication'!C33:AP33,0.75)</f>
        <v>88.550000000000011</v>
      </c>
    </row>
    <row r="39" spans="2:16" x14ac:dyDescent="0.3">
      <c r="B39">
        <v>31</v>
      </c>
      <c r="C39">
        <v>32</v>
      </c>
      <c r="D39" s="22">
        <v>64.816678940637701</v>
      </c>
      <c r="E39" s="22">
        <v>50.559901076250497</v>
      </c>
      <c r="F39" s="22">
        <v>81.3458461562049</v>
      </c>
      <c r="G39" s="22"/>
      <c r="H39" s="22">
        <f t="shared" si="0"/>
        <v>64.537115653272295</v>
      </c>
      <c r="I39" s="22">
        <f t="shared" si="0"/>
        <v>50.419799472533484</v>
      </c>
      <c r="J39" s="22">
        <f t="shared" si="0"/>
        <v>80.756100378501444</v>
      </c>
      <c r="K39" s="22"/>
      <c r="L39" s="22">
        <f t="shared" si="2"/>
        <v>30.33630090596796</v>
      </c>
      <c r="N39">
        <f>MEDIAN('Mora Indexed Replication'!C34:AP34)</f>
        <v>51.600000000000051</v>
      </c>
      <c r="O39">
        <f>_xlfn.PERCENTILE.INC('Mora Indexed Replication'!C34:AP34,0.25)</f>
        <v>36</v>
      </c>
      <c r="P39">
        <f>_xlfn.PERCENTILE.INC('Mora Indexed Replication'!C34:AP34,0.75)</f>
        <v>94.1</v>
      </c>
    </row>
    <row r="40" spans="2:16" x14ac:dyDescent="0.3">
      <c r="B40">
        <v>32</v>
      </c>
      <c r="C40">
        <v>33</v>
      </c>
      <c r="D40" s="22">
        <v>65.612602045254306</v>
      </c>
      <c r="E40" s="22">
        <v>51.442961149779599</v>
      </c>
      <c r="F40" s="22">
        <v>81.973333824677297</v>
      </c>
      <c r="G40" s="22"/>
      <c r="H40" s="22">
        <f t="shared" si="0"/>
        <v>65.31368095941896</v>
      </c>
      <c r="I40" s="22">
        <f t="shared" si="0"/>
        <v>51.261239532263161</v>
      </c>
      <c r="J40" s="22">
        <f t="shared" si="0"/>
        <v>81.406290283094961</v>
      </c>
      <c r="K40" s="22"/>
      <c r="L40" s="22">
        <f t="shared" si="2"/>
        <v>30.1450507508318</v>
      </c>
      <c r="N40">
        <f>MEDIAN('Mora Indexed Replication'!C35:AP35)</f>
        <v>52.520000000000053</v>
      </c>
      <c r="O40">
        <f>_xlfn.PERCENTILE.INC('Mora Indexed Replication'!C35:AP35,0.25)</f>
        <v>37</v>
      </c>
      <c r="P40">
        <f>_xlfn.PERCENTILE.INC('Mora Indexed Replication'!C35:AP35,0.75)</f>
        <v>95</v>
      </c>
    </row>
    <row r="41" spans="2:16" x14ac:dyDescent="0.3">
      <c r="B41">
        <v>33</v>
      </c>
      <c r="C41">
        <v>34</v>
      </c>
      <c r="D41" s="22">
        <v>66.384762667774496</v>
      </c>
      <c r="E41" s="22">
        <v>52.2996572453496</v>
      </c>
      <c r="F41" s="22">
        <v>82.58208769286</v>
      </c>
      <c r="G41" s="22"/>
      <c r="H41" s="22">
        <f t="shared" si="0"/>
        <v>66.066348117499402</v>
      </c>
      <c r="I41" s="22">
        <f t="shared" si="0"/>
        <v>52.076784977622225</v>
      </c>
      <c r="J41" s="22">
        <f t="shared" si="0"/>
        <v>82.036471136951647</v>
      </c>
      <c r="K41" s="22"/>
      <c r="L41" s="22">
        <f t="shared" si="2"/>
        <v>29.959686159329422</v>
      </c>
      <c r="N41">
        <f>MEDIAN('Mora Indexed Replication'!C36:AP36)</f>
        <v>53.440000000000055</v>
      </c>
      <c r="O41">
        <f>_xlfn.PERCENTILE.INC('Mora Indexed Replication'!C36:AP36,0.25)</f>
        <v>38.86</v>
      </c>
      <c r="P41">
        <f>_xlfn.PERCENTILE.INC('Mora Indexed Replication'!C36:AP36,0.75)</f>
        <v>94</v>
      </c>
    </row>
    <row r="42" spans="2:16" x14ac:dyDescent="0.3">
      <c r="B42">
        <v>34</v>
      </c>
      <c r="C42">
        <v>35</v>
      </c>
      <c r="D42" s="22">
        <v>67.134538641608302</v>
      </c>
      <c r="E42" s="22">
        <v>53.131518040373201</v>
      </c>
      <c r="F42" s="22">
        <v>83.173194013267903</v>
      </c>
      <c r="G42" s="22"/>
      <c r="H42" s="22">
        <f t="shared" ref="H42:J73" si="3">H$5*LN($B42)+H$6</f>
        <v>66.796544210517524</v>
      </c>
      <c r="I42" s="22">
        <f t="shared" si="3"/>
        <v>52.867982111025327</v>
      </c>
      <c r="J42" s="22">
        <f t="shared" si="3"/>
        <v>82.647837784799719</v>
      </c>
      <c r="K42" s="22"/>
      <c r="L42" s="22">
        <f t="shared" si="2"/>
        <v>29.779855673774392</v>
      </c>
      <c r="N42">
        <f>MEDIAN('Mora Indexed Replication'!C37:AP37)</f>
        <v>54.580000000000027</v>
      </c>
      <c r="O42">
        <f>_xlfn.PERCENTILE.INC('Mora Indexed Replication'!C37:AP37,0.25)</f>
        <v>40.5075</v>
      </c>
      <c r="P42">
        <f>_xlfn.PERCENTILE.INC('Mora Indexed Replication'!C37:AP37,0.75)</f>
        <v>95.25</v>
      </c>
    </row>
    <row r="43" spans="2:16" x14ac:dyDescent="0.3">
      <c r="B43">
        <v>35</v>
      </c>
      <c r="C43">
        <v>36</v>
      </c>
      <c r="D43" s="22">
        <v>67.863191331342307</v>
      </c>
      <c r="E43" s="22">
        <v>53.939942992534398</v>
      </c>
      <c r="F43" s="22">
        <v>83.747647217045099</v>
      </c>
      <c r="G43" s="22"/>
      <c r="H43" s="22">
        <f t="shared" si="3"/>
        <v>67.505572190920645</v>
      </c>
      <c r="I43" s="22">
        <f t="shared" si="3"/>
        <v>53.636242734385874</v>
      </c>
      <c r="J43" s="22">
        <f t="shared" si="3"/>
        <v>83.241481141364204</v>
      </c>
      <c r="K43" s="22"/>
      <c r="L43" s="22">
        <f t="shared" si="2"/>
        <v>29.60523840697833</v>
      </c>
      <c r="N43">
        <f>MEDIAN('Mora Indexed Replication'!C38:AP38)</f>
        <v>55.140000000000029</v>
      </c>
      <c r="O43">
        <f>_xlfn.PERCENTILE.INC('Mora Indexed Replication'!C38:AP38,0.25)</f>
        <v>38.754999999999995</v>
      </c>
      <c r="P43">
        <f>_xlfn.PERCENTILE.INC('Mora Indexed Replication'!C38:AP38,0.75)</f>
        <v>78.25</v>
      </c>
    </row>
    <row r="44" spans="2:16" x14ac:dyDescent="0.3">
      <c r="B44">
        <v>36</v>
      </c>
      <c r="C44">
        <v>37</v>
      </c>
      <c r="D44" s="22">
        <v>68.571878400677093</v>
      </c>
      <c r="E44" s="22">
        <v>54.7262165055485</v>
      </c>
      <c r="F44" s="22">
        <v>84.306359979916394</v>
      </c>
      <c r="G44" s="22"/>
      <c r="H44" s="22">
        <f t="shared" si="3"/>
        <v>68.194624872051079</v>
      </c>
      <c r="I44" s="22">
        <f t="shared" si="3"/>
        <v>54.38285930942223</v>
      </c>
      <c r="J44" s="22">
        <f t="shared" si="3"/>
        <v>83.818399905900762</v>
      </c>
      <c r="K44" s="22"/>
      <c r="L44" s="22">
        <f t="shared" si="2"/>
        <v>29.435540596478532</v>
      </c>
      <c r="N44">
        <f>MEDIAN('Mora Indexed Replication'!C39:AP39)</f>
        <v>57.10000000000003</v>
      </c>
      <c r="O44">
        <f>_xlfn.PERCENTILE.INC('Mora Indexed Replication'!C39:AP39,0.25)</f>
        <v>40.1325</v>
      </c>
      <c r="P44">
        <f>_xlfn.PERCENTILE.INC('Mora Indexed Replication'!C39:AP39,0.75)</f>
        <v>78.249999999999986</v>
      </c>
    </row>
    <row r="45" spans="2:16" x14ac:dyDescent="0.3">
      <c r="B45">
        <v>37</v>
      </c>
      <c r="C45">
        <v>38</v>
      </c>
      <c r="D45" s="22">
        <v>69.261664877323895</v>
      </c>
      <c r="E45" s="22">
        <v>55.491520205433503</v>
      </c>
      <c r="F45" s="22">
        <v>84.850171945499895</v>
      </c>
      <c r="G45" s="22"/>
      <c r="H45" s="22">
        <f t="shared" si="3"/>
        <v>68.864797002186151</v>
      </c>
      <c r="I45" s="22">
        <f t="shared" si="3"/>
        <v>55.109018040370628</v>
      </c>
      <c r="J45" s="22">
        <f t="shared" si="3"/>
        <v>84.379510671350602</v>
      </c>
      <c r="K45" s="22"/>
      <c r="L45" s="22">
        <f t="shared" si="2"/>
        <v>29.270492630979973</v>
      </c>
      <c r="N45">
        <f>MEDIAN('Mora Indexed Replication'!C40:AP40)</f>
        <v>59.600000000000009</v>
      </c>
      <c r="O45">
        <f>_xlfn.PERCENTILE.INC('Mora Indexed Replication'!C40:AP40,0.25)</f>
        <v>40.039999999999992</v>
      </c>
      <c r="P45">
        <f>_xlfn.PERCENTILE.INC('Mora Indexed Replication'!C40:AP40,0.75)</f>
        <v>83</v>
      </c>
    </row>
    <row r="46" spans="2:16" x14ac:dyDescent="0.3">
      <c r="B46">
        <v>38</v>
      </c>
      <c r="C46">
        <v>39</v>
      </c>
      <c r="D46" s="22">
        <v>69.933532780380602</v>
      </c>
      <c r="E46" s="22">
        <v>56.236943621883903</v>
      </c>
      <c r="F46" s="22">
        <v>85.379857315311597</v>
      </c>
      <c r="G46" s="22"/>
      <c r="H46" s="22">
        <f t="shared" si="3"/>
        <v>69.517095728091476</v>
      </c>
      <c r="I46" s="22">
        <f t="shared" si="3"/>
        <v>55.815810211670282</v>
      </c>
      <c r="J46" s="22">
        <f t="shared" si="3"/>
        <v>84.925656685093273</v>
      </c>
      <c r="K46" s="22"/>
      <c r="L46" s="22">
        <f t="shared" si="2"/>
        <v>29.109846473422991</v>
      </c>
      <c r="N46">
        <f>MEDIAN('Mora Indexed Replication'!C41:AP41)</f>
        <v>59.020000000000032</v>
      </c>
      <c r="O46">
        <f>_xlfn.PERCENTILE.INC('Mora Indexed Replication'!C41:AP41,0.25)</f>
        <v>39.887499999999996</v>
      </c>
      <c r="P46">
        <f>_xlfn.PERCENTILE.INC('Mora Indexed Replication'!C41:AP41,0.75)</f>
        <v>75.625</v>
      </c>
    </row>
    <row r="47" spans="2:16" x14ac:dyDescent="0.3">
      <c r="B47">
        <v>39</v>
      </c>
      <c r="C47">
        <v>40</v>
      </c>
      <c r="D47" s="22">
        <v>70.588389528636299</v>
      </c>
      <c r="E47" s="22">
        <v>56.963493517108098</v>
      </c>
      <c r="F47" s="22">
        <v>85.896131477680896</v>
      </c>
      <c r="G47" s="22"/>
      <c r="H47" s="22">
        <f t="shared" si="3"/>
        <v>70.152449699179897</v>
      </c>
      <c r="I47" s="22">
        <f t="shared" si="3"/>
        <v>56.504242052689392</v>
      </c>
      <c r="J47" s="22">
        <f t="shared" si="3"/>
        <v>85.457615471527987</v>
      </c>
      <c r="K47" s="22"/>
      <c r="L47" s="22">
        <f t="shared" si="2"/>
        <v>28.953373418838595</v>
      </c>
      <c r="N47">
        <f>MEDIAN('Mora Indexed Replication'!C42:AP42)</f>
        <v>60.480000000000032</v>
      </c>
      <c r="O47">
        <f>_xlfn.PERCENTILE.INC('Mora Indexed Replication'!C42:AP42,0.25)</f>
        <v>40.515000000000001</v>
      </c>
      <c r="P47">
        <f>_xlfn.PERCENTILE.INC('Mora Indexed Replication'!C42:AP42,0.75)</f>
        <v>77.099999999999994</v>
      </c>
    </row>
    <row r="48" spans="2:16" x14ac:dyDescent="0.3">
      <c r="B48">
        <v>40</v>
      </c>
      <c r="C48">
        <v>41</v>
      </c>
      <c r="D48" s="22">
        <v>71.227075310474106</v>
      </c>
      <c r="E48" s="22">
        <v>57.672102062582397</v>
      </c>
      <c r="F48" s="22">
        <v>86.399656818015103</v>
      </c>
      <c r="G48" s="22"/>
      <c r="H48" s="22">
        <f t="shared" si="3"/>
        <v>70.771717018849941</v>
      </c>
      <c r="I48" s="22">
        <f t="shared" si="3"/>
        <v>57.17524335332358</v>
      </c>
      <c r="J48" s="22">
        <f t="shared" si="3"/>
        <v>85.976105489440386</v>
      </c>
      <c r="K48" s="22"/>
      <c r="L48" s="22">
        <f t="shared" si="2"/>
        <v>28.800862136116805</v>
      </c>
      <c r="N48">
        <f>MEDIAN('Mora Indexed Replication'!C43:AP43)</f>
        <v>63.675000000000004</v>
      </c>
      <c r="O48">
        <f>_xlfn.PERCENTILE.INC('Mora Indexed Replication'!C43:AP43,0.25)</f>
        <v>41.875</v>
      </c>
      <c r="P48">
        <f>_xlfn.PERCENTILE.INC('Mora Indexed Replication'!C43:AP43,0.75)</f>
        <v>78.800000000000011</v>
      </c>
    </row>
    <row r="49" spans="2:16" x14ac:dyDescent="0.3">
      <c r="B49">
        <v>41</v>
      </c>
      <c r="C49">
        <v>42</v>
      </c>
      <c r="D49" s="22">
        <v>71.850369565560399</v>
      </c>
      <c r="E49" s="22">
        <v>58.363634030349402</v>
      </c>
      <c r="F49" s="22">
        <v>86.891047828814706</v>
      </c>
      <c r="G49" s="22"/>
      <c r="H49" s="22">
        <f t="shared" si="3"/>
        <v>71.375692213858073</v>
      </c>
      <c r="I49" s="22">
        <f t="shared" si="3"/>
        <v>57.829675015593722</v>
      </c>
      <c r="J49" s="22">
        <f t="shared" si="3"/>
        <v>86.481791967204586</v>
      </c>
      <c r="K49" s="22"/>
      <c r="L49" s="22">
        <f t="shared" si="2"/>
        <v>28.652116951610864</v>
      </c>
      <c r="N49">
        <f>MEDIAN('Mora Indexed Replication'!C44:AP44)</f>
        <v>66</v>
      </c>
      <c r="O49">
        <f>_xlfn.PERCENTILE.INC('Mora Indexed Replication'!C44:AP44,0.25)</f>
        <v>43.5</v>
      </c>
      <c r="P49">
        <f>_xlfn.PERCENTILE.INC('Mora Indexed Replication'!C44:AP44,0.75)</f>
        <v>75.599999999999994</v>
      </c>
    </row>
    <row r="50" spans="2:16" x14ac:dyDescent="0.3">
      <c r="B50">
        <v>42</v>
      </c>
      <c r="C50">
        <v>43</v>
      </c>
      <c r="D50" s="22">
        <v>72.458996703756597</v>
      </c>
      <c r="E50" s="22">
        <v>59.038893138031902</v>
      </c>
      <c r="F50" s="22">
        <v>87.370875618334196</v>
      </c>
      <c r="G50" s="22"/>
      <c r="H50" s="22">
        <f t="shared" si="3"/>
        <v>71.965112363747636</v>
      </c>
      <c r="I50" s="22">
        <f t="shared" si="3"/>
        <v>58.468335695131316</v>
      </c>
      <c r="J50" s="22">
        <f t="shared" si="3"/>
        <v>86.975292034731169</v>
      </c>
      <c r="K50" s="22"/>
      <c r="L50" s="22">
        <f t="shared" si="2"/>
        <v>28.506956339599853</v>
      </c>
      <c r="N50">
        <f>MEDIAN('Mora Indexed Replication'!C45:AP45)</f>
        <v>67.2</v>
      </c>
      <c r="O50">
        <f>_xlfn.PERCENTILE.INC('Mora Indexed Replication'!C45:AP45,0.25)</f>
        <v>44.5</v>
      </c>
      <c r="P50">
        <f>_xlfn.PERCENTILE.INC('Mora Indexed Replication'!C45:AP45,0.75)</f>
        <v>76.75</v>
      </c>
    </row>
    <row r="51" spans="2:16" x14ac:dyDescent="0.3">
      <c r="B51">
        <v>43</v>
      </c>
      <c r="C51">
        <v>44</v>
      </c>
      <c r="D51" s="22">
        <v>73.053631166500395</v>
      </c>
      <c r="E51" s="22">
        <v>59.6986276643295</v>
      </c>
      <c r="F51" s="22">
        <v>87.839671900859798</v>
      </c>
      <c r="G51" s="22"/>
      <c r="H51" s="22">
        <f t="shared" si="3"/>
        <v>72.540662508955918</v>
      </c>
      <c r="I51" s="22">
        <f t="shared" si="3"/>
        <v>59.09196766108218</v>
      </c>
      <c r="J51" s="22">
        <f t="shared" si="3"/>
        <v>87.457179251478749</v>
      </c>
      <c r="K51" s="22"/>
      <c r="L51" s="22">
        <f t="shared" si="2"/>
        <v>28.365211590396569</v>
      </c>
      <c r="N51">
        <f>MEDIAN('Mora Indexed Replication'!C46:AP46)</f>
        <v>68.400000000000006</v>
      </c>
      <c r="O51">
        <f>_xlfn.PERCENTILE.INC('Mora Indexed Replication'!C46:AP46,0.25)</f>
        <v>45.5</v>
      </c>
      <c r="P51">
        <f>_xlfn.PERCENTILE.INC('Mora Indexed Replication'!C46:AP46,0.75)</f>
        <v>79.550000000000011</v>
      </c>
    </row>
    <row r="52" spans="2:16" x14ac:dyDescent="0.3">
      <c r="B52">
        <v>44</v>
      </c>
      <c r="C52">
        <v>45</v>
      </c>
      <c r="D52" s="22">
        <v>73.634901919340805</v>
      </c>
      <c r="E52" s="22">
        <v>60.343535433391899</v>
      </c>
      <c r="F52" s="22">
        <v>88.297932538521096</v>
      </c>
      <c r="G52" s="22"/>
      <c r="H52" s="22">
        <f t="shared" si="3"/>
        <v>73.10298043712524</v>
      </c>
      <c r="I52" s="22">
        <f t="shared" si="3"/>
        <v>59.701261982269003</v>
      </c>
      <c r="J52" s="22">
        <f t="shared" si="3"/>
        <v>87.927987613858235</v>
      </c>
      <c r="K52" s="22"/>
      <c r="L52" s="22">
        <f t="shared" si="2"/>
        <v>28.226725631589233</v>
      </c>
      <c r="N52">
        <f>MEDIAN('Mora Indexed Replication'!C47:AP47)</f>
        <v>69.600000000000009</v>
      </c>
      <c r="O52">
        <f>_xlfn.PERCENTILE.INC('Mora Indexed Replication'!C47:AP47,0.25)</f>
        <v>48</v>
      </c>
      <c r="P52">
        <f>_xlfn.PERCENTILE.INC('Mora Indexed Replication'!C47:AP47,0.75)</f>
        <v>81.441666666666663</v>
      </c>
    </row>
    <row r="53" spans="2:16" x14ac:dyDescent="0.3">
      <c r="B53">
        <v>45</v>
      </c>
      <c r="C53">
        <v>46</v>
      </c>
      <c r="D53" s="22">
        <v>74.203396450660506</v>
      </c>
      <c r="E53" s="22">
        <v>60.974268251319003</v>
      </c>
      <c r="F53" s="22">
        <v>88.746120693793898</v>
      </c>
      <c r="G53" s="22"/>
      <c r="H53" s="22">
        <f t="shared" si="3"/>
        <v>73.65266093148206</v>
      </c>
      <c r="I53" s="22">
        <f t="shared" si="3"/>
        <v>60.296863130482649</v>
      </c>
      <c r="J53" s="22">
        <f t="shared" si="3"/>
        <v>88.388215112246201</v>
      </c>
      <c r="K53" s="22"/>
      <c r="L53" s="22">
        <f t="shared" si="2"/>
        <v>28.091351981763552</v>
      </c>
      <c r="N53">
        <f>MEDIAN('Mora Indexed Replication'!C48:AP48)</f>
        <v>70.800000000000011</v>
      </c>
      <c r="O53">
        <f>_xlfn.PERCENTILE.INC('Mora Indexed Replication'!C48:AP48,0.25)</f>
        <v>50.5</v>
      </c>
      <c r="P53">
        <f>_xlfn.PERCENTILE.INC('Mora Indexed Replication'!C48:AP48,0.75)</f>
        <v>83.233333333333334</v>
      </c>
    </row>
    <row r="54" spans="2:16" x14ac:dyDescent="0.3">
      <c r="B54">
        <v>46</v>
      </c>
      <c r="C54">
        <v>47</v>
      </c>
      <c r="D54" s="22">
        <v>74.759664340323695</v>
      </c>
      <c r="E54" s="22">
        <v>61.591435865500102</v>
      </c>
      <c r="F54" s="22">
        <v>89.184669642940094</v>
      </c>
      <c r="G54" s="22"/>
      <c r="H54" s="22">
        <f t="shared" si="3"/>
        <v>74.190259552241784</v>
      </c>
      <c r="I54" s="22">
        <f t="shared" si="3"/>
        <v>60.879373077787989</v>
      </c>
      <c r="J54" s="22">
        <f t="shared" si="3"/>
        <v>88.83832689701778</v>
      </c>
      <c r="K54" s="22"/>
      <c r="L54" s="22">
        <f t="shared" si="2"/>
        <v>27.958953819229791</v>
      </c>
      <c r="N54">
        <f>MEDIAN('Mora Indexed Replication'!C49:AP49)</f>
        <v>71.500000000000014</v>
      </c>
      <c r="O54">
        <f>_xlfn.PERCENTILE.INC('Mora Indexed Replication'!C49:AP49,0.25)</f>
        <v>53</v>
      </c>
      <c r="P54">
        <f>_xlfn.PERCENTILE.INC('Mora Indexed Replication'!C49:AP49,0.75)</f>
        <v>85</v>
      </c>
    </row>
    <row r="55" spans="2:16" x14ac:dyDescent="0.3">
      <c r="B55">
        <v>47</v>
      </c>
      <c r="C55">
        <v>48</v>
      </c>
      <c r="D55" s="22">
        <v>75.304220452588396</v>
      </c>
      <c r="E55" s="22">
        <v>62.1956095070842</v>
      </c>
      <c r="F55" s="22">
        <v>89.6139852932276</v>
      </c>
      <c r="G55" s="22"/>
      <c r="H55" s="22">
        <f t="shared" si="3"/>
        <v>74.716296011311371</v>
      </c>
      <c r="I55" s="22">
        <f t="shared" si="3"/>
        <v>61.449354953151229</v>
      </c>
      <c r="J55" s="22">
        <f t="shared" si="3"/>
        <v>89.278758104062419</v>
      </c>
      <c r="K55" s="22"/>
      <c r="L55" s="22">
        <f t="shared" si="2"/>
        <v>27.82940315091119</v>
      </c>
      <c r="N55">
        <f>MEDIAN('Mora Indexed Replication'!C50:AP50)</f>
        <v>71.200000000000017</v>
      </c>
      <c r="O55">
        <f>_xlfn.PERCENTILE.INC('Mora Indexed Replication'!C50:AP50,0.25)</f>
        <v>54.5</v>
      </c>
      <c r="P55">
        <f>_xlfn.PERCENTILE.INC('Mora Indexed Replication'!C50:AP50,0.75)</f>
        <v>88.05</v>
      </c>
    </row>
    <row r="56" spans="2:16" x14ac:dyDescent="0.3">
      <c r="B56">
        <v>48</v>
      </c>
      <c r="C56">
        <v>49</v>
      </c>
      <c r="D56" s="22">
        <v>75.837547799778605</v>
      </c>
      <c r="E56" s="22">
        <v>62.7873250681644</v>
      </c>
      <c r="F56" s="22">
        <v>90.034448440584299</v>
      </c>
      <c r="G56" s="22"/>
      <c r="H56" s="22">
        <f t="shared" si="3"/>
        <v>75.231257191676917</v>
      </c>
      <c r="I56" s="22">
        <f t="shared" si="3"/>
        <v>62.007336314069022</v>
      </c>
      <c r="J56" s="22">
        <f t="shared" si="3"/>
        <v>89.709916382807364</v>
      </c>
      <c r="K56" s="22"/>
      <c r="L56" s="22">
        <f t="shared" si="2"/>
        <v>27.702580068738342</v>
      </c>
      <c r="N56">
        <f>MEDIAN('Mora Indexed Replication'!C51:AP51)</f>
        <v>72</v>
      </c>
      <c r="O56">
        <f>_xlfn.PERCENTILE.INC('Mora Indexed Replication'!C51:AP51,0.25)</f>
        <v>56</v>
      </c>
      <c r="P56">
        <f>_xlfn.PERCENTILE.INC('Mora Indexed Replication'!C51:AP51,0.75)</f>
        <v>89.85</v>
      </c>
    </row>
    <row r="57" spans="2:16" x14ac:dyDescent="0.3">
      <c r="B57">
        <v>49</v>
      </c>
      <c r="C57">
        <v>50</v>
      </c>
      <c r="D57" s="22">
        <v>76.360100116634797</v>
      </c>
      <c r="E57" s="22">
        <v>63.3670859579656</v>
      </c>
      <c r="F57" s="22">
        <v>90.446416799156907</v>
      </c>
      <c r="G57" s="22"/>
      <c r="H57" s="22">
        <f t="shared" si="3"/>
        <v>75.735599855444178</v>
      </c>
      <c r="I57" s="22">
        <f t="shared" si="3"/>
        <v>62.553812080840387</v>
      </c>
      <c r="J57" s="22">
        <f t="shared" si="3"/>
        <v>90.132184163561561</v>
      </c>
      <c r="K57" s="22"/>
      <c r="L57" s="22">
        <f t="shared" si="2"/>
        <v>27.578372082721174</v>
      </c>
      <c r="N57">
        <f>MEDIAN('Mora Indexed Replication'!C52:AP52)</f>
        <v>73</v>
      </c>
      <c r="O57">
        <f>_xlfn.PERCENTILE.INC('Mora Indexed Replication'!C52:AP52,0.25)</f>
        <v>57.05</v>
      </c>
      <c r="P57">
        <f>_xlfn.PERCENTILE.INC('Mora Indexed Replication'!C52:AP52,0.75)</f>
        <v>90.5</v>
      </c>
    </row>
    <row r="58" spans="2:16" x14ac:dyDescent="0.3">
      <c r="B58">
        <v>50</v>
      </c>
      <c r="C58">
        <v>51</v>
      </c>
      <c r="D58" s="22">
        <v>76.872304179725205</v>
      </c>
      <c r="E58" s="22">
        <v>63.935365676183302</v>
      </c>
      <c r="F58" s="22">
        <v>90.8502268298828</v>
      </c>
      <c r="G58" s="22"/>
      <c r="H58" s="22">
        <f t="shared" si="3"/>
        <v>76.229753078280908</v>
      </c>
      <c r="I58" s="22">
        <f t="shared" si="3"/>
        <v>63.089247174383999</v>
      </c>
      <c r="J58" s="22">
        <f t="shared" si="3"/>
        <v>90.545920695785824</v>
      </c>
      <c r="K58" s="22"/>
      <c r="L58" s="22">
        <f t="shared" si="2"/>
        <v>27.456673521401825</v>
      </c>
      <c r="N58">
        <f>MEDIAN('Mora Indexed Replication'!C53:AP53)</f>
        <v>73</v>
      </c>
      <c r="O58">
        <f>_xlfn.PERCENTILE.INC('Mora Indexed Replication'!C53:AP53,0.25)</f>
        <v>58.1</v>
      </c>
      <c r="P58">
        <f>_xlfn.PERCENTILE.INC('Mora Indexed Replication'!C53:AP53,0.75)</f>
        <v>91.7</v>
      </c>
    </row>
    <row r="59" spans="2:16" x14ac:dyDescent="0.3">
      <c r="B59">
        <v>51</v>
      </c>
      <c r="C59">
        <v>52</v>
      </c>
      <c r="D59" s="22">
        <v>77.374561901626706</v>
      </c>
      <c r="E59" s="22">
        <v>64.492610136433797</v>
      </c>
      <c r="F59" s="22">
        <v>91.246195391494098</v>
      </c>
      <c r="G59" s="22"/>
      <c r="H59" s="22">
        <f t="shared" si="3"/>
        <v>76.714120442775481</v>
      </c>
      <c r="I59" s="22">
        <f t="shared" si="3"/>
        <v>63.614078892831174</v>
      </c>
      <c r="J59" s="22">
        <f t="shared" si="3"/>
        <v>90.951463884512123</v>
      </c>
      <c r="K59" s="22"/>
      <c r="L59" s="22">
        <f t="shared" si="2"/>
        <v>27.337384991680949</v>
      </c>
      <c r="N59">
        <f>MEDIAN('Mora Indexed Replication'!C54:AP54)</f>
        <v>74</v>
      </c>
      <c r="O59">
        <f>_xlfn.PERCENTILE.INC('Mora Indexed Replication'!C54:AP54,0.25)</f>
        <v>59.650000000000006</v>
      </c>
      <c r="P59">
        <f>_xlfn.PERCENTILE.INC('Mora Indexed Replication'!C54:AP54,0.75)</f>
        <v>92.95</v>
      </c>
    </row>
    <row r="60" spans="2:16" x14ac:dyDescent="0.3">
      <c r="B60">
        <v>52</v>
      </c>
      <c r="C60">
        <v>53</v>
      </c>
      <c r="D60" s="22">
        <v>77.867252225622707</v>
      </c>
      <c r="E60" s="22">
        <v>65.039239768381194</v>
      </c>
      <c r="F60" s="22">
        <v>91.634621234254496</v>
      </c>
      <c r="G60" s="22"/>
      <c r="H60" s="22">
        <f t="shared" si="3"/>
        <v>77.189082018805749</v>
      </c>
      <c r="I60" s="22">
        <f t="shared" si="3"/>
        <v>64.128719057336184</v>
      </c>
      <c r="J60" s="22">
        <f t="shared" si="3"/>
        <v>91.349131948434575</v>
      </c>
      <c r="K60" s="22"/>
      <c r="L60" s="22">
        <f t="shared" si="2"/>
        <v>27.220412891098391</v>
      </c>
      <c r="N60">
        <f>MEDIAN('Mora Indexed Replication'!C55:AP55)</f>
        <v>74.150000000000006</v>
      </c>
      <c r="O60">
        <f>_xlfn.PERCENTILE.INC('Mora Indexed Replication'!C55:AP55,0.25)</f>
        <v>56.800000000000004</v>
      </c>
      <c r="P60">
        <f>_xlfn.PERCENTILE.INC('Mora Indexed Replication'!C55:AP55,0.75)</f>
        <v>95.169999999999987</v>
      </c>
    </row>
    <row r="61" spans="2:16" x14ac:dyDescent="0.3">
      <c r="B61">
        <v>53</v>
      </c>
      <c r="C61">
        <v>54</v>
      </c>
      <c r="D61" s="22">
        <v>78.350732843292903</v>
      </c>
      <c r="E61" s="22">
        <v>65.5756514233681</v>
      </c>
      <c r="F61" s="22">
        <v>92.015786354067899</v>
      </c>
      <c r="G61" s="22"/>
      <c r="H61" s="22">
        <f t="shared" si="3"/>
        <v>77.654996155265493</v>
      </c>
      <c r="I61" s="22">
        <f t="shared" si="3"/>
        <v>64.63355595348456</v>
      </c>
      <c r="J61" s="22">
        <f t="shared" si="3"/>
        <v>91.73922492005687</v>
      </c>
      <c r="K61" s="22"/>
      <c r="L61" s="22">
        <f t="shared" si="2"/>
        <v>27.10566896657231</v>
      </c>
      <c r="N61">
        <f>MEDIAN('Mora Indexed Replication'!C56:AP56)</f>
        <v>75.3</v>
      </c>
      <c r="O61">
        <f>_xlfn.PERCENTILE.INC('Mora Indexed Replication'!C56:AP56,0.25)</f>
        <v>57</v>
      </c>
      <c r="P61">
        <f>_xlfn.PERCENTILE.INC('Mora Indexed Replication'!C56:AP56,0.75)</f>
        <v>95.96</v>
      </c>
    </row>
    <row r="62" spans="2:16" x14ac:dyDescent="0.3">
      <c r="B62">
        <v>54</v>
      </c>
      <c r="C62">
        <v>55</v>
      </c>
      <c r="D62" s="22">
        <v>78.825341754498993</v>
      </c>
      <c r="E62" s="22">
        <v>66.102220105187001</v>
      </c>
      <c r="F62" s="22">
        <v>92.389957222335795</v>
      </c>
      <c r="G62" s="22"/>
      <c r="H62" s="22">
        <f t="shared" si="3"/>
        <v>78.112201104309037</v>
      </c>
      <c r="I62" s="22">
        <f t="shared" si="3"/>
        <v>65.12895609122809</v>
      </c>
      <c r="J62" s="22">
        <f t="shared" si="3"/>
        <v>92.122026005613165</v>
      </c>
      <c r="K62" s="22"/>
      <c r="L62" s="22">
        <f t="shared" si="2"/>
        <v>26.993069914385075</v>
      </c>
      <c r="N62">
        <f>MEDIAN('Mora Indexed Replication'!C57:AP57)</f>
        <v>76.199999999999989</v>
      </c>
      <c r="O62">
        <f>_xlfn.PERCENTILE.INC('Mora Indexed Replication'!C57:AP57,0.25)</f>
        <v>60</v>
      </c>
      <c r="P62">
        <f>_xlfn.PERCENTILE.INC('Mora Indexed Replication'!C57:AP57,0.75)</f>
        <v>96.525000000000006</v>
      </c>
    </row>
    <row r="63" spans="2:16" x14ac:dyDescent="0.3">
      <c r="B63">
        <v>55</v>
      </c>
      <c r="C63">
        <v>56</v>
      </c>
      <c r="D63" s="22">
        <v>79.291398686806602</v>
      </c>
      <c r="E63" s="22">
        <v>66.619300544899303</v>
      </c>
      <c r="F63" s="22">
        <v>92.757385904997193</v>
      </c>
      <c r="G63" s="22"/>
      <c r="H63" s="22">
        <f t="shared" si="3"/>
        <v>78.561016496556221</v>
      </c>
      <c r="I63" s="22">
        <f t="shared" si="3"/>
        <v>65.615265803329422</v>
      </c>
      <c r="J63" s="22">
        <f t="shared" si="3"/>
        <v>92.497802820203674</v>
      </c>
      <c r="K63" s="22"/>
      <c r="L63" s="22">
        <f t="shared" si="2"/>
        <v>26.882537016874252</v>
      </c>
      <c r="N63">
        <f>MEDIAN('Mora Indexed Replication'!C58:AP58)</f>
        <v>79</v>
      </c>
      <c r="O63">
        <f>_xlfn.PERCENTILE.INC('Mora Indexed Replication'!C58:AP58,0.25)</f>
        <v>70.928571428571416</v>
      </c>
      <c r="P63">
        <f>_xlfn.PERCENTILE.INC('Mora Indexed Replication'!C58:AP58,0.75)</f>
        <v>93.85</v>
      </c>
    </row>
    <row r="64" spans="2:16" x14ac:dyDescent="0.3">
      <c r="B64">
        <v>56</v>
      </c>
      <c r="C64">
        <v>57</v>
      </c>
      <c r="D64" s="22">
        <v>79.749206389274505</v>
      </c>
      <c r="E64" s="22">
        <v>67.127228636267205</v>
      </c>
      <c r="F64" s="22">
        <v>93.118311082522695</v>
      </c>
      <c r="G64" s="22"/>
      <c r="H64" s="22">
        <f t="shared" si="3"/>
        <v>79.001744683373474</v>
      </c>
      <c r="I64" s="22">
        <f t="shared" si="3"/>
        <v>66.092812699778108</v>
      </c>
      <c r="J64" s="22">
        <f t="shared" si="3"/>
        <v>92.866808511637771</v>
      </c>
      <c r="K64" s="22"/>
      <c r="L64" s="22">
        <f t="shared" si="2"/>
        <v>26.773995811859663</v>
      </c>
      <c r="N64">
        <f>MEDIAN('Mora Indexed Replication'!C59:AP59)</f>
        <v>78.25</v>
      </c>
      <c r="O64">
        <f>_xlfn.PERCENTILE.INC('Mora Indexed Replication'!C59:AP59,0.25)</f>
        <v>71.017857142857139</v>
      </c>
      <c r="P64">
        <f>_xlfn.PERCENTILE.INC('Mora Indexed Replication'!C59:AP59,0.75)</f>
        <v>96</v>
      </c>
    </row>
    <row r="65" spans="2:16" x14ac:dyDescent="0.3">
      <c r="B65">
        <v>57</v>
      </c>
      <c r="C65">
        <v>58</v>
      </c>
      <c r="D65" s="22">
        <v>80.199051813722804</v>
      </c>
      <c r="E65" s="22">
        <v>67.626322746346403</v>
      </c>
      <c r="F65" s="22">
        <v>93.472958981198701</v>
      </c>
      <c r="G65" s="22"/>
      <c r="H65" s="22">
        <f t="shared" si="3"/>
        <v>79.434671960349448</v>
      </c>
      <c r="I65" s="22">
        <f t="shared" si="3"/>
        <v>66.561906993476128</v>
      </c>
      <c r="J65" s="22">
        <f t="shared" si="3"/>
        <v>93.229282784805676</v>
      </c>
      <c r="K65" s="22"/>
      <c r="L65" s="22">
        <f t="shared" si="2"/>
        <v>26.667375791329547</v>
      </c>
      <c r="N65">
        <f>MEDIAN('Mora Indexed Replication'!C60:AP60)</f>
        <v>79</v>
      </c>
      <c r="O65">
        <f>_xlfn.PERCENTILE.INC('Mora Indexed Replication'!C60:AP60,0.25)</f>
        <v>71.464285714285694</v>
      </c>
      <c r="P65">
        <f>_xlfn.PERCENTILE.INC('Mora Indexed Replication'!C60:AP60,0.75)</f>
        <v>96.375</v>
      </c>
    </row>
    <row r="66" spans="2:16" x14ac:dyDescent="0.3">
      <c r="B66">
        <v>58</v>
      </c>
      <c r="C66">
        <v>59</v>
      </c>
      <c r="D66" s="22">
        <v>80.641207195021707</v>
      </c>
      <c r="E66" s="22">
        <v>68.116884914043595</v>
      </c>
      <c r="F66" s="22">
        <v>93.821544224803901</v>
      </c>
      <c r="G66" s="22"/>
      <c r="H66" s="22">
        <f t="shared" si="3"/>
        <v>79.860069684364603</v>
      </c>
      <c r="I66" s="22">
        <f t="shared" si="3"/>
        <v>67.022842710628282</v>
      </c>
      <c r="J66" s="22">
        <f t="shared" si="3"/>
        <v>93.585452836960286</v>
      </c>
      <c r="K66" s="22"/>
      <c r="L66" s="22">
        <f t="shared" si="2"/>
        <v>26.562610126332004</v>
      </c>
      <c r="N66">
        <f>MEDIAN('Mora Indexed Replication'!C61:AP61)</f>
        <v>79.09999999999998</v>
      </c>
      <c r="O66">
        <f>_xlfn.PERCENTILE.INC('Mora Indexed Replication'!C61:AP61,0.25)</f>
        <v>71.499999999999957</v>
      </c>
      <c r="P66">
        <f>_xlfn.PERCENTILE.INC('Mora Indexed Replication'!C61:AP61,0.75)</f>
        <v>90</v>
      </c>
    </row>
    <row r="67" spans="2:16" x14ac:dyDescent="0.3">
      <c r="B67">
        <v>59</v>
      </c>
      <c r="C67">
        <v>60</v>
      </c>
      <c r="D67" s="22">
        <v>81.075931040586894</v>
      </c>
      <c r="E67" s="22">
        <v>68.599201947941793</v>
      </c>
      <c r="F67" s="22">
        <v>94.164270614703696</v>
      </c>
      <c r="G67" s="22"/>
      <c r="H67" s="22">
        <f t="shared" si="3"/>
        <v>80.278195295170292</v>
      </c>
      <c r="I67" s="22">
        <f t="shared" si="3"/>
        <v>67.475898797664428</v>
      </c>
      <c r="J67" s="22">
        <f t="shared" si="3"/>
        <v>93.935534213048058</v>
      </c>
      <c r="K67" s="22"/>
      <c r="L67" s="22">
        <f t="shared" si="2"/>
        <v>26.45963541538363</v>
      </c>
      <c r="N67">
        <f>MEDIAN('Mora Indexed Replication'!C62:AP62)</f>
        <v>80.399999999999977</v>
      </c>
      <c r="O67">
        <f>_xlfn.PERCENTILE.INC('Mora Indexed Replication'!C62:AP62,0.25)</f>
        <v>71.714285714285666</v>
      </c>
      <c r="P67">
        <f>_xlfn.PERCENTILE.INC('Mora Indexed Replication'!C62:AP62,0.75)</f>
        <v>93</v>
      </c>
    </row>
    <row r="68" spans="2:16" x14ac:dyDescent="0.3">
      <c r="B68">
        <v>60</v>
      </c>
      <c r="C68">
        <v>61</v>
      </c>
      <c r="D68" s="22">
        <v>81.503469038087403</v>
      </c>
      <c r="E68" s="22">
        <v>69.073546433381907</v>
      </c>
      <c r="F68" s="22">
        <v>94.501331845466893</v>
      </c>
      <c r="G68" s="22"/>
      <c r="H68" s="22">
        <f t="shared" si="3"/>
        <v>80.689293251107884</v>
      </c>
      <c r="I68" s="22">
        <f t="shared" si="3"/>
        <v>67.921340135129427</v>
      </c>
      <c r="J68" s="22">
        <f t="shared" si="3"/>
        <v>94.279731589152789</v>
      </c>
      <c r="K68" s="22"/>
      <c r="L68" s="22">
        <f t="shared" si="2"/>
        <v>26.358391454023362</v>
      </c>
      <c r="N68">
        <f>MEDIAN('Mora Indexed Replication'!C63:AP63)</f>
        <v>81.699999999999974</v>
      </c>
      <c r="O68">
        <f>_xlfn.PERCENTILE.INC('Mora Indexed Replication'!C63:AP63,0.25)</f>
        <v>71.928571428571374</v>
      </c>
      <c r="P68">
        <f>_xlfn.PERCENTILE.INC('Mora Indexed Replication'!C63:AP63,0.75)</f>
        <v>94</v>
      </c>
    </row>
    <row r="69" spans="2:16" x14ac:dyDescent="0.3">
      <c r="B69">
        <v>61</v>
      </c>
      <c r="C69">
        <v>62</v>
      </c>
      <c r="D69" s="22">
        <v>81.924054889344603</v>
      </c>
      <c r="E69" s="22">
        <v>69.540177657657495</v>
      </c>
      <c r="F69" s="22">
        <v>94.8329121622927</v>
      </c>
      <c r="G69" s="22"/>
      <c r="H69" s="22">
        <f t="shared" si="3"/>
        <v>81.093595887485208</v>
      </c>
      <c r="I69" s="22">
        <f t="shared" si="3"/>
        <v>68.359418467768648</v>
      </c>
      <c r="J69" s="22">
        <f t="shared" si="3"/>
        <v>94.618239491182891</v>
      </c>
      <c r="K69" s="22"/>
      <c r="L69" s="22">
        <f t="shared" si="2"/>
        <v>26.258821023414242</v>
      </c>
      <c r="N69">
        <f>MEDIAN('Mora Indexed Replication'!C64:AP64)</f>
        <v>83</v>
      </c>
      <c r="O69">
        <f>_xlfn.PERCENTILE.INC('Mora Indexed Replication'!C64:AP64,0.25)</f>
        <v>72.142857142857082</v>
      </c>
      <c r="P69">
        <f>_xlfn.PERCENTILE.INC('Mora Indexed Replication'!C64:AP64,0.75)</f>
        <v>95</v>
      </c>
    </row>
    <row r="70" spans="2:16" x14ac:dyDescent="0.3">
      <c r="B70">
        <v>62</v>
      </c>
      <c r="C70">
        <v>63</v>
      </c>
      <c r="D70" s="22">
        <v>82.337911077511095</v>
      </c>
      <c r="E70" s="22">
        <v>69.999342461183105</v>
      </c>
      <c r="F70" s="22">
        <v>95.159186965837506</v>
      </c>
      <c r="G70" s="22"/>
      <c r="H70" s="22">
        <f t="shared" si="3"/>
        <v>81.49132420515609</v>
      </c>
      <c r="I70" s="22">
        <f t="shared" si="3"/>
        <v>68.790373258986122</v>
      </c>
      <c r="J70" s="22">
        <f t="shared" si="3"/>
        <v>94.951242955120435</v>
      </c>
      <c r="K70" s="22"/>
      <c r="L70" s="22">
        <f t="shared" si="2"/>
        <v>26.160869696134313</v>
      </c>
      <c r="N70">
        <f>MEDIAN('Mora Indexed Replication'!C65:AP65)</f>
        <v>83.4</v>
      </c>
      <c r="O70">
        <f>_xlfn.PERCENTILE.INC('Mora Indexed Replication'!C65:AP65,0.25)</f>
        <v>72.35714285714279</v>
      </c>
      <c r="P70">
        <f>_xlfn.PERCENTILE.INC('Mora Indexed Replication'!C65:AP65,0.75)</f>
        <v>95.5</v>
      </c>
    </row>
    <row r="71" spans="2:16" x14ac:dyDescent="0.3">
      <c r="B71">
        <v>63</v>
      </c>
      <c r="C71">
        <v>64</v>
      </c>
      <c r="D71" s="22">
        <v>82.745249573834499</v>
      </c>
      <c r="E71" s="22">
        <v>70.451276021634101</v>
      </c>
      <c r="F71" s="22">
        <v>95.4803233694102</v>
      </c>
      <c r="G71" s="22"/>
      <c r="H71" s="22">
        <f t="shared" si="3"/>
        <v>81.882688596005579</v>
      </c>
      <c r="I71" s="22">
        <f t="shared" si="3"/>
        <v>69.214432476937162</v>
      </c>
      <c r="J71" s="22">
        <f t="shared" si="3"/>
        <v>95.278918134443572</v>
      </c>
      <c r="K71" s="22"/>
      <c r="L71" s="22">
        <f t="shared" si="2"/>
        <v>26.06448565750641</v>
      </c>
      <c r="N71">
        <f>MEDIAN('Mora Indexed Replication'!C66:AP66)</f>
        <v>85</v>
      </c>
      <c r="O71">
        <f>_xlfn.PERCENTILE.INC('Mora Indexed Replication'!C66:AP66,0.25)</f>
        <v>74.785714285714249</v>
      </c>
      <c r="P71">
        <f>_xlfn.PERCENTILE.INC('Mora Indexed Replication'!C66:AP66,0.75)</f>
        <v>97.5</v>
      </c>
    </row>
    <row r="72" spans="2:16" x14ac:dyDescent="0.3">
      <c r="B72">
        <v>64</v>
      </c>
      <c r="C72">
        <v>65</v>
      </c>
      <c r="D72" s="22">
        <v>83.146272489625304</v>
      </c>
      <c r="E72" s="22">
        <v>70.896202577291305</v>
      </c>
      <c r="F72" s="22">
        <v>95.796480712970094</v>
      </c>
      <c r="G72" s="22"/>
      <c r="H72" s="22">
        <f t="shared" si="3"/>
        <v>82.267889511302741</v>
      </c>
      <c r="I72" s="22">
        <f t="shared" si="3"/>
        <v>69.631813318715785</v>
      </c>
      <c r="J72" s="22">
        <f t="shared" si="3"/>
        <v>95.601432859713938</v>
      </c>
      <c r="K72" s="22"/>
      <c r="L72" s="22">
        <f t="shared" si="2"/>
        <v>25.969619540998153</v>
      </c>
      <c r="N72">
        <f>MEDIAN('Mora Indexed Replication'!C67:AP67)</f>
        <v>86</v>
      </c>
      <c r="O72">
        <f>_xlfn.PERCENTILE.INC('Mora Indexed Replication'!C67:AP67,0.25)</f>
        <v>74.89285714285711</v>
      </c>
      <c r="P72">
        <f>_xlfn.PERCENTILE.INC('Mora Indexed Replication'!C67:AP67,0.75)</f>
        <v>97.5</v>
      </c>
    </row>
    <row r="73" spans="2:16" x14ac:dyDescent="0.3">
      <c r="B73">
        <v>65</v>
      </c>
      <c r="C73">
        <v>66</v>
      </c>
      <c r="D73" s="22">
        <v>83.541172678451105</v>
      </c>
      <c r="E73" s="22">
        <v>71.334336095163195</v>
      </c>
      <c r="F73" s="22">
        <v>96.107811037882499</v>
      </c>
      <c r="G73" s="22"/>
      <c r="H73" s="22">
        <f t="shared" si="3"/>
        <v>82.647118078236716</v>
      </c>
      <c r="I73" s="22">
        <f t="shared" si="3"/>
        <v>70.042722878396589</v>
      </c>
      <c r="J73" s="22">
        <f t="shared" si="3"/>
        <v>95.918947154780014</v>
      </c>
      <c r="K73" s="22"/>
      <c r="L73" s="22">
        <f t="shared" si="2"/>
        <v>25.876224276383425</v>
      </c>
      <c r="N73">
        <f>MEDIAN('Mora Indexed Replication'!C68:AP68)</f>
        <v>87</v>
      </c>
      <c r="O73">
        <f>_xlfn.PERCENTILE.INC('Mora Indexed Replication'!C68:AP68,0.25)</f>
        <v>75</v>
      </c>
      <c r="P73">
        <f>_xlfn.PERCENTILE.INC('Mora Indexed Replication'!C68:AP68,0.75)</f>
        <v>97.75</v>
      </c>
    </row>
    <row r="74" spans="2:16" x14ac:dyDescent="0.3">
      <c r="B74">
        <v>66</v>
      </c>
      <c r="C74">
        <v>67</v>
      </c>
      <c r="D74" s="22">
        <v>83.930134293047402</v>
      </c>
      <c r="E74" s="22">
        <v>71.765880888866505</v>
      </c>
      <c r="F74" s="22">
        <v>96.414459525974706</v>
      </c>
      <c r="G74" s="22"/>
      <c r="H74" s="22">
        <f t="shared" ref="H74:J107" si="4">H$5*LN($B74)+H$6</f>
        <v>83.020556669383183</v>
      </c>
      <c r="I74" s="22">
        <f t="shared" si="4"/>
        <v>70.447358764074849</v>
      </c>
      <c r="J74" s="22">
        <f t="shared" si="4"/>
        <v>96.231613713570624</v>
      </c>
      <c r="K74" s="22"/>
      <c r="L74" s="22">
        <f t="shared" si="2"/>
        <v>25.784254949495775</v>
      </c>
      <c r="N74">
        <f>MEDIAN('Mora Indexed Replication'!C69:AP69)</f>
        <v>88</v>
      </c>
      <c r="O74">
        <f>_xlfn.PERCENTILE.INC('Mora Indexed Replication'!C69:AP69,0.25)</f>
        <v>75.333333333333343</v>
      </c>
      <c r="P74">
        <f>_xlfn.PERCENTILE.INC('Mora Indexed Replication'!C69:AP69,0.75)</f>
        <v>98</v>
      </c>
    </row>
    <row r="75" spans="2:16" x14ac:dyDescent="0.3">
      <c r="B75">
        <v>67</v>
      </c>
      <c r="C75">
        <v>68</v>
      </c>
      <c r="D75" s="22">
        <v>84.313333300971294</v>
      </c>
      <c r="E75" s="22">
        <v>72.191032190733196</v>
      </c>
      <c r="F75" s="22">
        <v>96.716564906065301</v>
      </c>
      <c r="G75" s="22"/>
      <c r="H75" s="22">
        <f t="shared" si="4"/>
        <v>83.388379429348987</v>
      </c>
      <c r="I75" s="22">
        <f t="shared" si="4"/>
        <v>70.845909668507218</v>
      </c>
      <c r="J75" s="22">
        <f t="shared" si="4"/>
        <v>96.539578341035352</v>
      </c>
      <c r="K75" s="22"/>
      <c r="L75" s="22">
        <f t="shared" si="2"/>
        <v>25.693668672528133</v>
      </c>
      <c r="N75">
        <f>MEDIAN('Mora Indexed Replication'!C70:AP70)</f>
        <v>89</v>
      </c>
      <c r="O75">
        <f>_xlfn.PERCENTILE.INC('Mora Indexed Replication'!C70:AP70,0.25)</f>
        <v>75.666666666666671</v>
      </c>
      <c r="P75">
        <f>_xlfn.PERCENTILE.INC('Mora Indexed Replication'!C70:AP70,0.75)</f>
        <v>98.164999999999992</v>
      </c>
    </row>
    <row r="76" spans="2:16" x14ac:dyDescent="0.3">
      <c r="B76">
        <v>68</v>
      </c>
      <c r="C76">
        <v>69</v>
      </c>
      <c r="D76" s="22">
        <v>84.690937962611201</v>
      </c>
      <c r="E76" s="22">
        <v>72.609976682152706</v>
      </c>
      <c r="F76" s="22">
        <v>97.014259830816698</v>
      </c>
      <c r="G76" s="22"/>
      <c r="H76" s="22">
        <f t="shared" si="4"/>
        <v>83.750752762401319</v>
      </c>
      <c r="I76" s="22">
        <f t="shared" si="4"/>
        <v>71.238555897477966</v>
      </c>
      <c r="J76" s="22">
        <f t="shared" si="4"/>
        <v>96.842980361418711</v>
      </c>
      <c r="K76" s="22"/>
      <c r="L76" s="22">
        <f t="shared" si="2"/>
        <v>25.604424463940745</v>
      </c>
      <c r="N76">
        <f>MEDIAN('Mora Indexed Replication'!C71:AP71)</f>
        <v>87</v>
      </c>
      <c r="O76">
        <f>_xlfn.PERCENTILE.INC('Mora Indexed Replication'!C71:AP71,0.25)</f>
        <v>76</v>
      </c>
      <c r="P76">
        <f>_xlfn.PERCENTILE.INC('Mora Indexed Replication'!C71:AP71,0.75)</f>
        <v>98.335000000000008</v>
      </c>
    </row>
    <row r="77" spans="2:16" x14ac:dyDescent="0.3">
      <c r="B77">
        <v>69</v>
      </c>
      <c r="C77">
        <v>70</v>
      </c>
      <c r="D77" s="22">
        <v>85.0631092748051</v>
      </c>
      <c r="E77" s="22">
        <v>73.022892985756798</v>
      </c>
      <c r="F77" s="22">
        <v>97.307671226473204</v>
      </c>
      <c r="G77" s="22"/>
      <c r="H77" s="22">
        <f t="shared" si="4"/>
        <v>84.107835784499741</v>
      </c>
      <c r="I77" s="22">
        <f t="shared" si="4"/>
        <v>71.625469859593849</v>
      </c>
      <c r="J77" s="22">
        <f t="shared" si="4"/>
        <v>97.141952996730183</v>
      </c>
      <c r="K77" s="22"/>
      <c r="L77" s="22">
        <f t="shared" si="2"/>
        <v>25.516483137136333</v>
      </c>
      <c r="N77">
        <f>MEDIAN('Mora Indexed Replication'!C72:AP72)</f>
        <v>87.5</v>
      </c>
      <c r="O77">
        <f>_xlfn.PERCENTILE.INC('Mora Indexed Replication'!C72:AP72,0.25)</f>
        <v>76.5</v>
      </c>
      <c r="P77">
        <f>_xlfn.PERCENTILE.INC('Mora Indexed Replication'!C72:AP72,0.75)</f>
        <v>98.5</v>
      </c>
    </row>
    <row r="78" spans="2:16" x14ac:dyDescent="0.3">
      <c r="B78">
        <v>70</v>
      </c>
      <c r="C78">
        <v>71</v>
      </c>
      <c r="D78" s="22">
        <v>85.430001382991904</v>
      </c>
      <c r="E78" s="22">
        <v>73.429952122692896</v>
      </c>
      <c r="F78" s="22">
        <v>97.596920617792193</v>
      </c>
      <c r="G78" s="22"/>
      <c r="H78" s="22">
        <f t="shared" si="4"/>
        <v>84.459780742804455</v>
      </c>
      <c r="I78" s="22">
        <f t="shared" si="4"/>
        <v>72.006816520838527</v>
      </c>
      <c r="J78" s="22">
        <f t="shared" si="4"/>
        <v>97.436623717983196</v>
      </c>
      <c r="K78" s="22"/>
      <c r="L78" s="22">
        <f t="shared" ref="L78:L107" si="5">J78-I78</f>
        <v>25.429807197144669</v>
      </c>
      <c r="N78">
        <f>MEDIAN('Mora Indexed Replication'!C73:AP73)</f>
        <v>88</v>
      </c>
      <c r="O78">
        <f>_xlfn.PERCENTILE.INC('Mora Indexed Replication'!C73:AP73,0.25)</f>
        <v>76.5</v>
      </c>
      <c r="P78">
        <f>_xlfn.PERCENTILE.INC('Mora Indexed Replication'!C73:AP73,0.75)</f>
        <v>98.5</v>
      </c>
    </row>
    <row r="79" spans="2:16" x14ac:dyDescent="0.3">
      <c r="B79">
        <v>71</v>
      </c>
      <c r="C79">
        <v>72</v>
      </c>
      <c r="D79" s="22">
        <v>85.791761964539106</v>
      </c>
      <c r="E79" s="22">
        <v>73.831317937918001</v>
      </c>
      <c r="F79" s="22">
        <v>97.8821244302504</v>
      </c>
      <c r="G79" s="22"/>
      <c r="H79" s="22">
        <f t="shared" si="4"/>
        <v>84.806733405429</v>
      </c>
      <c r="I79" s="22">
        <f t="shared" si="4"/>
        <v>72.382753826885306</v>
      </c>
      <c r="J79" s="22">
        <f t="shared" si="4"/>
        <v>97.727114571520914</v>
      </c>
      <c r="K79" s="22"/>
      <c r="L79" s="22">
        <f t="shared" si="5"/>
        <v>25.344360744635608</v>
      </c>
      <c r="N79">
        <f>MEDIAN('Mora Indexed Replication'!C74:AP74)</f>
        <v>88.67</v>
      </c>
      <c r="O79">
        <f>_xlfn.PERCENTILE.INC('Mora Indexed Replication'!C74:AP74,0.25)</f>
        <v>78.133333333333326</v>
      </c>
      <c r="P79">
        <f>_xlfn.PERCENTILE.INC('Mora Indexed Replication'!C74:AP74,0.75)</f>
        <v>98.664999999999992</v>
      </c>
    </row>
    <row r="80" spans="2:16" x14ac:dyDescent="0.3">
      <c r="B80">
        <v>72</v>
      </c>
      <c r="C80">
        <v>73</v>
      </c>
      <c r="D80" s="22">
        <v>86.148532585630306</v>
      </c>
      <c r="E80" s="22">
        <v>74.227147496158594</v>
      </c>
      <c r="F80" s="22">
        <v>98.163394271406503</v>
      </c>
      <c r="G80" s="22"/>
      <c r="H80" s="22">
        <f t="shared" si="4"/>
        <v>85.148833423934875</v>
      </c>
      <c r="I80" s="22">
        <f t="shared" si="4"/>
        <v>72.753433095874868</v>
      </c>
      <c r="J80" s="22">
        <f t="shared" si="4"/>
        <v>98.013542482519753</v>
      </c>
      <c r="K80" s="22"/>
      <c r="L80" s="22">
        <f t="shared" si="5"/>
        <v>25.260109386644885</v>
      </c>
      <c r="N80">
        <f>MEDIAN('Mora Indexed Replication'!C75:AP75)</f>
        <v>89.33</v>
      </c>
      <c r="O80">
        <f>_xlfn.PERCENTILE.INC('Mora Indexed Replication'!C75:AP75,0.25)</f>
        <v>80.266666666666666</v>
      </c>
      <c r="P80">
        <f>_xlfn.PERCENTILE.INC('Mora Indexed Replication'!C75:AP75,0.75)</f>
        <v>98.835000000000008</v>
      </c>
    </row>
    <row r="81" spans="2:16" x14ac:dyDescent="0.3">
      <c r="B81">
        <v>73</v>
      </c>
      <c r="C81">
        <v>74</v>
      </c>
      <c r="D81" s="22">
        <v>86.500449033873906</v>
      </c>
      <c r="E81" s="22">
        <v>74.617591450932096</v>
      </c>
      <c r="F81" s="22">
        <v>98.440837193121695</v>
      </c>
      <c r="G81" s="22"/>
      <c r="H81" s="22">
        <f t="shared" si="4"/>
        <v>85.486214670823912</v>
      </c>
      <c r="I81" s="22">
        <f t="shared" si="4"/>
        <v>73.118999384101969</v>
      </c>
      <c r="J81" s="22">
        <f t="shared" si="4"/>
        <v>98.296019537559587</v>
      </c>
      <c r="K81" s="22"/>
      <c r="L81" s="22">
        <f t="shared" si="5"/>
        <v>25.177020153457619</v>
      </c>
      <c r="N81">
        <f>MEDIAN('Mora Indexed Replication'!C76:AP76)</f>
        <v>90</v>
      </c>
      <c r="O81">
        <f>_xlfn.PERCENTILE.INC('Mora Indexed Replication'!C76:AP76,0.25)</f>
        <v>82.4</v>
      </c>
      <c r="P81">
        <f>_xlfn.PERCENTILE.INC('Mora Indexed Replication'!C76:AP76,0.75)</f>
        <v>99</v>
      </c>
    </row>
    <row r="82" spans="2:16" x14ac:dyDescent="0.3">
      <c r="B82">
        <v>74</v>
      </c>
      <c r="C82">
        <v>75</v>
      </c>
      <c r="D82" s="22">
        <v>86.847641628585507</v>
      </c>
      <c r="E82" s="22">
        <v>75.002794388799302</v>
      </c>
      <c r="F82" s="22">
        <v>98.714555936179707</v>
      </c>
      <c r="G82" s="22"/>
      <c r="H82" s="22">
        <f t="shared" si="4"/>
        <v>85.819005554069946</v>
      </c>
      <c r="I82" s="22">
        <f t="shared" si="4"/>
        <v>73.479591826823281</v>
      </c>
      <c r="J82" s="22">
        <f t="shared" si="4"/>
        <v>98.574653247969607</v>
      </c>
      <c r="K82" s="22"/>
      <c r="L82" s="22">
        <f t="shared" si="5"/>
        <v>25.095061421146326</v>
      </c>
      <c r="N82">
        <f>MEDIAN('Mora Indexed Replication'!C77:AP77)</f>
        <v>90.5</v>
      </c>
      <c r="O82">
        <f>_xlfn.PERCENTILE.INC('Mora Indexed Replication'!C77:AP77,0.25)</f>
        <v>83.408333333333331</v>
      </c>
      <c r="P82">
        <f>_xlfn.PERCENTILE.INC('Mora Indexed Replication'!C77:AP77,0.75)</f>
        <v>99</v>
      </c>
    </row>
    <row r="83" spans="2:16" x14ac:dyDescent="0.3">
      <c r="B83">
        <v>75</v>
      </c>
      <c r="C83">
        <v>76</v>
      </c>
      <c r="D83" s="22">
        <v>87.190235510520694</v>
      </c>
      <c r="E83" s="22">
        <v>75.382895150817106</v>
      </c>
      <c r="F83" s="22">
        <v>98.984649158705196</v>
      </c>
      <c r="G83" s="22"/>
      <c r="H83" s="22">
        <f t="shared" si="4"/>
        <v>86.147329310538865</v>
      </c>
      <c r="I83" s="22">
        <f t="shared" si="4"/>
        <v>73.835343956189831</v>
      </c>
      <c r="J83" s="22">
        <f t="shared" si="4"/>
        <v>98.849546795498227</v>
      </c>
      <c r="K83" s="22"/>
      <c r="L83" s="22">
        <f t="shared" si="5"/>
        <v>25.014202839308396</v>
      </c>
      <c r="N83">
        <f>MEDIAN('Mora Indexed Replication'!C78:AP78)</f>
        <v>91</v>
      </c>
      <c r="O83">
        <f>_xlfn.PERCENTILE.INC('Mora Indexed Replication'!C78:AP78,0.25)</f>
        <v>83.916666666666657</v>
      </c>
      <c r="P83">
        <f>_xlfn.PERCENTILE.INC('Mora Indexed Replication'!C78:AP78,0.75)</f>
        <v>99</v>
      </c>
    </row>
    <row r="84" spans="2:16" x14ac:dyDescent="0.3">
      <c r="B84">
        <v>76</v>
      </c>
      <c r="C84">
        <v>77</v>
      </c>
      <c r="D84" s="22">
        <v>87.528350912669296</v>
      </c>
      <c r="E84" s="22">
        <v>75.758027132978199</v>
      </c>
      <c r="F84" s="22">
        <v>99.251211649652106</v>
      </c>
      <c r="G84" s="22"/>
      <c r="H84" s="22">
        <f t="shared" si="4"/>
        <v>86.471304279975271</v>
      </c>
      <c r="I84" s="22">
        <f t="shared" si="4"/>
        <v>74.186383998122906</v>
      </c>
      <c r="J84" s="22">
        <f t="shared" si="4"/>
        <v>99.120799261712264</v>
      </c>
      <c r="K84" s="22"/>
      <c r="L84" s="22">
        <f t="shared" si="5"/>
        <v>24.934415263589358</v>
      </c>
      <c r="N84">
        <f>MEDIAN('Mora Indexed Replication'!C79:AP79)</f>
        <v>91.5</v>
      </c>
      <c r="O84">
        <f>_xlfn.PERCENTILE.INC('Mora Indexed Replication'!C79:AP79,0.25)</f>
        <v>84.424999999999997</v>
      </c>
      <c r="P84">
        <f>_xlfn.PERCENTILE.INC('Mora Indexed Replication'!C79:AP79,0.75)</f>
        <v>99</v>
      </c>
    </row>
    <row r="85" spans="2:16" x14ac:dyDescent="0.3">
      <c r="B85">
        <v>77</v>
      </c>
      <c r="C85">
        <v>78</v>
      </c>
      <c r="D85" s="22">
        <v>87.862103413577401</v>
      </c>
      <c r="E85" s="22">
        <v>76.128318567267499</v>
      </c>
      <c r="F85" s="22">
        <v>99.514334528516898</v>
      </c>
      <c r="G85" s="22"/>
      <c r="H85" s="22">
        <f t="shared" si="4"/>
        <v>86.791044161079753</v>
      </c>
      <c r="I85" s="22">
        <f t="shared" si="4"/>
        <v>74.532835149783935</v>
      </c>
      <c r="J85" s="22">
        <f t="shared" si="4"/>
        <v>99.388505842401045</v>
      </c>
      <c r="K85" s="22"/>
      <c r="L85" s="22">
        <f t="shared" si="5"/>
        <v>24.85567069261711</v>
      </c>
      <c r="N85">
        <f>MEDIAN('Mora Indexed Replication'!C80:AP80)</f>
        <v>92</v>
      </c>
      <c r="O85">
        <f>_xlfn.PERCENTILE.INC('Mora Indexed Replication'!C80:AP80,0.25)</f>
        <v>84.933333333333337</v>
      </c>
      <c r="P85">
        <f>_xlfn.PERCENTILE.INC('Mora Indexed Replication'!C80:AP80,0.75)</f>
        <v>99</v>
      </c>
    </row>
    <row r="86" spans="2:16" x14ac:dyDescent="0.3">
      <c r="B86">
        <v>78</v>
      </c>
      <c r="C86">
        <v>79</v>
      </c>
      <c r="D86" s="22">
        <v>88.191604174532998</v>
      </c>
      <c r="E86" s="22">
        <v>76.493892784813994</v>
      </c>
      <c r="F86" s="22">
        <v>99.774105432329904</v>
      </c>
      <c r="G86" s="22"/>
      <c r="H86" s="22">
        <f t="shared" si="4"/>
        <v>87.106658251063692</v>
      </c>
      <c r="I86" s="22">
        <f t="shared" si="4"/>
        <v>74.87481583914203</v>
      </c>
      <c r="J86" s="22">
        <f t="shared" si="4"/>
        <v>99.652758048146978</v>
      </c>
      <c r="K86" s="22"/>
      <c r="L86" s="22">
        <f t="shared" si="5"/>
        <v>24.777942209004948</v>
      </c>
      <c r="N86">
        <f>MEDIAN('Mora Indexed Replication'!C81:AP81)</f>
        <v>92.5</v>
      </c>
      <c r="O86">
        <f>_xlfn.PERCENTILE.INC('Mora Indexed Replication'!C81:AP81,0.25)</f>
        <v>84.941666666666663</v>
      </c>
      <c r="P86">
        <f>_xlfn.PERCENTILE.INC('Mora Indexed Replication'!C81:AP81,0.75)</f>
        <v>99</v>
      </c>
    </row>
    <row r="87" spans="2:16" x14ac:dyDescent="0.3">
      <c r="B87">
        <v>79</v>
      </c>
      <c r="C87">
        <v>80</v>
      </c>
      <c r="D87" s="22">
        <v>88.516960161832998</v>
      </c>
      <c r="E87" s="22">
        <v>76.854868462491595</v>
      </c>
      <c r="F87" s="22">
        <v>100.030608690886</v>
      </c>
      <c r="G87" s="22"/>
      <c r="H87" s="22">
        <f t="shared" si="4"/>
        <v>87.418251669944652</v>
      </c>
      <c r="I87" s="22">
        <f t="shared" si="4"/>
        <v>75.212439968007061</v>
      </c>
      <c r="J87" s="22">
        <f t="shared" si="4"/>
        <v>99.913643892119907</v>
      </c>
      <c r="K87" s="22"/>
      <c r="L87" s="22">
        <f t="shared" si="5"/>
        <v>24.701203924112846</v>
      </c>
      <c r="N87">
        <f>MEDIAN('Mora Indexed Replication'!C82:AP82)</f>
        <v>93</v>
      </c>
      <c r="O87">
        <f>_xlfn.PERCENTILE.INC('Mora Indexed Replication'!C82:AP82,0.25)</f>
        <v>84.95</v>
      </c>
      <c r="P87">
        <f>_xlfn.PERCENTILE.INC('Mora Indexed Replication'!C82:AP82,0.75)</f>
        <v>99</v>
      </c>
    </row>
    <row r="88" spans="2:16" x14ac:dyDescent="0.3">
      <c r="B88">
        <v>80</v>
      </c>
      <c r="C88">
        <v>81</v>
      </c>
      <c r="D88" s="22">
        <v>88.838274355243598</v>
      </c>
      <c r="E88" s="22">
        <v>77.211359854201802</v>
      </c>
      <c r="F88" s="22">
        <v>100.283925491091</v>
      </c>
      <c r="G88" s="22"/>
      <c r="H88" s="22">
        <f t="shared" si="4"/>
        <v>87.725925570733722</v>
      </c>
      <c r="I88" s="22">
        <f t="shared" si="4"/>
        <v>75.545817139776204</v>
      </c>
      <c r="J88" s="22">
        <f t="shared" si="4"/>
        <v>100.17124806605938</v>
      </c>
      <c r="K88" s="22"/>
      <c r="L88" s="22">
        <f t="shared" si="5"/>
        <v>24.625430926283173</v>
      </c>
      <c r="N88">
        <f>MEDIAN('Mora Indexed Replication'!C83:AP83)</f>
        <v>95</v>
      </c>
      <c r="O88">
        <f>_xlfn.PERCENTILE.INC('Mora Indexed Replication'!C83:AP83,0.25)</f>
        <v>91.04</v>
      </c>
      <c r="P88">
        <f>_xlfn.PERCENTILE.INC('Mora Indexed Replication'!C83:AP83,0.75)</f>
        <v>99</v>
      </c>
    </row>
    <row r="89" spans="2:16" x14ac:dyDescent="0.3">
      <c r="B89">
        <v>81</v>
      </c>
      <c r="C89">
        <v>82</v>
      </c>
      <c r="D89" s="22">
        <v>89.155645943670905</v>
      </c>
      <c r="E89" s="22">
        <v>77.563477007965901</v>
      </c>
      <c r="F89" s="22">
        <v>100.53413403122001</v>
      </c>
      <c r="G89" s="22"/>
      <c r="H89" s="22">
        <f t="shared" si="4"/>
        <v>88.029777336567008</v>
      </c>
      <c r="I89" s="22">
        <f t="shared" si="4"/>
        <v>75.875052873033951</v>
      </c>
      <c r="J89" s="22">
        <f t="shared" si="4"/>
        <v>100.42565210532558</v>
      </c>
      <c r="K89" s="22"/>
      <c r="L89" s="22">
        <f t="shared" si="5"/>
        <v>24.550599232291631</v>
      </c>
      <c r="N89">
        <f>MEDIAN('Mora Indexed Replication'!C84:AP84)</f>
        <v>95</v>
      </c>
      <c r="O89">
        <f>_xlfn.PERCENTILE.INC('Mora Indexed Replication'!C84:AP84,0.25)</f>
        <v>91.105000000000004</v>
      </c>
      <c r="P89">
        <f>_xlfn.PERCENTILE.INC('Mora Indexed Replication'!C84:AP84,0.75)</f>
        <v>99</v>
      </c>
    </row>
    <row r="90" spans="2:16" x14ac:dyDescent="0.3">
      <c r="B90">
        <v>82</v>
      </c>
      <c r="C90">
        <v>83</v>
      </c>
      <c r="D90" s="22">
        <v>89.4691705089718</v>
      </c>
      <c r="E90" s="22">
        <v>77.911325969859206</v>
      </c>
      <c r="F90" s="22">
        <v>100.781309665837</v>
      </c>
      <c r="G90" s="22"/>
      <c r="H90" s="22">
        <f t="shared" si="4"/>
        <v>88.329900765741868</v>
      </c>
      <c r="I90" s="22">
        <f t="shared" si="4"/>
        <v>76.20024880204636</v>
      </c>
      <c r="J90" s="22">
        <f t="shared" si="4"/>
        <v>100.67693454382358</v>
      </c>
      <c r="K90" s="22"/>
      <c r="L90" s="22">
        <f t="shared" si="5"/>
        <v>24.476685741777217</v>
      </c>
      <c r="N90">
        <f>MEDIAN('Mora Indexed Replication'!C85:AP85)</f>
        <v>92</v>
      </c>
      <c r="O90">
        <f>_xlfn.PERCENTILE.INC('Mora Indexed Replication'!C85:AP85,0.25)</f>
        <v>84.335000000000008</v>
      </c>
      <c r="P90">
        <f>_xlfn.PERCENTILE.INC('Mora Indexed Replication'!C85:AP85,0.75)</f>
        <v>98.324999999999989</v>
      </c>
    </row>
    <row r="91" spans="2:16" x14ac:dyDescent="0.3">
      <c r="B91">
        <v>83</v>
      </c>
      <c r="C91">
        <v>84</v>
      </c>
      <c r="D91" s="22">
        <v>89.778940198757198</v>
      </c>
      <c r="E91" s="22">
        <v>78.255008975732906</v>
      </c>
      <c r="F91" s="22">
        <v>101.02552504202001</v>
      </c>
      <c r="G91" s="22"/>
      <c r="H91" s="22">
        <f t="shared" si="4"/>
        <v>88.626386245538427</v>
      </c>
      <c r="I91" s="22">
        <f t="shared" si="4"/>
        <v>76.521502865103727</v>
      </c>
      <c r="J91" s="22">
        <f t="shared" si="4"/>
        <v>100.92517105953766</v>
      </c>
      <c r="K91" s="22"/>
      <c r="L91" s="22">
        <f t="shared" si="5"/>
        <v>24.403668194433934</v>
      </c>
      <c r="N91">
        <f>MEDIAN('Mora Indexed Replication'!C86:AP86)</f>
        <v>92</v>
      </c>
      <c r="O91">
        <f>_xlfn.PERCENTILE.INC('Mora Indexed Replication'!C86:AP86,0.25)</f>
        <v>84.742500000000021</v>
      </c>
      <c r="P91">
        <f>_xlfn.PERCENTILE.INC('Mora Indexed Replication'!C86:AP86,0.75)</f>
        <v>98.399999999999991</v>
      </c>
    </row>
    <row r="92" spans="2:16" x14ac:dyDescent="0.3">
      <c r="B92">
        <v>84</v>
      </c>
      <c r="C92">
        <v>85</v>
      </c>
      <c r="D92" s="22">
        <v>90.085043888969807</v>
      </c>
      <c r="E92" s="22">
        <v>78.594624631590705</v>
      </c>
      <c r="F92" s="22">
        <v>101.266850227541</v>
      </c>
      <c r="G92" s="22"/>
      <c r="H92" s="22">
        <f t="shared" si="4"/>
        <v>88.919320915631417</v>
      </c>
      <c r="I92" s="22">
        <f t="shared" si="4"/>
        <v>76.83890948158394</v>
      </c>
      <c r="J92" s="22">
        <f t="shared" si="4"/>
        <v>101.17043461135016</v>
      </c>
      <c r="K92" s="22"/>
      <c r="L92" s="22">
        <f t="shared" si="5"/>
        <v>24.33152512976622</v>
      </c>
      <c r="N92">
        <f>MEDIAN('Mora Indexed Replication'!C87:AP87)</f>
        <v>92.224999999999994</v>
      </c>
      <c r="O92">
        <f>_xlfn.PERCENTILE.INC('Mora Indexed Replication'!C87:AP87,0.25)</f>
        <v>85</v>
      </c>
      <c r="P92">
        <f>_xlfn.PERCENTILE.INC('Mora Indexed Replication'!C87:AP87,0.75)</f>
        <v>98.474999999999994</v>
      </c>
    </row>
    <row r="93" spans="2:16" x14ac:dyDescent="0.3">
      <c r="B93">
        <v>85</v>
      </c>
      <c r="C93">
        <v>86</v>
      </c>
      <c r="D93" s="22">
        <v>90.387567336953296</v>
      </c>
      <c r="E93" s="22">
        <v>78.930268083415498</v>
      </c>
      <c r="F93" s="22">
        <v>101.50535283153999</v>
      </c>
      <c r="G93" s="22"/>
      <c r="H93" s="22">
        <f t="shared" si="4"/>
        <v>89.2087888218323</v>
      </c>
      <c r="I93" s="22">
        <f t="shared" si="4"/>
        <v>77.15255971853837</v>
      </c>
      <c r="J93" s="22">
        <f t="shared" si="4"/>
        <v>101.41279556776415</v>
      </c>
      <c r="K93" s="22"/>
      <c r="L93" s="22">
        <f t="shared" si="5"/>
        <v>24.260235849225779</v>
      </c>
      <c r="N93">
        <f>MEDIAN('Mora Indexed Replication'!C88:AP88)</f>
        <v>91.75</v>
      </c>
      <c r="O93">
        <f>_xlfn.PERCENTILE.INC('Mora Indexed Replication'!C88:AP88,0.25)</f>
        <v>82.344999999999999</v>
      </c>
      <c r="P93">
        <f>_xlfn.PERCENTILE.INC('Mora Indexed Replication'!C88:AP88,0.75)</f>
        <v>98.549999999999983</v>
      </c>
    </row>
    <row r="94" spans="2:16" x14ac:dyDescent="0.3">
      <c r="B94">
        <v>86</v>
      </c>
      <c r="C94">
        <v>87</v>
      </c>
      <c r="D94" s="22">
        <v>90.686593325673499</v>
      </c>
      <c r="E94" s="22">
        <v>79.262031177180106</v>
      </c>
      <c r="F94" s="22">
        <v>101.741098118222</v>
      </c>
      <c r="G94" s="22"/>
      <c r="H94" s="22">
        <f t="shared" si="4"/>
        <v>89.494871060839699</v>
      </c>
      <c r="I94" s="22">
        <f t="shared" si="4"/>
        <v>77.462541447534804</v>
      </c>
      <c r="J94" s="22">
        <f t="shared" si="4"/>
        <v>101.65232182809774</v>
      </c>
      <c r="K94" s="22"/>
      <c r="L94" s="22">
        <f t="shared" si="5"/>
        <v>24.189780380562937</v>
      </c>
      <c r="N94">
        <f>MEDIAN('Mora Indexed Replication'!C89:AP89)</f>
        <v>92.375</v>
      </c>
      <c r="O94">
        <f>_xlfn.PERCENTILE.INC('Mora Indexed Replication'!C89:AP89,0.25)</f>
        <v>79.539999999999992</v>
      </c>
      <c r="P94">
        <f>_xlfn.PERCENTILE.INC('Mora Indexed Replication'!C89:AP89,0.75)</f>
        <v>98.624999999999972</v>
      </c>
    </row>
    <row r="95" spans="2:16" x14ac:dyDescent="0.3">
      <c r="B95">
        <v>87</v>
      </c>
      <c r="C95">
        <v>88</v>
      </c>
      <c r="D95" s="22">
        <v>90.982201799697194</v>
      </c>
      <c r="E95" s="22">
        <v>79.590002609713096</v>
      </c>
      <c r="F95" s="22">
        <v>101.974149114065</v>
      </c>
      <c r="G95" s="22"/>
      <c r="H95" s="22">
        <f t="shared" si="4"/>
        <v>89.777645916622575</v>
      </c>
      <c r="I95" s="22">
        <f t="shared" si="4"/>
        <v>77.768939492434143</v>
      </c>
      <c r="J95" s="22">
        <f t="shared" si="4"/>
        <v>101.88907893667269</v>
      </c>
      <c r="K95" s="22"/>
      <c r="L95" s="22">
        <f t="shared" si="5"/>
        <v>24.120139444238546</v>
      </c>
      <c r="N95">
        <f>MEDIAN('Mora Indexed Replication'!C90:AP90)</f>
        <v>92.5</v>
      </c>
      <c r="O95">
        <f>_xlfn.PERCENTILE.INC('Mora Indexed Replication'!C90:AP90,0.25)</f>
        <v>80.004999999999995</v>
      </c>
      <c r="P95">
        <f>_xlfn.PERCENTILE.INC('Mora Indexed Replication'!C90:AP90,0.75)</f>
        <v>98.699999999999974</v>
      </c>
    </row>
    <row r="96" spans="2:16" x14ac:dyDescent="0.3">
      <c r="B96">
        <v>88</v>
      </c>
      <c r="C96">
        <v>89</v>
      </c>
      <c r="D96" s="22">
        <v>91.274469993488594</v>
      </c>
      <c r="E96" s="22">
        <v>79.914268071040496</v>
      </c>
      <c r="F96" s="22">
        <v>102.204566708965</v>
      </c>
      <c r="G96" s="22"/>
      <c r="H96" s="22">
        <f t="shared" si="4"/>
        <v>90.057188989009049</v>
      </c>
      <c r="I96" s="22">
        <f t="shared" si="4"/>
        <v>78.071835768721641</v>
      </c>
      <c r="J96" s="22">
        <f t="shared" si="4"/>
        <v>102.12313019047723</v>
      </c>
      <c r="K96" s="22"/>
      <c r="L96" s="22">
        <f t="shared" si="5"/>
        <v>24.051294421755586</v>
      </c>
      <c r="N96">
        <f>MEDIAN('Mora Indexed Replication'!C91:AP91)</f>
        <v>92.25</v>
      </c>
      <c r="O96">
        <f>_xlfn.PERCENTILE.INC('Mora Indexed Replication'!C91:AP91,0.25)</f>
        <v>80.47</v>
      </c>
      <c r="P96">
        <f>_xlfn.PERCENTILE.INC('Mora Indexed Replication'!C91:AP91,0.75)</f>
        <v>98.774999999999977</v>
      </c>
    </row>
    <row r="97" spans="2:16" x14ac:dyDescent="0.3">
      <c r="B97">
        <v>89</v>
      </c>
      <c r="C97">
        <v>90</v>
      </c>
      <c r="D97" s="22">
        <v>91.563472552537604</v>
      </c>
      <c r="E97" s="22">
        <v>80.234910378775496</v>
      </c>
      <c r="F97" s="22">
        <v>102.432409751726</v>
      </c>
      <c r="G97" s="22"/>
      <c r="H97" s="22">
        <f t="shared" si="4"/>
        <v>90.33357331501027</v>
      </c>
      <c r="I97" s="22">
        <f t="shared" si="4"/>
        <v>78.371309414966277</v>
      </c>
      <c r="J97" s="22">
        <f t="shared" si="4"/>
        <v>102.35453674074608</v>
      </c>
      <c r="K97" s="22"/>
      <c r="L97" s="22">
        <f t="shared" si="5"/>
        <v>23.983227325779808</v>
      </c>
      <c r="N97">
        <f>MEDIAN('Mora Indexed Replication'!C92:AP92)</f>
        <v>92.5</v>
      </c>
      <c r="O97">
        <f>_xlfn.PERCENTILE.INC('Mora Indexed Replication'!C92:AP92,0.25)</f>
        <v>80.935000000000016</v>
      </c>
      <c r="P97">
        <f>_xlfn.PERCENTILE.INC('Mora Indexed Replication'!C92:AP92,0.75)</f>
        <v>98.849999999999966</v>
      </c>
    </row>
    <row r="98" spans="2:16" x14ac:dyDescent="0.3">
      <c r="B98">
        <v>90</v>
      </c>
      <c r="C98">
        <v>91</v>
      </c>
      <c r="D98" s="22">
        <v>91.849281647795607</v>
      </c>
      <c r="E98" s="22">
        <v>80.552009605082503</v>
      </c>
      <c r="F98" s="22">
        <v>102.65773514028599</v>
      </c>
      <c r="G98" s="22"/>
      <c r="H98" s="22">
        <f t="shared" si="4"/>
        <v>90.606869483365855</v>
      </c>
      <c r="I98" s="22">
        <f t="shared" si="4"/>
        <v>78.667436916935287</v>
      </c>
      <c r="J98" s="22">
        <f t="shared" si="4"/>
        <v>102.58335768886519</v>
      </c>
      <c r="K98" s="22"/>
      <c r="L98" s="22">
        <f t="shared" si="5"/>
        <v>23.915920771929905</v>
      </c>
      <c r="N98">
        <f>MEDIAN('Mora Indexed Replication'!C93:AP93)</f>
        <v>92.5</v>
      </c>
      <c r="O98">
        <f>_xlfn.PERCENTILE.INC('Mora Indexed Replication'!C93:AP93,0.25)</f>
        <v>81.25500000000001</v>
      </c>
      <c r="P98">
        <f>_xlfn.PERCENTILE.INC('Mora Indexed Replication'!C93:AP93,0.75)</f>
        <v>98.924999999999955</v>
      </c>
    </row>
    <row r="99" spans="2:16" x14ac:dyDescent="0.3">
      <c r="B99">
        <v>91</v>
      </c>
      <c r="C99">
        <v>92</v>
      </c>
      <c r="D99" s="22">
        <v>92.131967083857305</v>
      </c>
      <c r="E99" s="22">
        <v>80.865643196702607</v>
      </c>
      <c r="F99" s="22">
        <v>102.880597906999</v>
      </c>
      <c r="G99" s="22"/>
      <c r="H99" s="22">
        <f t="shared" si="4"/>
        <v>90.877145742760234</v>
      </c>
      <c r="I99" s="22">
        <f t="shared" si="4"/>
        <v>78.960292224851102</v>
      </c>
      <c r="J99" s="22">
        <f t="shared" si="4"/>
        <v>102.80965017697737</v>
      </c>
      <c r="K99" s="22"/>
      <c r="L99" s="22">
        <f t="shared" si="5"/>
        <v>23.849357952126269</v>
      </c>
      <c r="N99">
        <f>MEDIAN('Mora Indexed Replication'!C94:AP94)</f>
        <v>94</v>
      </c>
      <c r="O99">
        <f>_xlfn.PERCENTILE.INC('Mora Indexed Replication'!C94:AP94,0.25)</f>
        <v>88.15</v>
      </c>
      <c r="P99">
        <f>_xlfn.PERCENTILE.INC('Mora Indexed Replication'!C94:AP94,0.75)</f>
        <v>99</v>
      </c>
    </row>
    <row r="100" spans="2:16" x14ac:dyDescent="0.3">
      <c r="B100">
        <v>92</v>
      </c>
      <c r="C100">
        <v>93</v>
      </c>
      <c r="D100" s="22">
        <v>92.411596401295199</v>
      </c>
      <c r="E100" s="22">
        <v>81.175886088491197</v>
      </c>
      <c r="F100" s="22">
        <v>103.101051299316</v>
      </c>
      <c r="G100" s="22"/>
      <c r="H100" s="22">
        <f t="shared" si="4"/>
        <v>91.144468104125579</v>
      </c>
      <c r="I100" s="22">
        <f t="shared" si="4"/>
        <v>79.249946864240627</v>
      </c>
      <c r="J100" s="22">
        <f t="shared" si="4"/>
        <v>103.03346947363677</v>
      </c>
      <c r="K100" s="22"/>
      <c r="L100" s="22">
        <f t="shared" si="5"/>
        <v>23.783522609396144</v>
      </c>
      <c r="N100">
        <f>MEDIAN('Mora Indexed Replication'!C95:AP95)</f>
        <v>96.5</v>
      </c>
      <c r="O100">
        <f>_xlfn.PERCENTILE.INC('Mora Indexed Replication'!C95:AP95,0.25)</f>
        <v>87.4</v>
      </c>
      <c r="P100">
        <f>_xlfn.PERCENTILE.INC('Mora Indexed Replication'!C95:AP95,0.75)</f>
        <v>99</v>
      </c>
    </row>
    <row r="101" spans="2:16" x14ac:dyDescent="0.3">
      <c r="B101">
        <v>93</v>
      </c>
      <c r="C101">
        <v>94</v>
      </c>
      <c r="D101" s="22">
        <v>92.688234973520494</v>
      </c>
      <c r="E101" s="22">
        <v>81.482810810883706</v>
      </c>
      <c r="F101" s="22">
        <v>103.319146856145</v>
      </c>
      <c r="G101" s="22"/>
      <c r="H101" s="22">
        <f t="shared" si="4"/>
        <v>91.408900437414047</v>
      </c>
      <c r="I101" s="22">
        <f t="shared" si="4"/>
        <v>79.536470040791983</v>
      </c>
      <c r="J101" s="22">
        <f t="shared" si="4"/>
        <v>103.25486905483285</v>
      </c>
      <c r="K101" s="22"/>
      <c r="L101" s="22">
        <f t="shared" si="5"/>
        <v>23.71839901404087</v>
      </c>
      <c r="N101">
        <f>MEDIAN('Mora Indexed Replication'!C96:AP96)</f>
        <v>99</v>
      </c>
      <c r="O101">
        <f>_xlfn.PERCENTILE.INC('Mora Indexed Replication'!C96:AP96,0.25)</f>
        <v>94</v>
      </c>
      <c r="P101">
        <f>_xlfn.PERCENTILE.INC('Mora Indexed Replication'!C96:AP96,0.75)</f>
        <v>99</v>
      </c>
    </row>
    <row r="102" spans="2:16" x14ac:dyDescent="0.3">
      <c r="B102">
        <v>94</v>
      </c>
      <c r="C102">
        <v>95</v>
      </c>
      <c r="D102" s="22">
        <v>92.961946098519206</v>
      </c>
      <c r="E102" s="22">
        <v>81.7864875916746</v>
      </c>
      <c r="F102" s="22">
        <v>103.53493448018099</v>
      </c>
      <c r="G102" s="22"/>
      <c r="H102" s="22">
        <f t="shared" si="4"/>
        <v>91.670504563195166</v>
      </c>
      <c r="I102" s="22">
        <f t="shared" si="4"/>
        <v>79.819928739603867</v>
      </c>
      <c r="J102" s="22">
        <f t="shared" si="4"/>
        <v>103.47390068068141</v>
      </c>
      <c r="K102" s="22"/>
      <c r="L102" s="22">
        <f t="shared" si="5"/>
        <v>23.653971941077543</v>
      </c>
      <c r="N102">
        <f>MEDIAN('Mora Indexed Replication'!C97:AP97)</f>
        <v>99</v>
      </c>
      <c r="O102">
        <f>_xlfn.PERCENTILE.INC('Mora Indexed Replication'!C97:AP97,0.25)</f>
        <v>94</v>
      </c>
      <c r="P102">
        <f>_xlfn.PERCENTILE.INC('Mora Indexed Replication'!C97:AP97,0.75)</f>
        <v>99</v>
      </c>
    </row>
    <row r="103" spans="2:16" x14ac:dyDescent="0.3">
      <c r="B103">
        <v>95</v>
      </c>
      <c r="C103">
        <v>96</v>
      </c>
      <c r="D103" s="22">
        <v>93.232791085785195</v>
      </c>
      <c r="E103" s="22">
        <v>82.086984452467803</v>
      </c>
      <c r="F103" s="22">
        <v>103.748462506433</v>
      </c>
      <c r="G103" s="22"/>
      <c r="H103" s="22">
        <f t="shared" si="4"/>
        <v>91.929340339406252</v>
      </c>
      <c r="I103" s="22">
        <f t="shared" si="4"/>
        <v>80.100387819183325</v>
      </c>
      <c r="J103" s="22">
        <f t="shared" si="4"/>
        <v>103.6906144680577</v>
      </c>
      <c r="K103" s="22"/>
      <c r="L103" s="22">
        <f t="shared" si="5"/>
        <v>23.590226648874378</v>
      </c>
      <c r="N103">
        <f>MEDIAN('Mora Indexed Replication'!C98:AP98)</f>
        <v>99</v>
      </c>
      <c r="O103">
        <f>_xlfn.PERCENTILE.INC('Mora Indexed Replication'!C98:AP98,0.25)</f>
        <v>94</v>
      </c>
      <c r="P103">
        <f>_xlfn.PERCENTILE.INC('Mora Indexed Replication'!C98:AP98,0.75)</f>
        <v>99</v>
      </c>
    </row>
    <row r="104" spans="2:16" x14ac:dyDescent="0.3">
      <c r="B104">
        <v>96</v>
      </c>
      <c r="C104">
        <v>97</v>
      </c>
      <c r="D104" s="22">
        <v>93.500829338748204</v>
      </c>
      <c r="E104" s="22">
        <v>82.384367300129</v>
      </c>
      <c r="F104" s="22">
        <v>103.959777767213</v>
      </c>
      <c r="G104" s="22"/>
      <c r="H104" s="22">
        <f t="shared" si="4"/>
        <v>92.185465743560712</v>
      </c>
      <c r="I104" s="22">
        <f t="shared" si="4"/>
        <v>80.377910100521646</v>
      </c>
      <c r="J104" s="22">
        <f t="shared" si="4"/>
        <v>103.90505895942634</v>
      </c>
      <c r="K104" s="22"/>
      <c r="L104" s="22">
        <f t="shared" si="5"/>
        <v>23.527148858904695</v>
      </c>
      <c r="N104">
        <f>MEDIAN('Mora Indexed Replication'!C99:AP99)</f>
        <v>99</v>
      </c>
      <c r="O104">
        <f>_xlfn.PERCENTILE.INC('Mora Indexed Replication'!C99:AP99,0.25)</f>
        <v>94</v>
      </c>
      <c r="P104">
        <f>_xlfn.PERCENTILE.INC('Mora Indexed Replication'!C99:AP99,0.75)</f>
        <v>99</v>
      </c>
    </row>
    <row r="105" spans="2:16" x14ac:dyDescent="0.3">
      <c r="B105">
        <v>97</v>
      </c>
      <c r="C105">
        <v>98</v>
      </c>
      <c r="D105" s="22">
        <v>93.766118432975404</v>
      </c>
      <c r="E105" s="22">
        <v>82.678700013547996</v>
      </c>
      <c r="F105" s="22">
        <v>104.16892565379</v>
      </c>
      <c r="G105" s="22"/>
      <c r="H105" s="22">
        <f t="shared" si="4"/>
        <v>92.438936950696672</v>
      </c>
      <c r="I105" s="22">
        <f t="shared" si="4"/>
        <v>80.652556451554943</v>
      </c>
      <c r="J105" s="22">
        <f t="shared" si="4"/>
        <v>104.11728118810495</v>
      </c>
      <c r="K105" s="22"/>
      <c r="L105" s="22">
        <f t="shared" si="5"/>
        <v>23.464724736550011</v>
      </c>
      <c r="N105">
        <f>MEDIAN('Mora Indexed Replication'!C100:AP100)</f>
        <v>99</v>
      </c>
      <c r="O105">
        <f>_xlfn.PERCENTILE.INC('Mora Indexed Replication'!C100:AP100,0.25)</f>
        <v>94</v>
      </c>
      <c r="P105">
        <f>_xlfn.PERCENTILE.INC('Mora Indexed Replication'!C100:AP100,0.75)</f>
        <v>99</v>
      </c>
    </row>
    <row r="106" spans="2:16" x14ac:dyDescent="0.3">
      <c r="B106">
        <v>98</v>
      </c>
      <c r="C106">
        <v>99</v>
      </c>
      <c r="D106" s="22">
        <v>94.0287141904018</v>
      </c>
      <c r="E106" s="22">
        <v>82.970044525996897</v>
      </c>
      <c r="F106" s="22">
        <v>104.375950174905</v>
      </c>
      <c r="G106" s="22"/>
      <c r="H106" s="22">
        <f t="shared" si="4"/>
        <v>92.689808407327988</v>
      </c>
      <c r="I106" s="22">
        <f t="shared" si="4"/>
        <v>80.92438586729304</v>
      </c>
      <c r="J106" s="22">
        <f t="shared" si="4"/>
        <v>104.32732674018057</v>
      </c>
      <c r="K106" s="22"/>
      <c r="L106" s="22">
        <f t="shared" si="5"/>
        <v>23.402940872887527</v>
      </c>
      <c r="N106">
        <f>MEDIAN('Mora Indexed Replication'!C101:AP101)</f>
        <v>99</v>
      </c>
      <c r="O106">
        <f>_xlfn.PERCENTILE.INC('Mora Indexed Replication'!C101:AP101,0.25)</f>
        <v>94</v>
      </c>
      <c r="P106">
        <f>_xlfn.PERCENTILE.INC('Mora Indexed Replication'!C101:AP101,0.75)</f>
        <v>99</v>
      </c>
    </row>
    <row r="107" spans="2:16" x14ac:dyDescent="0.3">
      <c r="B107">
        <v>99</v>
      </c>
      <c r="C107">
        <v>100</v>
      </c>
      <c r="D107" s="22">
        <v>94.288670749831596</v>
      </c>
      <c r="E107" s="22">
        <v>83.258460903349203</v>
      </c>
      <c r="F107" s="22">
        <v>104.58089401236199</v>
      </c>
      <c r="G107" s="22"/>
      <c r="H107" s="22">
        <f t="shared" si="4"/>
        <v>92.938132901641154</v>
      </c>
      <c r="I107" s="22">
        <f t="shared" si="4"/>
        <v>81.193455545880695</v>
      </c>
      <c r="J107" s="22">
        <f t="shared" si="4"/>
        <v>104.53523981328303</v>
      </c>
      <c r="K107" s="22"/>
      <c r="L107" s="22">
        <f t="shared" si="5"/>
        <v>23.341784267402332</v>
      </c>
      <c r="N107">
        <f>MEDIAN('Mora Indexed Replication'!C102:AP102)</f>
        <v>96.75</v>
      </c>
      <c r="O107">
        <f>_xlfn.PERCENTILE.INC('Mora Indexed Replication'!C102:AP102,0.25)</f>
        <v>91.824999999999989</v>
      </c>
      <c r="P107">
        <f>_xlfn.PERCENTILE.INC('Mora Indexed Replication'!C102:AP102,0.75)</f>
        <v>99.222222222222229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4D809-2F88-4037-9F4D-44C1392BE608}">
  <dimension ref="B2:I2"/>
  <sheetViews>
    <sheetView zoomScaleNormal="100" workbookViewId="0"/>
  </sheetViews>
  <sheetFormatPr defaultRowHeight="14.4" x14ac:dyDescent="0.3"/>
  <cols>
    <col min="1" max="1" width="2.77734375" customWidth="1"/>
    <col min="8" max="8" width="12.21875" customWidth="1"/>
    <col min="9" max="9" width="18" customWidth="1"/>
    <col min="16" max="16" width="14.109375" customWidth="1"/>
  </cols>
  <sheetData>
    <row r="2" spans="2:9" x14ac:dyDescent="0.3">
      <c r="B2" s="8" t="s">
        <v>98</v>
      </c>
      <c r="I2" s="8" t="s">
        <v>99</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1274A-40A6-4FD9-AE93-8F2E146FCB5D}">
  <dimension ref="B1:AP135"/>
  <sheetViews>
    <sheetView tabSelected="1" topLeftCell="AC1" workbookViewId="0">
      <selection activeCell="AG3" sqref="AG3"/>
    </sheetView>
  </sheetViews>
  <sheetFormatPr defaultRowHeight="14.4" x14ac:dyDescent="0.3"/>
  <cols>
    <col min="1" max="1" width="2.77734375" customWidth="1"/>
    <col min="2" max="2" width="21.33203125" style="2" bestFit="1" customWidth="1"/>
    <col min="3" max="3" width="17.21875" bestFit="1" customWidth="1"/>
    <col min="4" max="22" width="13.88671875" customWidth="1"/>
    <col min="23" max="23" width="14.44140625" customWidth="1"/>
    <col min="24" max="41" width="13.88671875" customWidth="1"/>
    <col min="42" max="42" width="10.5546875" customWidth="1"/>
  </cols>
  <sheetData>
    <row r="1" spans="2:42" x14ac:dyDescent="0.3">
      <c r="B1" s="4" t="s">
        <v>105</v>
      </c>
      <c r="AF1" t="s">
        <v>83</v>
      </c>
      <c r="AG1" s="18"/>
      <c r="AO1" s="14"/>
      <c r="AP1" s="14"/>
    </row>
    <row r="2" spans="2:42" x14ac:dyDescent="0.3">
      <c r="B2" s="4" t="s">
        <v>51</v>
      </c>
      <c r="C2" s="14">
        <v>1939</v>
      </c>
      <c r="D2" s="14">
        <v>1901</v>
      </c>
      <c r="E2" s="14">
        <v>1948</v>
      </c>
      <c r="F2" s="14">
        <v>1984</v>
      </c>
      <c r="G2" s="14">
        <v>1892</v>
      </c>
      <c r="H2" s="14">
        <v>1954</v>
      </c>
      <c r="J2">
        <v>1922</v>
      </c>
      <c r="K2" s="14">
        <v>1963</v>
      </c>
      <c r="L2" s="14">
        <v>1938</v>
      </c>
      <c r="M2" s="14">
        <v>1998</v>
      </c>
      <c r="N2" s="14">
        <v>1908</v>
      </c>
      <c r="O2" s="14">
        <v>1882</v>
      </c>
      <c r="P2" s="14">
        <v>1963</v>
      </c>
      <c r="Q2">
        <v>1860</v>
      </c>
      <c r="R2" s="14">
        <v>1947</v>
      </c>
      <c r="S2" s="14">
        <v>1931</v>
      </c>
      <c r="U2" s="14">
        <v>1991</v>
      </c>
      <c r="V2" s="14">
        <v>1885</v>
      </c>
      <c r="W2" s="14">
        <v>1984</v>
      </c>
      <c r="X2" s="14">
        <v>1955</v>
      </c>
      <c r="Z2" s="14">
        <v>2003</v>
      </c>
      <c r="AA2">
        <v>1951</v>
      </c>
      <c r="AB2">
        <v>1970</v>
      </c>
      <c r="AC2" s="17">
        <v>1967</v>
      </c>
      <c r="AD2" s="17">
        <v>1921</v>
      </c>
      <c r="AE2" s="14">
        <v>1918</v>
      </c>
      <c r="AF2" s="14">
        <v>1833</v>
      </c>
      <c r="AG2" s="14">
        <v>1955</v>
      </c>
      <c r="AH2" s="14">
        <v>2000</v>
      </c>
      <c r="AI2" s="14">
        <v>1997</v>
      </c>
      <c r="AJ2">
        <v>1900</v>
      </c>
      <c r="AK2" s="14">
        <v>1992</v>
      </c>
      <c r="AL2" s="14">
        <v>1908</v>
      </c>
      <c r="AM2" s="14">
        <v>1907</v>
      </c>
      <c r="AO2" s="14">
        <v>1904</v>
      </c>
      <c r="AP2" s="14">
        <v>1984</v>
      </c>
    </row>
    <row r="3" spans="2:42" x14ac:dyDescent="0.3">
      <c r="B3" s="4" t="s">
        <v>104</v>
      </c>
      <c r="C3" t="s">
        <v>53</v>
      </c>
      <c r="D3" t="s">
        <v>52</v>
      </c>
      <c r="E3" t="s">
        <v>54</v>
      </c>
      <c r="F3" t="s">
        <v>55</v>
      </c>
      <c r="G3" s="23" t="s">
        <v>116</v>
      </c>
      <c r="H3" s="23" t="s">
        <v>115</v>
      </c>
      <c r="J3" t="s">
        <v>57</v>
      </c>
      <c r="K3" t="s">
        <v>58</v>
      </c>
      <c r="L3" t="s">
        <v>59</v>
      </c>
      <c r="M3" t="s">
        <v>60</v>
      </c>
      <c r="N3" t="s">
        <v>61</v>
      </c>
      <c r="O3" t="s">
        <v>117</v>
      </c>
      <c r="P3" t="s">
        <v>62</v>
      </c>
      <c r="R3" t="s">
        <v>80</v>
      </c>
      <c r="S3" t="s">
        <v>63</v>
      </c>
      <c r="U3" t="s">
        <v>65</v>
      </c>
      <c r="V3" t="s">
        <v>66</v>
      </c>
      <c r="W3" t="s">
        <v>56</v>
      </c>
      <c r="X3" t="s">
        <v>67</v>
      </c>
      <c r="Z3" t="s">
        <v>68</v>
      </c>
      <c r="AA3" t="s">
        <v>70</v>
      </c>
      <c r="AB3" t="s">
        <v>69</v>
      </c>
      <c r="AC3" t="s">
        <v>81</v>
      </c>
      <c r="AD3" t="s">
        <v>82</v>
      </c>
      <c r="AE3" t="s">
        <v>64</v>
      </c>
      <c r="AF3" t="s">
        <v>71</v>
      </c>
      <c r="AG3" s="23" t="s">
        <v>118</v>
      </c>
      <c r="AH3" t="s">
        <v>72</v>
      </c>
      <c r="AI3" t="s">
        <v>73</v>
      </c>
      <c r="AK3" t="s">
        <v>74</v>
      </c>
      <c r="AL3" t="s">
        <v>75</v>
      </c>
      <c r="AM3" t="s">
        <v>76</v>
      </c>
      <c r="AO3" t="s">
        <v>77</v>
      </c>
      <c r="AP3" t="s">
        <v>79</v>
      </c>
    </row>
    <row r="4" spans="2:42" s="1" customFormat="1" ht="43.2" x14ac:dyDescent="0.3">
      <c r="B4" s="3"/>
      <c r="C4" s="1" t="s">
        <v>4</v>
      </c>
      <c r="D4" s="1" t="s">
        <v>5</v>
      </c>
      <c r="E4" s="1" t="s">
        <v>6</v>
      </c>
      <c r="F4" s="1" t="s">
        <v>7</v>
      </c>
      <c r="G4" s="1" t="s">
        <v>8</v>
      </c>
      <c r="H4" s="1" t="s">
        <v>9</v>
      </c>
      <c r="I4" s="16" t="s">
        <v>10</v>
      </c>
      <c r="J4" s="1" t="s">
        <v>11</v>
      </c>
      <c r="K4" s="1" t="s">
        <v>12</v>
      </c>
      <c r="L4" s="1" t="s">
        <v>13</v>
      </c>
      <c r="M4" s="1" t="s">
        <v>14</v>
      </c>
      <c r="N4" s="1" t="s">
        <v>15</v>
      </c>
      <c r="O4" s="1" t="s">
        <v>16</v>
      </c>
      <c r="P4" s="1" t="s">
        <v>17</v>
      </c>
      <c r="Q4" s="1" t="s">
        <v>18</v>
      </c>
      <c r="R4" s="1" t="s">
        <v>19</v>
      </c>
      <c r="S4" s="1" t="s">
        <v>20</v>
      </c>
      <c r="T4" s="16" t="s">
        <v>21</v>
      </c>
      <c r="U4" s="1" t="s">
        <v>22</v>
      </c>
      <c r="V4" s="1" t="s">
        <v>24</v>
      </c>
      <c r="W4" s="1" t="s">
        <v>25</v>
      </c>
      <c r="X4" s="1" t="s">
        <v>26</v>
      </c>
      <c r="Y4" s="16" t="s">
        <v>27</v>
      </c>
      <c r="Z4" s="1" t="s">
        <v>28</v>
      </c>
      <c r="AA4" s="1" t="s">
        <v>29</v>
      </c>
      <c r="AB4" s="1" t="s">
        <v>30</v>
      </c>
      <c r="AC4" s="1" t="s">
        <v>31</v>
      </c>
      <c r="AD4" s="1" t="s">
        <v>32</v>
      </c>
      <c r="AE4" s="1" t="s">
        <v>33</v>
      </c>
      <c r="AF4" s="1" t="s">
        <v>34</v>
      </c>
      <c r="AG4" s="1" t="s">
        <v>35</v>
      </c>
      <c r="AH4" s="1" t="s">
        <v>36</v>
      </c>
      <c r="AI4" s="1" t="s">
        <v>37</v>
      </c>
      <c r="AJ4" s="1" t="s">
        <v>38</v>
      </c>
      <c r="AK4" s="1" t="s">
        <v>39</v>
      </c>
      <c r="AL4" s="1" t="s">
        <v>41</v>
      </c>
      <c r="AM4" s="1" t="s">
        <v>43</v>
      </c>
      <c r="AN4" s="16" t="s">
        <v>44</v>
      </c>
      <c r="AO4" s="1" t="s">
        <v>45</v>
      </c>
      <c r="AP4" s="1" t="s">
        <v>84</v>
      </c>
    </row>
    <row r="5" spans="2:42" s="11" customFormat="1" x14ac:dyDescent="0.3">
      <c r="B5" s="10">
        <v>0</v>
      </c>
      <c r="C5" s="11">
        <v>0</v>
      </c>
      <c r="D5" s="11">
        <v>0</v>
      </c>
      <c r="E5" s="11">
        <v>0</v>
      </c>
      <c r="F5" s="11">
        <v>0</v>
      </c>
      <c r="G5" s="11">
        <v>0</v>
      </c>
      <c r="H5" s="11">
        <v>0</v>
      </c>
      <c r="K5" s="11">
        <v>0</v>
      </c>
      <c r="L5" s="11">
        <v>0</v>
      </c>
      <c r="M5" s="11">
        <v>0</v>
      </c>
      <c r="N5" s="11">
        <v>0</v>
      </c>
      <c r="O5" s="11">
        <v>0</v>
      </c>
      <c r="P5" s="11">
        <v>0</v>
      </c>
      <c r="R5" s="11">
        <v>0</v>
      </c>
      <c r="S5" s="11">
        <v>0</v>
      </c>
      <c r="U5" s="11">
        <v>0</v>
      </c>
      <c r="V5" s="11">
        <v>0</v>
      </c>
      <c r="W5" s="11">
        <v>0</v>
      </c>
      <c r="X5" s="11">
        <v>0</v>
      </c>
      <c r="Z5" s="11">
        <v>0</v>
      </c>
      <c r="AC5" s="11">
        <v>0</v>
      </c>
      <c r="AD5" s="11">
        <v>0</v>
      </c>
      <c r="AE5" s="11">
        <v>0</v>
      </c>
      <c r="AF5" s="11">
        <v>0</v>
      </c>
      <c r="AG5" s="11">
        <v>0</v>
      </c>
      <c r="AH5" s="11">
        <v>0</v>
      </c>
      <c r="AI5" s="11">
        <v>0</v>
      </c>
      <c r="AK5" s="11">
        <v>0</v>
      </c>
      <c r="AL5" s="11">
        <v>0</v>
      </c>
      <c r="AM5" s="11">
        <v>0</v>
      </c>
      <c r="AP5" s="11">
        <v>0</v>
      </c>
    </row>
    <row r="6" spans="2:42" x14ac:dyDescent="0.3">
      <c r="B6" s="2">
        <v>1</v>
      </c>
      <c r="C6" s="13">
        <f>($C$17-$C$5)/12+C5</f>
        <v>3</v>
      </c>
      <c r="D6" s="13">
        <f>($D$19-$D$5)/14+D5</f>
        <v>0.7142857142857143</v>
      </c>
      <c r="E6" s="13">
        <f>($E$25-$E$5)/20+E5</f>
        <v>0.38</v>
      </c>
      <c r="F6" s="14">
        <f>($F$15-$F$5)/10+F5</f>
        <v>1</v>
      </c>
      <c r="G6" s="15">
        <f>($G$33-$G$5)/28+G5</f>
        <v>3.5714285714285712E-2</v>
      </c>
      <c r="H6" s="13">
        <f>($H$17-$H$5)/12+H5</f>
        <v>0.83333333333333337</v>
      </c>
      <c r="J6">
        <f>'Raw - Absolute'!J66</f>
        <v>1.1000000000000001</v>
      </c>
      <c r="K6" s="13">
        <f>1/3+K5</f>
        <v>0.33333333333333331</v>
      </c>
      <c r="L6" s="15">
        <f>($L$17-$L$5)/12+L5</f>
        <v>8.3333333333333329E-2</v>
      </c>
      <c r="M6" s="13">
        <f>($M$16-$M$5)/11+M5</f>
        <v>0.18181818181818182</v>
      </c>
      <c r="N6" s="14">
        <f>($N$30-$N$5)/25+N5</f>
        <v>0.2</v>
      </c>
      <c r="O6" s="13">
        <f>($O$31-$O$5)/26+O5</f>
        <v>0.38461538461538464</v>
      </c>
      <c r="P6" s="15">
        <f>($P$19-$P$5)/14+P5</f>
        <v>0.14285714285714285</v>
      </c>
      <c r="Q6">
        <f>'Raw - Absolute'!Q4</f>
        <v>1</v>
      </c>
      <c r="R6" s="14">
        <f>($R$8-$R$5)/3+R5</f>
        <v>2</v>
      </c>
      <c r="S6" s="15">
        <f>($S$31-$S$5)/26+S5</f>
        <v>0.38461538461538464</v>
      </c>
      <c r="T6" s="6"/>
      <c r="U6" s="14">
        <v>5</v>
      </c>
      <c r="V6" s="13">
        <f>($V$23-$V$5)/18+V5</f>
        <v>0.55555555555555558</v>
      </c>
      <c r="W6" s="13">
        <f>($W$12-$W$5)/7+W5</f>
        <v>1.1714285714285713</v>
      </c>
      <c r="X6" s="15">
        <f>($X$25-$X$5)/20+X5</f>
        <v>0.15</v>
      </c>
      <c r="Z6" s="13">
        <f>($Z$8-$Z$5)/3+Z5</f>
        <v>3.6666666666666665</v>
      </c>
      <c r="AA6">
        <f>'Raw - Absolute'!AA95</f>
        <v>0</v>
      </c>
      <c r="AB6">
        <f>'Raw - Absolute'!AB114</f>
        <v>0</v>
      </c>
      <c r="AC6" s="14">
        <f>($AC$10-$AC$5)/5+AC5</f>
        <v>0.1</v>
      </c>
      <c r="AD6" s="14">
        <f>($AD$9-$AD$5)/4+AD5</f>
        <v>2.5</v>
      </c>
      <c r="AE6" s="15">
        <f>($AE$12-$AE$5)/7+AE5</f>
        <v>0.14285714285714285</v>
      </c>
      <c r="AF6" s="14">
        <f>($AF$35-$AF$5)/30+AF5</f>
        <v>0.8</v>
      </c>
      <c r="AG6" s="15">
        <f>($AG$14-$AG$5)/9+AG5</f>
        <v>0.1111111111111111</v>
      </c>
      <c r="AH6" s="13">
        <f>($AH$16-$AH$5)/11+AH5</f>
        <v>3.1818181818181817</v>
      </c>
      <c r="AI6" s="15">
        <f>($AI$13-$AI$5)/8+AI5</f>
        <v>0.625</v>
      </c>
      <c r="AJ6">
        <f>'Raw - Absolute'!AJ44</f>
        <v>10</v>
      </c>
      <c r="AK6" s="15">
        <f>($AK$23-$AK$5)/18+AK5</f>
        <v>0.16666666666666666</v>
      </c>
      <c r="AL6" s="13">
        <f>($AL$19-$AL$5)/14+AL5</f>
        <v>2.25</v>
      </c>
      <c r="AM6" s="14">
        <f>($AM$18-$AM$5)/13+AM5</f>
        <v>3</v>
      </c>
      <c r="AO6">
        <f>'Raw - Absolute'!AO77</f>
        <v>1</v>
      </c>
      <c r="AP6" s="13">
        <f>($AP$17-$AP$5)/12+AP5</f>
        <v>1.8333333333333333</v>
      </c>
    </row>
    <row r="7" spans="2:42" x14ac:dyDescent="0.3">
      <c r="B7" s="2">
        <v>2</v>
      </c>
      <c r="C7" s="13">
        <f t="shared" ref="C7:C16" si="0">($C$17-$C$5)/12+C6</f>
        <v>6</v>
      </c>
      <c r="D7" s="13">
        <f t="shared" ref="D7:D18" si="1">($D$19-$D$5)/14+D6</f>
        <v>1.4285714285714286</v>
      </c>
      <c r="E7" s="13">
        <f t="shared" ref="E7:E24" si="2">($E$25-$E$5)/20+E6</f>
        <v>0.76</v>
      </c>
      <c r="F7" s="14">
        <f t="shared" ref="F7:F14" si="3">($F$15-$F$5)/10+F6</f>
        <v>2</v>
      </c>
      <c r="G7" s="15">
        <f t="shared" ref="G7:G32" si="4">($G$33-$G$5)/28+G6</f>
        <v>7.1428571428571425E-2</v>
      </c>
      <c r="H7" s="13">
        <f t="shared" ref="H7:H16" si="5">($H$17-$H$5)/12+H6</f>
        <v>1.6666666666666667</v>
      </c>
      <c r="J7">
        <f>'Raw - Absolute'!J67</f>
        <v>1</v>
      </c>
      <c r="K7" s="13">
        <f>1/3+K6</f>
        <v>0.66666666666666663</v>
      </c>
      <c r="L7" s="15">
        <f t="shared" ref="L7:L16" si="6">($L$17-$L$5)/12+L6</f>
        <v>0.16666666666666666</v>
      </c>
      <c r="M7" s="13">
        <f t="shared" ref="M7:M15" si="7">($M$16-$M$5)/11+M6</f>
        <v>0.36363636363636365</v>
      </c>
      <c r="N7" s="14">
        <f t="shared" ref="N7:N29" si="8">($N$30-$N$5)/25+N6</f>
        <v>0.4</v>
      </c>
      <c r="O7" s="13">
        <f t="shared" ref="O7:O30" si="9">($O$31-$O$5)/26+O6</f>
        <v>0.76923076923076927</v>
      </c>
      <c r="P7" s="15">
        <f t="shared" ref="P7:P18" si="10">($P$19-$P$5)/14+P6</f>
        <v>0.2857142857142857</v>
      </c>
      <c r="Q7" s="5">
        <f>($Q$26-$Q$6)/20+Q6</f>
        <v>1.3</v>
      </c>
      <c r="R7" s="14">
        <f>($R$8-$R$5)/3+R6</f>
        <v>4</v>
      </c>
      <c r="S7" s="15">
        <f t="shared" ref="S7:S30" si="11">($S$31-$S$5)/26+S6</f>
        <v>0.76923076923076927</v>
      </c>
      <c r="T7" s="6"/>
      <c r="U7">
        <f>'Raw - Absolute'!U137</f>
        <v>10</v>
      </c>
      <c r="V7" s="13">
        <f t="shared" ref="V7:V22" si="12">($V$23-$V$5)/18+V6</f>
        <v>1.1111111111111112</v>
      </c>
      <c r="W7" s="13">
        <f t="shared" ref="W7:W11" si="13">($W$12-$W$5)/7+W6</f>
        <v>2.3428571428571425</v>
      </c>
      <c r="X7" s="15">
        <f t="shared" ref="X7:X24" si="14">($X$25-$X$5)/20+X6</f>
        <v>0.3</v>
      </c>
      <c r="Z7" s="13">
        <f>($Z$8-$Z$5)/3+Z6</f>
        <v>7.333333333333333</v>
      </c>
      <c r="AA7">
        <f>'Raw - Absolute'!AA96</f>
        <v>2</v>
      </c>
      <c r="AB7">
        <f>'Raw - Absolute'!AB115</f>
        <v>0.56999999999999995</v>
      </c>
      <c r="AC7" s="14">
        <f t="shared" ref="AC7:AC9" si="15">($AC$10-$AC$5)/5+AC6</f>
        <v>0.2</v>
      </c>
      <c r="AD7" s="14">
        <f t="shared" ref="AD7:AD8" si="16">($AD$9-$AD$5)/4+AD6</f>
        <v>5</v>
      </c>
      <c r="AE7" s="15">
        <f t="shared" ref="AE7:AE11" si="17">($AE$12-$AE$5)/7+AE6</f>
        <v>0.2857142857142857</v>
      </c>
      <c r="AF7" s="14">
        <f t="shared" ref="AF7:AF34" si="18">($AF$35-$AF$5)/30+AF6</f>
        <v>1.6</v>
      </c>
      <c r="AG7" s="15">
        <f t="shared" ref="AG7:AG13" si="19">($AG$14-$AG$5)/9+AG6</f>
        <v>0.22222222222222221</v>
      </c>
      <c r="AH7" s="13">
        <f t="shared" ref="AH7:AH15" si="20">($AH$16-$AH$5)/11+AH6</f>
        <v>6.3636363636363633</v>
      </c>
      <c r="AI7" s="15">
        <f t="shared" ref="AI7:AI12" si="21">($AI$13-$AI$5)/8+AI6</f>
        <v>1.25</v>
      </c>
      <c r="AJ7">
        <f>'Raw - Absolute'!AJ45</f>
        <v>10.5</v>
      </c>
      <c r="AK7" s="15">
        <f t="shared" ref="AK7:AK22" si="22">($AK$23-$AK$5)/18+AK6</f>
        <v>0.33333333333333331</v>
      </c>
      <c r="AL7" s="13">
        <f t="shared" ref="AL7:AL18" si="23">($AL$19-$AL$5)/14+AL6</f>
        <v>4.5</v>
      </c>
      <c r="AM7" s="14">
        <f t="shared" ref="AM7:AM17" si="24">($AM$18-$AM$5)/13+AM6</f>
        <v>6</v>
      </c>
      <c r="AO7" s="7">
        <f t="shared" ref="AO7:AO25" si="25">($AO$26-$AO$6)/20+AO6</f>
        <v>1.55</v>
      </c>
      <c r="AP7" s="13">
        <f t="shared" ref="AP7:AP16" si="26">($AP$17-$AP$5)/12+AP6</f>
        <v>3.6666666666666665</v>
      </c>
    </row>
    <row r="8" spans="2:42" x14ac:dyDescent="0.3">
      <c r="B8" s="2">
        <v>3</v>
      </c>
      <c r="C8" s="13">
        <f t="shared" si="0"/>
        <v>9</v>
      </c>
      <c r="D8" s="13">
        <f t="shared" si="1"/>
        <v>2.1428571428571428</v>
      </c>
      <c r="E8" s="13">
        <f t="shared" si="2"/>
        <v>1.1400000000000001</v>
      </c>
      <c r="F8" s="14">
        <f t="shared" si="3"/>
        <v>3</v>
      </c>
      <c r="G8" s="15">
        <f t="shared" si="4"/>
        <v>0.10714285714285714</v>
      </c>
      <c r="H8" s="13">
        <f t="shared" si="5"/>
        <v>2.5</v>
      </c>
      <c r="J8">
        <f>'Raw - Absolute'!J68</f>
        <v>1.8</v>
      </c>
      <c r="K8">
        <f>'Raw - Absolute'!K110</f>
        <v>1</v>
      </c>
      <c r="L8" s="15">
        <f t="shared" si="6"/>
        <v>0.25</v>
      </c>
      <c r="M8" s="13">
        <f t="shared" si="7"/>
        <v>0.54545454545454541</v>
      </c>
      <c r="N8" s="14">
        <f t="shared" si="8"/>
        <v>0.60000000000000009</v>
      </c>
      <c r="O8" s="13">
        <f t="shared" si="9"/>
        <v>1.153846153846154</v>
      </c>
      <c r="P8" s="15">
        <f t="shared" si="10"/>
        <v>0.42857142857142855</v>
      </c>
      <c r="Q8" s="5">
        <f t="shared" ref="Q8:Q25" si="27">($Q$26-$Q$6)/20+Q7</f>
        <v>1.6</v>
      </c>
      <c r="R8">
        <f>'Raw - Absolute'!R94</f>
        <v>6</v>
      </c>
      <c r="S8" s="15">
        <f t="shared" si="11"/>
        <v>1.153846153846154</v>
      </c>
      <c r="T8" s="6"/>
      <c r="U8">
        <f>'Raw - Absolute'!U138</f>
        <v>11</v>
      </c>
      <c r="V8" s="13">
        <f t="shared" si="12"/>
        <v>1.6666666666666667</v>
      </c>
      <c r="W8" s="13">
        <f t="shared" si="13"/>
        <v>3.5142857142857138</v>
      </c>
      <c r="X8" s="15">
        <f t="shared" si="14"/>
        <v>0.44999999999999996</v>
      </c>
      <c r="Z8">
        <f>'Raw - Absolute'!Z150</f>
        <v>11</v>
      </c>
      <c r="AA8">
        <f>'Raw - Absolute'!AA97</f>
        <v>6</v>
      </c>
      <c r="AB8">
        <f>'Raw - Absolute'!AB116</f>
        <v>0.56999999999999995</v>
      </c>
      <c r="AC8" s="14">
        <f t="shared" si="15"/>
        <v>0.30000000000000004</v>
      </c>
      <c r="AD8" s="14">
        <f t="shared" si="16"/>
        <v>7.5</v>
      </c>
      <c r="AE8" s="15">
        <f t="shared" si="17"/>
        <v>0.42857142857142855</v>
      </c>
      <c r="AF8" s="14">
        <f t="shared" si="18"/>
        <v>2.4000000000000004</v>
      </c>
      <c r="AG8" s="15">
        <f t="shared" si="19"/>
        <v>0.33333333333333331</v>
      </c>
      <c r="AH8" s="13">
        <f t="shared" si="20"/>
        <v>9.545454545454545</v>
      </c>
      <c r="AI8" s="15">
        <f t="shared" si="21"/>
        <v>1.875</v>
      </c>
      <c r="AJ8">
        <f>'Raw - Absolute'!AJ46</f>
        <v>11</v>
      </c>
      <c r="AK8" s="15">
        <f t="shared" si="22"/>
        <v>0.5</v>
      </c>
      <c r="AL8" s="13">
        <f t="shared" si="23"/>
        <v>6.75</v>
      </c>
      <c r="AM8" s="14">
        <f t="shared" si="24"/>
        <v>9</v>
      </c>
      <c r="AO8" s="7">
        <f t="shared" si="25"/>
        <v>2.1</v>
      </c>
      <c r="AP8" s="13">
        <f t="shared" si="26"/>
        <v>5.5</v>
      </c>
    </row>
    <row r="9" spans="2:42" x14ac:dyDescent="0.3">
      <c r="B9" s="2">
        <v>4</v>
      </c>
      <c r="C9" s="13">
        <f t="shared" si="0"/>
        <v>12</v>
      </c>
      <c r="D9" s="13">
        <f t="shared" si="1"/>
        <v>2.8571428571428572</v>
      </c>
      <c r="E9" s="13">
        <f t="shared" si="2"/>
        <v>1.52</v>
      </c>
      <c r="F9" s="14">
        <f t="shared" si="3"/>
        <v>4</v>
      </c>
      <c r="G9" s="15">
        <f t="shared" si="4"/>
        <v>0.14285714285714285</v>
      </c>
      <c r="H9" s="13">
        <f t="shared" si="5"/>
        <v>3.3333333333333335</v>
      </c>
      <c r="J9" s="7">
        <f>($J$15-$J$8)/7+1</f>
        <v>0.82857142857142851</v>
      </c>
      <c r="K9">
        <f>'Raw - Absolute'!K111</f>
        <v>3.5</v>
      </c>
      <c r="L9" s="15">
        <f t="shared" si="6"/>
        <v>0.33333333333333331</v>
      </c>
      <c r="M9" s="13">
        <f t="shared" si="7"/>
        <v>0.72727272727272729</v>
      </c>
      <c r="N9" s="14">
        <f t="shared" si="8"/>
        <v>0.8</v>
      </c>
      <c r="O9" s="13">
        <f t="shared" si="9"/>
        <v>1.5384615384615385</v>
      </c>
      <c r="P9" s="15">
        <f t="shared" si="10"/>
        <v>0.5714285714285714</v>
      </c>
      <c r="Q9" s="5">
        <f t="shared" si="27"/>
        <v>1.9000000000000001</v>
      </c>
      <c r="R9" s="5">
        <f t="shared" ref="R9:R17" si="28">($R$18-$R$8)/10+R8</f>
        <v>7.6</v>
      </c>
      <c r="S9" s="15">
        <f t="shared" si="11"/>
        <v>1.5384615384615385</v>
      </c>
      <c r="T9" s="6"/>
      <c r="U9">
        <f>'Raw - Absolute'!U139</f>
        <v>13</v>
      </c>
      <c r="V9" s="13">
        <f t="shared" si="12"/>
        <v>2.2222222222222223</v>
      </c>
      <c r="W9" s="13">
        <f t="shared" si="13"/>
        <v>4.6857142857142851</v>
      </c>
      <c r="X9" s="15">
        <f t="shared" si="14"/>
        <v>0.6</v>
      </c>
      <c r="Z9">
        <f>'Raw - Absolute'!Z151</f>
        <v>13</v>
      </c>
      <c r="AA9">
        <f>'Raw - Absolute'!AA98</f>
        <v>12</v>
      </c>
      <c r="AB9">
        <f>'Raw - Absolute'!AB117</f>
        <v>0.56999999999999995</v>
      </c>
      <c r="AC9" s="14">
        <f t="shared" si="15"/>
        <v>0.4</v>
      </c>
      <c r="AD9">
        <f>'Raw - Absolute'!AD69</f>
        <v>10</v>
      </c>
      <c r="AE9" s="15">
        <f t="shared" si="17"/>
        <v>0.5714285714285714</v>
      </c>
      <c r="AF9" s="14">
        <f t="shared" si="18"/>
        <v>3.2</v>
      </c>
      <c r="AG9" s="15">
        <f t="shared" si="19"/>
        <v>0.44444444444444442</v>
      </c>
      <c r="AH9" s="13">
        <f t="shared" si="20"/>
        <v>12.727272727272727</v>
      </c>
      <c r="AI9" s="15">
        <f t="shared" si="21"/>
        <v>2.5</v>
      </c>
      <c r="AJ9">
        <f>'Raw - Absolute'!AJ47</f>
        <v>11.5</v>
      </c>
      <c r="AK9" s="15">
        <f t="shared" si="22"/>
        <v>0.66666666666666663</v>
      </c>
      <c r="AL9" s="13">
        <f t="shared" si="23"/>
        <v>9</v>
      </c>
      <c r="AM9" s="14">
        <f t="shared" si="24"/>
        <v>12</v>
      </c>
      <c r="AO9" s="7">
        <f t="shared" si="25"/>
        <v>2.6500000000000004</v>
      </c>
      <c r="AP9" s="13">
        <f t="shared" si="26"/>
        <v>7.333333333333333</v>
      </c>
    </row>
    <row r="10" spans="2:42" x14ac:dyDescent="0.3">
      <c r="B10" s="2">
        <v>5</v>
      </c>
      <c r="C10" s="13">
        <f t="shared" si="0"/>
        <v>15</v>
      </c>
      <c r="D10" s="13">
        <f t="shared" si="1"/>
        <v>3.5714285714285716</v>
      </c>
      <c r="E10" s="13">
        <f t="shared" si="2"/>
        <v>1.9</v>
      </c>
      <c r="F10" s="14">
        <f t="shared" si="3"/>
        <v>5</v>
      </c>
      <c r="G10" s="15">
        <f t="shared" si="4"/>
        <v>0.17857142857142855</v>
      </c>
      <c r="H10" s="13">
        <f t="shared" si="5"/>
        <v>4.166666666666667</v>
      </c>
      <c r="J10" s="7">
        <f t="shared" ref="J10:J14" si="29">($J$15-$J$8)/7+1</f>
        <v>0.82857142857142851</v>
      </c>
      <c r="K10">
        <f>'Raw - Absolute'!K112</f>
        <v>7.3</v>
      </c>
      <c r="L10" s="15">
        <f t="shared" si="6"/>
        <v>0.41666666666666663</v>
      </c>
      <c r="M10" s="13">
        <f t="shared" si="7"/>
        <v>0.90909090909090917</v>
      </c>
      <c r="N10" s="14">
        <f t="shared" si="8"/>
        <v>1</v>
      </c>
      <c r="O10" s="13">
        <f t="shared" si="9"/>
        <v>1.9230769230769231</v>
      </c>
      <c r="P10" s="15">
        <f t="shared" si="10"/>
        <v>0.71428571428571419</v>
      </c>
      <c r="Q10" s="5">
        <f t="shared" si="27"/>
        <v>2.2000000000000002</v>
      </c>
      <c r="R10" s="5">
        <f t="shared" si="28"/>
        <v>9.1999999999999993</v>
      </c>
      <c r="S10" s="15">
        <f t="shared" si="11"/>
        <v>1.9230769230769231</v>
      </c>
      <c r="T10" s="6"/>
      <c r="U10">
        <f>'Raw - Absolute'!U140</f>
        <v>16</v>
      </c>
      <c r="V10" s="13">
        <f t="shared" si="12"/>
        <v>2.7777777777777777</v>
      </c>
      <c r="W10" s="13">
        <f t="shared" si="13"/>
        <v>5.8571428571428559</v>
      </c>
      <c r="X10" s="15">
        <f t="shared" si="14"/>
        <v>0.75</v>
      </c>
      <c r="Z10">
        <f>'Raw - Absolute'!Z152</f>
        <v>18</v>
      </c>
      <c r="AA10">
        <f>'Raw - Absolute'!AA99</f>
        <v>19</v>
      </c>
      <c r="AB10">
        <f>'Raw - Absolute'!AB118</f>
        <v>0.56999999999999995</v>
      </c>
      <c r="AC10">
        <f>'Raw - Absolute'!AC116</f>
        <v>0.5</v>
      </c>
      <c r="AD10">
        <f>'Raw - Absolute'!AD70</f>
        <v>17</v>
      </c>
      <c r="AE10" s="15">
        <f t="shared" si="17"/>
        <v>0.71428571428571419</v>
      </c>
      <c r="AF10" s="14">
        <f t="shared" si="18"/>
        <v>4</v>
      </c>
      <c r="AG10" s="15">
        <f t="shared" si="19"/>
        <v>0.55555555555555558</v>
      </c>
      <c r="AH10" s="13">
        <f t="shared" si="20"/>
        <v>15.909090909090908</v>
      </c>
      <c r="AI10" s="15">
        <f t="shared" si="21"/>
        <v>3.125</v>
      </c>
      <c r="AJ10">
        <f>'Raw - Absolute'!AJ48</f>
        <v>12</v>
      </c>
      <c r="AK10" s="15">
        <f t="shared" si="22"/>
        <v>0.83333333333333326</v>
      </c>
      <c r="AL10" s="13">
        <f t="shared" si="23"/>
        <v>11.25</v>
      </c>
      <c r="AM10" s="14">
        <f t="shared" si="24"/>
        <v>15</v>
      </c>
      <c r="AO10" s="7">
        <f t="shared" si="25"/>
        <v>3.2</v>
      </c>
      <c r="AP10" s="13">
        <f t="shared" si="26"/>
        <v>9.1666666666666661</v>
      </c>
    </row>
    <row r="11" spans="2:42" x14ac:dyDescent="0.3">
      <c r="B11" s="2">
        <v>6</v>
      </c>
      <c r="C11" s="13">
        <f t="shared" si="0"/>
        <v>18</v>
      </c>
      <c r="D11" s="13">
        <f t="shared" si="1"/>
        <v>4.2857142857142856</v>
      </c>
      <c r="E11" s="13">
        <f t="shared" si="2"/>
        <v>2.2799999999999998</v>
      </c>
      <c r="F11" s="14">
        <f t="shared" si="3"/>
        <v>6</v>
      </c>
      <c r="G11" s="15">
        <f t="shared" si="4"/>
        <v>0.21428571428571425</v>
      </c>
      <c r="H11" s="13">
        <f t="shared" si="5"/>
        <v>5</v>
      </c>
      <c r="J11" s="7">
        <f t="shared" si="29"/>
        <v>0.82857142857142851</v>
      </c>
      <c r="K11">
        <f>'Raw - Absolute'!K113</f>
        <v>15.2</v>
      </c>
      <c r="L11" s="15">
        <f t="shared" si="6"/>
        <v>0.49999999999999994</v>
      </c>
      <c r="M11" s="13">
        <f t="shared" si="7"/>
        <v>1.0909090909090911</v>
      </c>
      <c r="N11" s="14">
        <f t="shared" si="8"/>
        <v>1.2</v>
      </c>
      <c r="O11" s="13">
        <f t="shared" si="9"/>
        <v>2.3076923076923079</v>
      </c>
      <c r="P11" s="15">
        <f t="shared" si="10"/>
        <v>0.85714285714285698</v>
      </c>
      <c r="Q11" s="5">
        <f t="shared" si="27"/>
        <v>2.5</v>
      </c>
      <c r="R11" s="5">
        <f t="shared" si="28"/>
        <v>10.799999999999999</v>
      </c>
      <c r="S11" s="15">
        <f t="shared" si="11"/>
        <v>2.3076923076923079</v>
      </c>
      <c r="T11" s="6"/>
      <c r="U11">
        <f>'Raw - Absolute'!U141</f>
        <v>19</v>
      </c>
      <c r="V11" s="13">
        <f t="shared" si="12"/>
        <v>3.333333333333333</v>
      </c>
      <c r="W11" s="13">
        <f t="shared" si="13"/>
        <v>7.0285714285714267</v>
      </c>
      <c r="X11" s="15">
        <f t="shared" si="14"/>
        <v>0.9</v>
      </c>
      <c r="Z11">
        <f>'Raw - Absolute'!Z153</f>
        <v>22</v>
      </c>
      <c r="AA11">
        <f>'Raw - Absolute'!AA100</f>
        <v>25</v>
      </c>
      <c r="AB11">
        <f>'Raw - Absolute'!AB119</f>
        <v>0.56999999999999995</v>
      </c>
      <c r="AC11">
        <f>'Raw - Absolute'!AC117</f>
        <v>4.5</v>
      </c>
      <c r="AD11">
        <f>'Raw - Absolute'!AD71</f>
        <v>19</v>
      </c>
      <c r="AE11" s="15">
        <f t="shared" si="17"/>
        <v>0.85714285714285698</v>
      </c>
      <c r="AF11" s="14">
        <f t="shared" si="18"/>
        <v>4.8</v>
      </c>
      <c r="AG11" s="15">
        <f t="shared" si="19"/>
        <v>0.66666666666666674</v>
      </c>
      <c r="AH11" s="13">
        <f t="shared" si="20"/>
        <v>19.09090909090909</v>
      </c>
      <c r="AI11" s="15">
        <f t="shared" si="21"/>
        <v>3.75</v>
      </c>
      <c r="AJ11">
        <f>'Raw - Absolute'!AJ49</f>
        <v>12</v>
      </c>
      <c r="AK11" s="15">
        <f t="shared" si="22"/>
        <v>0.99999999999999989</v>
      </c>
      <c r="AL11" s="13">
        <f t="shared" si="23"/>
        <v>13.5</v>
      </c>
      <c r="AM11" s="14">
        <f t="shared" si="24"/>
        <v>18</v>
      </c>
      <c r="AO11" s="7">
        <f t="shared" si="25"/>
        <v>3.75</v>
      </c>
      <c r="AP11" s="13">
        <f t="shared" si="26"/>
        <v>11</v>
      </c>
    </row>
    <row r="12" spans="2:42" x14ac:dyDescent="0.3">
      <c r="B12" s="2">
        <v>7</v>
      </c>
      <c r="C12" s="13">
        <f t="shared" si="0"/>
        <v>21</v>
      </c>
      <c r="D12" s="13">
        <f t="shared" si="1"/>
        <v>5</v>
      </c>
      <c r="E12" s="13">
        <f t="shared" si="2"/>
        <v>2.6599999999999997</v>
      </c>
      <c r="F12" s="14">
        <f t="shared" si="3"/>
        <v>7</v>
      </c>
      <c r="G12" s="15">
        <f t="shared" si="4"/>
        <v>0.24999999999999994</v>
      </c>
      <c r="H12" s="13">
        <f t="shared" si="5"/>
        <v>5.833333333333333</v>
      </c>
      <c r="J12" s="7">
        <f t="shared" si="29"/>
        <v>0.82857142857142851</v>
      </c>
      <c r="K12">
        <f>'Raw - Absolute'!K114</f>
        <v>26.5</v>
      </c>
      <c r="L12" s="15">
        <f t="shared" si="6"/>
        <v>0.58333333333333326</v>
      </c>
      <c r="M12" s="13">
        <f t="shared" si="7"/>
        <v>1.2727272727272729</v>
      </c>
      <c r="N12" s="14">
        <f t="shared" si="8"/>
        <v>1.4</v>
      </c>
      <c r="O12" s="13">
        <f t="shared" si="9"/>
        <v>2.6923076923076925</v>
      </c>
      <c r="P12" s="15">
        <f t="shared" si="10"/>
        <v>0.99999999999999978</v>
      </c>
      <c r="Q12" s="5">
        <f t="shared" si="27"/>
        <v>2.8</v>
      </c>
      <c r="R12" s="5">
        <f t="shared" si="28"/>
        <v>12.399999999999999</v>
      </c>
      <c r="S12" s="15">
        <f t="shared" si="11"/>
        <v>2.6923076923076925</v>
      </c>
      <c r="T12" s="6"/>
      <c r="U12">
        <f>'Raw - Absolute'!U142</f>
        <v>25</v>
      </c>
      <c r="V12" s="13">
        <f t="shared" si="12"/>
        <v>3.8888888888888884</v>
      </c>
      <c r="W12">
        <f>'Raw - Absolute'!W128</f>
        <v>8.1999999999999993</v>
      </c>
      <c r="X12" s="15">
        <f t="shared" si="14"/>
        <v>1.05</v>
      </c>
      <c r="Z12">
        <f>'Raw - Absolute'!Z154</f>
        <v>23</v>
      </c>
      <c r="AA12">
        <f>'Raw - Absolute'!AA101</f>
        <v>32</v>
      </c>
      <c r="AB12">
        <f>'Raw - Absolute'!AB120</f>
        <v>0.56999999999999995</v>
      </c>
      <c r="AC12">
        <f>'Raw - Absolute'!AC118</f>
        <v>16</v>
      </c>
      <c r="AD12">
        <f>'Raw - Absolute'!AD72</f>
        <v>28</v>
      </c>
      <c r="AE12">
        <f>'Raw - Absolute'!AE69</f>
        <v>1</v>
      </c>
      <c r="AF12" s="14">
        <f t="shared" si="18"/>
        <v>5.6</v>
      </c>
      <c r="AG12" s="15">
        <f t="shared" si="19"/>
        <v>0.7777777777777779</v>
      </c>
      <c r="AH12" s="13">
        <f t="shared" si="20"/>
        <v>22.272727272727273</v>
      </c>
      <c r="AI12" s="15">
        <f t="shared" si="21"/>
        <v>4.375</v>
      </c>
      <c r="AJ12">
        <f>'Raw - Absolute'!AJ50</f>
        <v>13</v>
      </c>
      <c r="AK12" s="15">
        <f t="shared" si="22"/>
        <v>1.1666666666666665</v>
      </c>
      <c r="AL12" s="13">
        <f t="shared" si="23"/>
        <v>15.75</v>
      </c>
      <c r="AM12" s="14">
        <f t="shared" si="24"/>
        <v>21</v>
      </c>
      <c r="AO12" s="7">
        <f t="shared" si="25"/>
        <v>4.3</v>
      </c>
      <c r="AP12" s="13">
        <f t="shared" si="26"/>
        <v>12.833333333333334</v>
      </c>
    </row>
    <row r="13" spans="2:42" x14ac:dyDescent="0.3">
      <c r="B13" s="2">
        <v>8</v>
      </c>
      <c r="C13" s="13">
        <f t="shared" si="0"/>
        <v>24</v>
      </c>
      <c r="D13" s="13">
        <f t="shared" si="1"/>
        <v>5.7142857142857144</v>
      </c>
      <c r="E13" s="13">
        <f t="shared" si="2"/>
        <v>3.0399999999999996</v>
      </c>
      <c r="F13" s="14">
        <f t="shared" si="3"/>
        <v>8</v>
      </c>
      <c r="G13" s="15">
        <f t="shared" si="4"/>
        <v>0.28571428571428564</v>
      </c>
      <c r="H13" s="13">
        <f t="shared" si="5"/>
        <v>6.6666666666666661</v>
      </c>
      <c r="J13" s="7">
        <f t="shared" si="29"/>
        <v>0.82857142857142851</v>
      </c>
      <c r="K13">
        <f>'Raw - Absolute'!K115</f>
        <v>43.5</v>
      </c>
      <c r="L13" s="15">
        <f t="shared" si="6"/>
        <v>0.66666666666666663</v>
      </c>
      <c r="M13" s="13">
        <f t="shared" si="7"/>
        <v>1.4545454545454548</v>
      </c>
      <c r="N13" s="14">
        <f t="shared" si="8"/>
        <v>1.5999999999999999</v>
      </c>
      <c r="O13" s="13">
        <f t="shared" si="9"/>
        <v>3.0769230769230771</v>
      </c>
      <c r="P13" s="15">
        <f t="shared" si="10"/>
        <v>1.1428571428571426</v>
      </c>
      <c r="Q13" s="5">
        <f t="shared" si="27"/>
        <v>3.0999999999999996</v>
      </c>
      <c r="R13" s="5">
        <f t="shared" si="28"/>
        <v>13.999999999999998</v>
      </c>
      <c r="S13" s="15">
        <f t="shared" si="11"/>
        <v>3.0769230769230771</v>
      </c>
      <c r="T13" s="6"/>
      <c r="U13">
        <f>'Raw - Absolute'!U143</f>
        <v>34</v>
      </c>
      <c r="V13" s="13">
        <f t="shared" si="12"/>
        <v>4.4444444444444438</v>
      </c>
      <c r="W13">
        <f>'Raw - Absolute'!W129</f>
        <v>10</v>
      </c>
      <c r="X13" s="15">
        <f t="shared" si="14"/>
        <v>1.2</v>
      </c>
      <c r="Z13">
        <f>'Raw - Absolute'!Z155</f>
        <v>25</v>
      </c>
      <c r="AA13">
        <f>'Raw - Absolute'!AA102</f>
        <v>39</v>
      </c>
      <c r="AB13">
        <f>'Raw - Absolute'!AB121</f>
        <v>0.56999999999999995</v>
      </c>
      <c r="AC13">
        <f>'Raw - Absolute'!AC119</f>
        <v>42.5</v>
      </c>
      <c r="AD13">
        <f>'Raw - Absolute'!AD73</f>
        <v>36</v>
      </c>
      <c r="AE13">
        <f>'Raw - Absolute'!AE70</f>
        <v>2.4</v>
      </c>
      <c r="AF13" s="14">
        <f t="shared" si="18"/>
        <v>6.3999999999999995</v>
      </c>
      <c r="AG13" s="15">
        <f t="shared" si="19"/>
        <v>0.88888888888888906</v>
      </c>
      <c r="AH13" s="13">
        <f t="shared" si="20"/>
        <v>25.454545454545453</v>
      </c>
      <c r="AI13">
        <f>'Raw - Absolute'!AI149</f>
        <v>5</v>
      </c>
      <c r="AJ13">
        <f>'Raw - Absolute'!AJ51</f>
        <v>14</v>
      </c>
      <c r="AK13" s="15">
        <f t="shared" si="22"/>
        <v>1.3333333333333333</v>
      </c>
      <c r="AL13" s="13">
        <f t="shared" si="23"/>
        <v>18</v>
      </c>
      <c r="AM13" s="14">
        <f t="shared" si="24"/>
        <v>24</v>
      </c>
      <c r="AO13" s="7">
        <f t="shared" si="25"/>
        <v>4.8499999999999996</v>
      </c>
      <c r="AP13" s="13">
        <f t="shared" si="26"/>
        <v>14.666666666666668</v>
      </c>
    </row>
    <row r="14" spans="2:42" x14ac:dyDescent="0.3">
      <c r="B14" s="2">
        <v>9</v>
      </c>
      <c r="C14" s="13">
        <f t="shared" si="0"/>
        <v>27</v>
      </c>
      <c r="D14" s="13">
        <f t="shared" si="1"/>
        <v>6.4285714285714288</v>
      </c>
      <c r="E14" s="13">
        <f t="shared" si="2"/>
        <v>3.4199999999999995</v>
      </c>
      <c r="F14" s="14">
        <f t="shared" si="3"/>
        <v>9</v>
      </c>
      <c r="G14" s="15">
        <f t="shared" si="4"/>
        <v>0.32142857142857134</v>
      </c>
      <c r="H14" s="13">
        <f t="shared" si="5"/>
        <v>7.4999999999999991</v>
      </c>
      <c r="J14" s="7">
        <f t="shared" si="29"/>
        <v>0.82857142857142851</v>
      </c>
      <c r="K14">
        <f>'Raw - Absolute'!K116</f>
        <v>58.5</v>
      </c>
      <c r="L14" s="15">
        <f t="shared" si="6"/>
        <v>0.75</v>
      </c>
      <c r="M14" s="13">
        <f t="shared" si="7"/>
        <v>1.6363636363636367</v>
      </c>
      <c r="N14" s="14">
        <f t="shared" si="8"/>
        <v>1.7999999999999998</v>
      </c>
      <c r="O14" s="13">
        <f t="shared" si="9"/>
        <v>3.4615384615384617</v>
      </c>
      <c r="P14" s="15">
        <f t="shared" si="10"/>
        <v>1.2857142857142854</v>
      </c>
      <c r="Q14" s="5">
        <f t="shared" si="27"/>
        <v>3.3999999999999995</v>
      </c>
      <c r="R14" s="5">
        <f t="shared" si="28"/>
        <v>15.599999999999998</v>
      </c>
      <c r="S14" s="15">
        <f t="shared" si="11"/>
        <v>3.4615384615384617</v>
      </c>
      <c r="T14" s="6"/>
      <c r="U14">
        <f>'Raw - Absolute'!U144</f>
        <v>42</v>
      </c>
      <c r="V14" s="13">
        <f t="shared" si="12"/>
        <v>4.9999999999999991</v>
      </c>
      <c r="W14">
        <f>'Raw - Absolute'!W130</f>
        <v>12</v>
      </c>
      <c r="X14" s="15">
        <f t="shared" si="14"/>
        <v>1.3499999999999999</v>
      </c>
      <c r="Z14">
        <f>'Raw - Absolute'!Z156</f>
        <v>29</v>
      </c>
      <c r="AA14">
        <f>'Raw - Absolute'!AA103</f>
        <v>43</v>
      </c>
      <c r="AB14">
        <f>'Raw - Absolute'!AB122</f>
        <v>0.56999999999999995</v>
      </c>
      <c r="AC14">
        <f>'Raw - Absolute'!AC120</f>
        <v>64</v>
      </c>
      <c r="AD14">
        <f>'Raw - Absolute'!AD74</f>
        <v>45</v>
      </c>
      <c r="AE14">
        <f>'Raw - Absolute'!AE71</f>
        <v>4.3</v>
      </c>
      <c r="AF14" s="14">
        <f t="shared" si="18"/>
        <v>7.1999999999999993</v>
      </c>
      <c r="AG14">
        <f>'Raw - Absolute'!AG108</f>
        <v>1</v>
      </c>
      <c r="AH14" s="13">
        <f t="shared" si="20"/>
        <v>28.636363636363633</v>
      </c>
      <c r="AI14">
        <f>'Raw - Absolute'!AI150</f>
        <v>11</v>
      </c>
      <c r="AJ14">
        <f>'Raw - Absolute'!AJ52</f>
        <v>14.5</v>
      </c>
      <c r="AK14" s="15">
        <f t="shared" si="22"/>
        <v>1.5</v>
      </c>
      <c r="AL14" s="13">
        <f t="shared" si="23"/>
        <v>20.25</v>
      </c>
      <c r="AM14" s="14">
        <f t="shared" si="24"/>
        <v>27</v>
      </c>
      <c r="AO14" s="7">
        <f t="shared" si="25"/>
        <v>5.3999999999999995</v>
      </c>
      <c r="AP14" s="13">
        <f t="shared" si="26"/>
        <v>16.5</v>
      </c>
    </row>
    <row r="15" spans="2:42" x14ac:dyDescent="0.3">
      <c r="B15" s="2">
        <v>10</v>
      </c>
      <c r="C15" s="13">
        <f t="shared" si="0"/>
        <v>30</v>
      </c>
      <c r="D15" s="13">
        <f t="shared" si="1"/>
        <v>7.1428571428571432</v>
      </c>
      <c r="E15" s="13">
        <f t="shared" si="2"/>
        <v>3.7999999999999994</v>
      </c>
      <c r="F15">
        <f>'Raw - Absolute'!F138</f>
        <v>10</v>
      </c>
      <c r="G15" s="15">
        <f t="shared" si="4"/>
        <v>0.35714285714285704</v>
      </c>
      <c r="H15" s="13">
        <f t="shared" si="5"/>
        <v>8.3333333333333321</v>
      </c>
      <c r="J15">
        <f>'Raw - Absolute'!J75</f>
        <v>0.6</v>
      </c>
      <c r="K15">
        <f>'Raw - Absolute'!K117</f>
        <v>74</v>
      </c>
      <c r="L15" s="15">
        <f t="shared" si="6"/>
        <v>0.83333333333333337</v>
      </c>
      <c r="M15" s="13">
        <f t="shared" si="7"/>
        <v>1.8181818181818186</v>
      </c>
      <c r="N15" s="14">
        <f t="shared" si="8"/>
        <v>1.9999999999999998</v>
      </c>
      <c r="O15" s="13">
        <f t="shared" si="9"/>
        <v>3.8461538461538463</v>
      </c>
      <c r="P15" s="15">
        <f t="shared" si="10"/>
        <v>1.4285714285714282</v>
      </c>
      <c r="Q15" s="5">
        <f t="shared" si="27"/>
        <v>3.6999999999999993</v>
      </c>
      <c r="R15" s="5">
        <f t="shared" si="28"/>
        <v>17.2</v>
      </c>
      <c r="S15" s="15">
        <f t="shared" si="11"/>
        <v>3.8461538461538463</v>
      </c>
      <c r="T15" s="6"/>
      <c r="U15">
        <f>'Raw - Absolute'!U145</f>
        <v>49</v>
      </c>
      <c r="V15" s="13">
        <f t="shared" si="12"/>
        <v>5.5555555555555545</v>
      </c>
      <c r="W15">
        <f>'Raw - Absolute'!W131</f>
        <v>13</v>
      </c>
      <c r="X15" s="15">
        <f t="shared" si="14"/>
        <v>1.4999999999999998</v>
      </c>
      <c r="Z15">
        <f>'Raw - Absolute'!Z157</f>
        <v>27</v>
      </c>
      <c r="AA15">
        <f>'Raw - Absolute'!AA104</f>
        <v>43</v>
      </c>
      <c r="AB15">
        <f>'Raw - Absolute'!AB123</f>
        <v>0.56999999999999995</v>
      </c>
      <c r="AC15">
        <f>'Raw - Absolute'!AC121</f>
        <v>81</v>
      </c>
      <c r="AD15">
        <f>'Raw - Absolute'!AD75</f>
        <v>52</v>
      </c>
      <c r="AE15">
        <f>'Raw - Absolute'!AE72</f>
        <v>6.4</v>
      </c>
      <c r="AF15" s="14">
        <f t="shared" si="18"/>
        <v>7.9999999999999991</v>
      </c>
      <c r="AG15">
        <f>'Raw - Absolute'!AG109</f>
        <v>1.5</v>
      </c>
      <c r="AH15" s="13">
        <f t="shared" si="20"/>
        <v>31.818181818181813</v>
      </c>
      <c r="AI15">
        <f>'Raw - Absolute'!AI151</f>
        <v>15</v>
      </c>
      <c r="AJ15">
        <f>'Raw - Absolute'!AJ53</f>
        <v>15</v>
      </c>
      <c r="AK15" s="15">
        <f t="shared" si="22"/>
        <v>1.6666666666666667</v>
      </c>
      <c r="AL15" s="13">
        <f t="shared" si="23"/>
        <v>22.5</v>
      </c>
      <c r="AM15" s="14">
        <f t="shared" si="24"/>
        <v>30</v>
      </c>
      <c r="AO15" s="7">
        <f t="shared" si="25"/>
        <v>5.9499999999999993</v>
      </c>
      <c r="AP15" s="13">
        <f t="shared" si="26"/>
        <v>18.333333333333332</v>
      </c>
    </row>
    <row r="16" spans="2:42" x14ac:dyDescent="0.3">
      <c r="B16" s="2">
        <v>11</v>
      </c>
      <c r="C16" s="13">
        <f t="shared" si="0"/>
        <v>33</v>
      </c>
      <c r="D16" s="13">
        <f t="shared" si="1"/>
        <v>7.8571428571428577</v>
      </c>
      <c r="E16" s="13">
        <f t="shared" si="2"/>
        <v>4.18</v>
      </c>
      <c r="F16">
        <f>'Raw - Absolute'!F139</f>
        <v>12</v>
      </c>
      <c r="G16" s="15">
        <f t="shared" si="4"/>
        <v>0.39285714285714274</v>
      </c>
      <c r="H16" s="13">
        <f t="shared" si="5"/>
        <v>9.1666666666666661</v>
      </c>
      <c r="J16" s="7">
        <f>($J$32-$J$15)/17+J15</f>
        <v>0.63529411764705879</v>
      </c>
      <c r="K16">
        <f>'Raw - Absolute'!K118</f>
        <v>81</v>
      </c>
      <c r="L16" s="15">
        <f t="shared" si="6"/>
        <v>0.91666666666666674</v>
      </c>
      <c r="M16">
        <f>'Raw - Absolute'!M153</f>
        <v>2</v>
      </c>
      <c r="N16" s="14">
        <f t="shared" si="8"/>
        <v>2.1999999999999997</v>
      </c>
      <c r="O16" s="13">
        <f t="shared" si="9"/>
        <v>4.2307692307692308</v>
      </c>
      <c r="P16" s="15">
        <f t="shared" si="10"/>
        <v>1.571428571428571</v>
      </c>
      <c r="Q16" s="5">
        <f t="shared" si="27"/>
        <v>3.9999999999999991</v>
      </c>
      <c r="R16" s="5">
        <f t="shared" si="28"/>
        <v>18.8</v>
      </c>
      <c r="S16" s="15">
        <f t="shared" si="11"/>
        <v>4.2307692307692308</v>
      </c>
      <c r="T16" s="6"/>
      <c r="U16">
        <f>'Raw - Absolute'!U146</f>
        <v>52</v>
      </c>
      <c r="V16" s="13">
        <f t="shared" si="12"/>
        <v>6.1111111111111098</v>
      </c>
      <c r="W16">
        <f>'Raw - Absolute'!W132</f>
        <v>14</v>
      </c>
      <c r="X16" s="15">
        <f t="shared" si="14"/>
        <v>1.6499999999999997</v>
      </c>
      <c r="Z16">
        <f>'Raw - Absolute'!Z158</f>
        <v>30</v>
      </c>
      <c r="AA16">
        <f>'Raw - Absolute'!AA105</f>
        <v>42</v>
      </c>
      <c r="AB16">
        <f>'Raw - Absolute'!AB124</f>
        <v>0.56999999999999995</v>
      </c>
      <c r="AC16">
        <f>'Raw - Absolute'!AC122</f>
        <v>82</v>
      </c>
      <c r="AD16">
        <f>'Raw - Absolute'!AD76</f>
        <v>60</v>
      </c>
      <c r="AE16">
        <f>'Raw - Absolute'!AE73</f>
        <v>9.4</v>
      </c>
      <c r="AF16" s="14">
        <f t="shared" si="18"/>
        <v>8.7999999999999989</v>
      </c>
      <c r="AG16">
        <f>'Raw - Absolute'!AG110</f>
        <v>4</v>
      </c>
      <c r="AH16">
        <f>'Raw - Absolute'!AH155</f>
        <v>35</v>
      </c>
      <c r="AI16">
        <f>'Raw - Absolute'!AI152</f>
        <v>21</v>
      </c>
      <c r="AJ16">
        <f>'Raw - Absolute'!AJ54</f>
        <v>16</v>
      </c>
      <c r="AK16" s="15">
        <f t="shared" si="22"/>
        <v>1.8333333333333335</v>
      </c>
      <c r="AL16" s="13">
        <f t="shared" si="23"/>
        <v>24.75</v>
      </c>
      <c r="AM16" s="14">
        <f t="shared" si="24"/>
        <v>33</v>
      </c>
      <c r="AO16" s="7">
        <f t="shared" si="25"/>
        <v>6.4999999999999991</v>
      </c>
      <c r="AP16" s="13">
        <f t="shared" si="26"/>
        <v>20.166666666666664</v>
      </c>
    </row>
    <row r="17" spans="2:42" x14ac:dyDescent="0.3">
      <c r="B17" s="2">
        <v>12</v>
      </c>
      <c r="C17">
        <f>'Raw - Absolute'!C95</f>
        <v>36</v>
      </c>
      <c r="D17" s="13">
        <f t="shared" si="1"/>
        <v>8.5714285714285712</v>
      </c>
      <c r="E17" s="13">
        <f t="shared" si="2"/>
        <v>4.5599999999999996</v>
      </c>
      <c r="F17">
        <f>'Raw - Absolute'!F140</f>
        <v>16</v>
      </c>
      <c r="G17" s="15">
        <f t="shared" si="4"/>
        <v>0.42857142857142844</v>
      </c>
      <c r="H17">
        <f>'Raw - Absolute'!H110</f>
        <v>10</v>
      </c>
      <c r="J17" s="7">
        <f t="shared" ref="J17:J31" si="30">($J$32-$J$15)/17+J16</f>
        <v>0.6705882352941176</v>
      </c>
      <c r="K17">
        <f>'Raw - Absolute'!K119</f>
        <v>87.5</v>
      </c>
      <c r="L17">
        <f>'Raw - Absolute'!L94</f>
        <v>1</v>
      </c>
      <c r="M17">
        <f>'Raw - Absolute'!M154</f>
        <v>5</v>
      </c>
      <c r="N17" s="14">
        <f t="shared" si="8"/>
        <v>2.4</v>
      </c>
      <c r="O17" s="13">
        <f t="shared" si="9"/>
        <v>4.6153846153846159</v>
      </c>
      <c r="P17" s="15">
        <f t="shared" si="10"/>
        <v>1.7142857142857137</v>
      </c>
      <c r="Q17" s="5">
        <f t="shared" si="27"/>
        <v>4.2999999999999989</v>
      </c>
      <c r="R17" s="5">
        <f t="shared" si="28"/>
        <v>20.400000000000002</v>
      </c>
      <c r="S17" s="15">
        <f t="shared" si="11"/>
        <v>4.6153846153846159</v>
      </c>
      <c r="T17" s="6"/>
      <c r="U17">
        <f>'Raw - Absolute'!U147</f>
        <v>54</v>
      </c>
      <c r="V17" s="13">
        <f t="shared" si="12"/>
        <v>6.6666666666666652</v>
      </c>
      <c r="W17">
        <f>'Raw - Absolute'!W133</f>
        <v>15</v>
      </c>
      <c r="X17" s="15">
        <f t="shared" si="14"/>
        <v>1.7999999999999996</v>
      </c>
      <c r="Z17">
        <f>'Raw - Absolute'!Z159</f>
        <v>33</v>
      </c>
      <c r="AA17">
        <f>'Raw - Absolute'!AA106</f>
        <v>43</v>
      </c>
      <c r="AB17">
        <f>'Raw - Absolute'!AB125</f>
        <v>1.1399999999999999</v>
      </c>
      <c r="AC17">
        <f>'Raw - Absolute'!AC123</f>
        <v>87</v>
      </c>
      <c r="AD17">
        <f>'Raw - Absolute'!AD77</f>
        <v>63</v>
      </c>
      <c r="AE17">
        <f>'Raw - Absolute'!AE74</f>
        <v>12.8</v>
      </c>
      <c r="AF17" s="14">
        <f t="shared" si="18"/>
        <v>9.6</v>
      </c>
      <c r="AG17">
        <f>'Raw - Absolute'!AG111</f>
        <v>7</v>
      </c>
      <c r="AH17">
        <f>'Raw - Absolute'!AH156</f>
        <v>45</v>
      </c>
      <c r="AI17">
        <f>'Raw - Absolute'!AI153</f>
        <v>37</v>
      </c>
      <c r="AJ17">
        <f>'Raw - Absolute'!AJ55</f>
        <v>16.5</v>
      </c>
      <c r="AK17" s="15">
        <f t="shared" si="22"/>
        <v>2</v>
      </c>
      <c r="AL17" s="13">
        <f t="shared" si="23"/>
        <v>27</v>
      </c>
      <c r="AM17" s="14">
        <f t="shared" si="24"/>
        <v>36</v>
      </c>
      <c r="AO17" s="7">
        <f t="shared" si="25"/>
        <v>7.0499999999999989</v>
      </c>
      <c r="AP17">
        <v>22</v>
      </c>
    </row>
    <row r="18" spans="2:42" x14ac:dyDescent="0.3">
      <c r="B18" s="2">
        <v>13</v>
      </c>
      <c r="C18">
        <f>'Raw - Absolute'!C96</f>
        <v>44.5</v>
      </c>
      <c r="D18" s="13">
        <f t="shared" si="1"/>
        <v>9.2857142857142847</v>
      </c>
      <c r="E18" s="13">
        <f t="shared" si="2"/>
        <v>4.9399999999999995</v>
      </c>
      <c r="F18">
        <f>'Raw - Absolute'!F141</f>
        <v>21</v>
      </c>
      <c r="G18" s="15">
        <f t="shared" si="4"/>
        <v>0.46428571428571414</v>
      </c>
      <c r="H18">
        <f>'Raw - Absolute'!H111</f>
        <v>15</v>
      </c>
      <c r="J18" s="7">
        <f t="shared" si="30"/>
        <v>0.70588235294117641</v>
      </c>
      <c r="K18">
        <f>'Raw - Absolute'!K120</f>
        <v>92</v>
      </c>
      <c r="L18" s="5">
        <f t="shared" ref="L18:L26" si="31">($L$27-$L$17)/10+L17</f>
        <v>2</v>
      </c>
      <c r="M18">
        <f>'Raw - Absolute'!M155</f>
        <v>10</v>
      </c>
      <c r="N18" s="14">
        <f t="shared" si="8"/>
        <v>2.6</v>
      </c>
      <c r="O18" s="13">
        <f t="shared" si="9"/>
        <v>5.0000000000000009</v>
      </c>
      <c r="P18" s="15">
        <f t="shared" si="10"/>
        <v>1.8571428571428565</v>
      </c>
      <c r="Q18" s="5">
        <f t="shared" si="27"/>
        <v>4.5999999999999988</v>
      </c>
      <c r="R18">
        <f>'Raw - Absolute'!R104</f>
        <v>22</v>
      </c>
      <c r="S18" s="15">
        <f t="shared" si="11"/>
        <v>5.0000000000000009</v>
      </c>
      <c r="U18">
        <f>'Raw - Absolute'!U148</f>
        <v>57</v>
      </c>
      <c r="V18" s="13">
        <f t="shared" si="12"/>
        <v>7.2222222222222205</v>
      </c>
      <c r="W18">
        <f>'Raw - Absolute'!W134</f>
        <v>17</v>
      </c>
      <c r="X18" s="15">
        <f t="shared" si="14"/>
        <v>1.9499999999999995</v>
      </c>
      <c r="AA18">
        <f>'Raw - Absolute'!AA107</f>
        <v>48</v>
      </c>
      <c r="AB18">
        <f>'Raw - Absolute'!AB126</f>
        <v>1.1399999999999999</v>
      </c>
      <c r="AC18">
        <f>'Raw - Absolute'!AC124</f>
        <v>91</v>
      </c>
      <c r="AD18">
        <f>'Raw - Absolute'!AD78</f>
        <v>65</v>
      </c>
      <c r="AE18">
        <f>'Raw - Absolute'!AE75</f>
        <v>17.100000000000001</v>
      </c>
      <c r="AF18" s="14">
        <f t="shared" si="18"/>
        <v>10.4</v>
      </c>
      <c r="AG18">
        <f>'Raw - Absolute'!AG112</f>
        <v>13</v>
      </c>
      <c r="AH18">
        <f>'Raw - Absolute'!AH157</f>
        <v>58</v>
      </c>
      <c r="AI18">
        <f>'Raw - Absolute'!AI154</f>
        <v>48</v>
      </c>
      <c r="AJ18">
        <f>'Raw - Absolute'!AJ56</f>
        <v>17</v>
      </c>
      <c r="AK18" s="15">
        <f t="shared" si="22"/>
        <v>2.1666666666666665</v>
      </c>
      <c r="AL18" s="13">
        <f t="shared" si="23"/>
        <v>29.25</v>
      </c>
      <c r="AM18">
        <f>'Raw - Absolute'!AM64</f>
        <v>39</v>
      </c>
      <c r="AO18" s="7">
        <f t="shared" si="25"/>
        <v>7.5999999999999988</v>
      </c>
      <c r="AP18" s="6">
        <f t="shared" ref="AP18:AP23" si="32">($AP$24-$AP$17)/7+AP17</f>
        <v>26.714285714285715</v>
      </c>
    </row>
    <row r="19" spans="2:42" x14ac:dyDescent="0.3">
      <c r="B19" s="2">
        <v>14</v>
      </c>
      <c r="C19">
        <f>'Raw - Absolute'!C97</f>
        <v>50</v>
      </c>
      <c r="D19">
        <f>'Raw - Absolute'!D59</f>
        <v>10</v>
      </c>
      <c r="E19" s="13">
        <f t="shared" si="2"/>
        <v>5.3199999999999994</v>
      </c>
      <c r="F19">
        <f>'Raw - Absolute'!F142</f>
        <v>36.299999999999997</v>
      </c>
      <c r="G19" s="15">
        <f t="shared" si="4"/>
        <v>0.49999999999999983</v>
      </c>
      <c r="H19">
        <f>'Raw - Absolute'!H112</f>
        <v>21</v>
      </c>
      <c r="J19" s="7">
        <f t="shared" si="30"/>
        <v>0.74117647058823521</v>
      </c>
      <c r="K19">
        <f>'Raw - Absolute'!K121</f>
        <v>97</v>
      </c>
      <c r="L19" s="5">
        <f t="shared" si="31"/>
        <v>3</v>
      </c>
      <c r="M19">
        <f>'Raw - Absolute'!M156</f>
        <v>19</v>
      </c>
      <c r="N19" s="14">
        <f t="shared" si="8"/>
        <v>2.8000000000000003</v>
      </c>
      <c r="O19" s="13">
        <f t="shared" si="9"/>
        <v>5.3846153846153859</v>
      </c>
      <c r="P19">
        <f>'Raw - Absolute'!P121</f>
        <v>2</v>
      </c>
      <c r="Q19" s="5">
        <f t="shared" si="27"/>
        <v>4.8999999999999986</v>
      </c>
      <c r="R19" s="5">
        <f>($R$23-$R$18)/5+R18</f>
        <v>22.8</v>
      </c>
      <c r="S19" s="15">
        <f t="shared" si="11"/>
        <v>5.3846153846153859</v>
      </c>
      <c r="U19">
        <f>'Raw - Absolute'!U149</f>
        <v>61</v>
      </c>
      <c r="V19" s="13">
        <f t="shared" si="12"/>
        <v>7.7777777777777759</v>
      </c>
      <c r="W19">
        <f>'Raw - Absolute'!W135</f>
        <v>20</v>
      </c>
      <c r="X19" s="15">
        <f t="shared" si="14"/>
        <v>2.0999999999999996</v>
      </c>
      <c r="AA19">
        <f>'Raw - Absolute'!AA108</f>
        <v>53</v>
      </c>
      <c r="AB19">
        <f>'Raw - Absolute'!AB127</f>
        <v>1.1399999999999999</v>
      </c>
      <c r="AC19">
        <f>'Raw - Absolute'!AC125</f>
        <v>95.5</v>
      </c>
      <c r="AD19">
        <f>'Raw - Absolute'!AD79</f>
        <v>68</v>
      </c>
      <c r="AE19">
        <f>'Raw - Absolute'!AE76</f>
        <v>21.6</v>
      </c>
      <c r="AF19" s="14">
        <f t="shared" si="18"/>
        <v>11.200000000000001</v>
      </c>
      <c r="AG19">
        <f>'Raw - Absolute'!AG113</f>
        <v>18</v>
      </c>
      <c r="AH19">
        <f>'Raw - Absolute'!AH158</f>
        <v>58</v>
      </c>
      <c r="AI19">
        <f>'Raw - Absolute'!AI155</f>
        <v>50</v>
      </c>
      <c r="AJ19">
        <f>'Raw - Absolute'!AJ57</f>
        <v>17</v>
      </c>
      <c r="AK19" s="15">
        <f t="shared" si="22"/>
        <v>2.333333333333333</v>
      </c>
      <c r="AL19">
        <f>'Raw - Absolute'!AL66</f>
        <v>31.5</v>
      </c>
      <c r="AM19" s="5">
        <f t="shared" ref="AM19:AM27" si="33">($AM$28-$AM$18)/10+AM18</f>
        <v>40.6</v>
      </c>
      <c r="AO19" s="7">
        <f t="shared" si="25"/>
        <v>8.1499999999999986</v>
      </c>
      <c r="AP19" s="6">
        <f t="shared" si="32"/>
        <v>31.428571428571431</v>
      </c>
    </row>
    <row r="20" spans="2:42" x14ac:dyDescent="0.3">
      <c r="B20" s="2">
        <v>15</v>
      </c>
      <c r="C20">
        <f>'Raw - Absolute'!C98</f>
        <v>55</v>
      </c>
      <c r="D20">
        <f>'Raw - Absolute'!D60</f>
        <v>12</v>
      </c>
      <c r="E20" s="13">
        <f t="shared" si="2"/>
        <v>5.6999999999999993</v>
      </c>
      <c r="F20">
        <f>'Raw - Absolute'!F143</f>
        <v>34</v>
      </c>
      <c r="G20" s="15">
        <f t="shared" si="4"/>
        <v>0.53571428571428559</v>
      </c>
      <c r="H20">
        <f>'Raw - Absolute'!H113</f>
        <v>25</v>
      </c>
      <c r="J20" s="7">
        <f t="shared" si="30"/>
        <v>0.77647058823529402</v>
      </c>
      <c r="K20">
        <f>'Raw - Absolute'!K122</f>
        <v>99</v>
      </c>
      <c r="L20" s="5">
        <f t="shared" si="31"/>
        <v>4</v>
      </c>
      <c r="M20">
        <f>'Raw - Absolute'!M157</f>
        <v>24</v>
      </c>
      <c r="N20" s="14">
        <f t="shared" si="8"/>
        <v>3.0000000000000004</v>
      </c>
      <c r="O20" s="13">
        <f t="shared" si="9"/>
        <v>5.7692307692307709</v>
      </c>
      <c r="P20">
        <f>'Raw - Absolute'!P122</f>
        <v>5</v>
      </c>
      <c r="Q20" s="5">
        <f t="shared" si="27"/>
        <v>5.1999999999999984</v>
      </c>
      <c r="R20" s="5">
        <f>($R$23-$R$18)/5+R19</f>
        <v>23.6</v>
      </c>
      <c r="S20" s="15">
        <f t="shared" si="11"/>
        <v>5.7692307692307709</v>
      </c>
      <c r="U20">
        <f>'Raw - Absolute'!U150</f>
        <v>62</v>
      </c>
      <c r="V20" s="13">
        <f t="shared" si="12"/>
        <v>8.3333333333333321</v>
      </c>
      <c r="W20">
        <f>'Raw - Absolute'!W136</f>
        <v>22</v>
      </c>
      <c r="X20" s="15">
        <f t="shared" si="14"/>
        <v>2.2499999999999996</v>
      </c>
      <c r="AA20">
        <f>'Raw - Absolute'!AA109</f>
        <v>59</v>
      </c>
      <c r="AB20">
        <f>'Raw - Absolute'!AB128</f>
        <v>1.1399999999999999</v>
      </c>
      <c r="AC20">
        <f>'Raw - Absolute'!AC126</f>
        <v>98.5</v>
      </c>
      <c r="AD20">
        <f>'Raw - Absolute'!AD80</f>
        <v>72</v>
      </c>
      <c r="AE20">
        <f>'Raw - Absolute'!AE77</f>
        <v>24.7</v>
      </c>
      <c r="AF20" s="14">
        <f t="shared" si="18"/>
        <v>12.000000000000002</v>
      </c>
      <c r="AG20">
        <f>'Raw - Absolute'!AG114</f>
        <v>24</v>
      </c>
      <c r="AH20">
        <f>'Raw - Absolute'!AH159</f>
        <v>69</v>
      </c>
      <c r="AI20">
        <f>'Raw - Absolute'!AI156</f>
        <v>59</v>
      </c>
      <c r="AJ20">
        <f>'Raw - Absolute'!AJ58</f>
        <v>17</v>
      </c>
      <c r="AK20" s="15">
        <f t="shared" si="22"/>
        <v>2.4999999999999996</v>
      </c>
      <c r="AL20">
        <f>'Raw - Absolute'!AL67</f>
        <v>33.5</v>
      </c>
      <c r="AM20" s="5">
        <f t="shared" si="33"/>
        <v>42.2</v>
      </c>
      <c r="AO20" s="7">
        <f t="shared" si="25"/>
        <v>8.6999999999999993</v>
      </c>
      <c r="AP20" s="6">
        <f t="shared" si="32"/>
        <v>36.142857142857146</v>
      </c>
    </row>
    <row r="21" spans="2:42" x14ac:dyDescent="0.3">
      <c r="B21" s="2">
        <v>16</v>
      </c>
      <c r="C21">
        <f>'Raw - Absolute'!C99</f>
        <v>63.5</v>
      </c>
      <c r="D21">
        <f>'Raw - Absolute'!D61</f>
        <v>17</v>
      </c>
      <c r="E21" s="13">
        <f t="shared" si="2"/>
        <v>6.0799999999999992</v>
      </c>
      <c r="F21">
        <f>'Raw - Absolute'!F144</f>
        <v>42</v>
      </c>
      <c r="G21" s="15">
        <f t="shared" si="4"/>
        <v>0.57142857142857129</v>
      </c>
      <c r="H21">
        <f>'Raw - Absolute'!H114</f>
        <v>31</v>
      </c>
      <c r="J21" s="7">
        <f t="shared" si="30"/>
        <v>0.81176470588235283</v>
      </c>
      <c r="K21">
        <f>'Raw - Absolute'!K123</f>
        <v>100</v>
      </c>
      <c r="L21" s="5">
        <f t="shared" si="31"/>
        <v>5</v>
      </c>
      <c r="M21" s="5">
        <f>($M$22-$M$20)/2+M20</f>
        <v>21.5</v>
      </c>
      <c r="N21" s="14">
        <f t="shared" si="8"/>
        <v>3.2000000000000006</v>
      </c>
      <c r="O21" s="13">
        <f t="shared" si="9"/>
        <v>6.153846153846156</v>
      </c>
      <c r="P21">
        <f>'Raw - Absolute'!P123</f>
        <v>11</v>
      </c>
      <c r="Q21" s="5">
        <f t="shared" si="27"/>
        <v>5.4999999999999982</v>
      </c>
      <c r="R21" s="5">
        <f>($R$23-$R$18)/5+R20</f>
        <v>24.400000000000002</v>
      </c>
      <c r="S21" s="15">
        <f t="shared" si="11"/>
        <v>6.153846153846156</v>
      </c>
      <c r="U21">
        <f>'Raw - Absolute'!U151</f>
        <v>65</v>
      </c>
      <c r="V21" s="13">
        <f t="shared" si="12"/>
        <v>8.8888888888888875</v>
      </c>
      <c r="W21">
        <f>'Raw - Absolute'!W137</f>
        <v>22.9</v>
      </c>
      <c r="X21" s="15">
        <f t="shared" si="14"/>
        <v>2.3999999999999995</v>
      </c>
      <c r="AA21">
        <f>'Raw - Absolute'!AA110</f>
        <v>65</v>
      </c>
      <c r="AB21">
        <f>'Raw - Absolute'!AB129</f>
        <v>1.71</v>
      </c>
      <c r="AC21">
        <f>'Raw - Absolute'!AC127</f>
        <v>100</v>
      </c>
      <c r="AD21">
        <f>'Raw - Absolute'!AD81</f>
        <v>74</v>
      </c>
      <c r="AE21">
        <f>'Raw - Absolute'!AE78</f>
        <v>29.3</v>
      </c>
      <c r="AF21" s="14">
        <f t="shared" si="18"/>
        <v>12.800000000000002</v>
      </c>
      <c r="AG21">
        <f>'Raw - Absolute'!AG115</f>
        <v>26</v>
      </c>
      <c r="AH21">
        <f>'Raw - Absolute'!AH160</f>
        <v>77</v>
      </c>
      <c r="AI21">
        <f>'Raw - Absolute'!AI157</f>
        <v>63</v>
      </c>
      <c r="AJ21">
        <f>'Raw - Absolute'!AJ59</f>
        <v>18</v>
      </c>
      <c r="AK21" s="15">
        <f t="shared" si="22"/>
        <v>2.6666666666666661</v>
      </c>
      <c r="AL21">
        <f>'Raw - Absolute'!AL68</f>
        <v>35.700000000000003</v>
      </c>
      <c r="AM21" s="5">
        <f t="shared" si="33"/>
        <v>43.800000000000004</v>
      </c>
      <c r="AO21" s="7">
        <f t="shared" si="25"/>
        <v>9.25</v>
      </c>
      <c r="AP21" s="6">
        <f t="shared" si="32"/>
        <v>40.857142857142861</v>
      </c>
    </row>
    <row r="22" spans="2:42" x14ac:dyDescent="0.3">
      <c r="B22" s="2">
        <v>17</v>
      </c>
      <c r="C22">
        <f>'Raw - Absolute'!C100</f>
        <v>72.3</v>
      </c>
      <c r="D22">
        <f>'Raw - Absolute'!D62</f>
        <v>19</v>
      </c>
      <c r="E22" s="13">
        <f t="shared" si="2"/>
        <v>6.4599999999999991</v>
      </c>
      <c r="F22">
        <f>'Raw - Absolute'!F145</f>
        <v>49</v>
      </c>
      <c r="G22" s="15">
        <f t="shared" si="4"/>
        <v>0.60714285714285698</v>
      </c>
      <c r="H22">
        <f>'Raw - Absolute'!H115</f>
        <v>39</v>
      </c>
      <c r="J22" s="7">
        <f t="shared" si="30"/>
        <v>0.84705882352941164</v>
      </c>
      <c r="K22">
        <f>'Raw - Absolute'!K124</f>
        <v>100</v>
      </c>
      <c r="L22" s="5">
        <f t="shared" si="31"/>
        <v>6</v>
      </c>
      <c r="M22">
        <f>'Raw - Absolute'!M159</f>
        <v>19</v>
      </c>
      <c r="N22" s="14">
        <f t="shared" si="8"/>
        <v>3.4000000000000008</v>
      </c>
      <c r="O22" s="13">
        <f t="shared" si="9"/>
        <v>6.538461538461541</v>
      </c>
      <c r="P22">
        <f>'Raw - Absolute'!P124</f>
        <v>11</v>
      </c>
      <c r="Q22" s="5">
        <f t="shared" si="27"/>
        <v>5.799999999999998</v>
      </c>
      <c r="R22" s="5">
        <f>($R$23-$R$18)/5+R21</f>
        <v>25.200000000000003</v>
      </c>
      <c r="S22" s="15">
        <f t="shared" si="11"/>
        <v>6.538461538461541</v>
      </c>
      <c r="U22">
        <f>'Raw - Absolute'!U152</f>
        <v>68</v>
      </c>
      <c r="V22" s="13">
        <f t="shared" si="12"/>
        <v>9.4444444444444429</v>
      </c>
      <c r="W22">
        <f>'Raw - Absolute'!W138</f>
        <v>25</v>
      </c>
      <c r="X22" s="15">
        <f t="shared" si="14"/>
        <v>2.5499999999999994</v>
      </c>
      <c r="AA22">
        <f>'Raw - Absolute'!AA111</f>
        <v>73</v>
      </c>
      <c r="AB22">
        <f>'Raw - Absolute'!AB130</f>
        <v>2.29</v>
      </c>
      <c r="AC22">
        <f>'Raw - Absolute'!AC128</f>
        <v>100</v>
      </c>
      <c r="AD22">
        <f>'Raw - Absolute'!AD82</f>
        <v>78</v>
      </c>
      <c r="AE22">
        <f>'Raw - Absolute'!AE79</f>
        <v>34.200000000000003</v>
      </c>
      <c r="AF22" s="14">
        <f t="shared" si="18"/>
        <v>13.600000000000003</v>
      </c>
      <c r="AG22">
        <f>'Raw - Absolute'!AG116</f>
        <v>28</v>
      </c>
      <c r="AI22">
        <f>'Raw - Absolute'!AI158</f>
        <v>62</v>
      </c>
      <c r="AJ22">
        <f>'Raw - Absolute'!AJ60</f>
        <v>18.329999999999998</v>
      </c>
      <c r="AK22" s="15">
        <f t="shared" si="22"/>
        <v>2.8333333333333326</v>
      </c>
      <c r="AL22">
        <f>'Raw - Absolute'!AL69</f>
        <v>36</v>
      </c>
      <c r="AM22" s="5">
        <f t="shared" si="33"/>
        <v>45.400000000000006</v>
      </c>
      <c r="AO22" s="7">
        <f t="shared" si="25"/>
        <v>9.8000000000000007</v>
      </c>
      <c r="AP22" s="6">
        <f t="shared" si="32"/>
        <v>45.571428571428577</v>
      </c>
    </row>
    <row r="23" spans="2:42" x14ac:dyDescent="0.3">
      <c r="B23" s="2">
        <v>18</v>
      </c>
      <c r="C23">
        <f>'Raw - Absolute'!C101</f>
        <v>80</v>
      </c>
      <c r="D23">
        <f>'Raw - Absolute'!D63</f>
        <v>23</v>
      </c>
      <c r="E23" s="13">
        <f t="shared" si="2"/>
        <v>6.839999999999999</v>
      </c>
      <c r="F23">
        <f>'Raw - Absolute'!F146</f>
        <v>56</v>
      </c>
      <c r="G23" s="15">
        <f t="shared" si="4"/>
        <v>0.64285714285714268</v>
      </c>
      <c r="H23">
        <f>'Raw - Absolute'!H116</f>
        <v>43</v>
      </c>
      <c r="J23" s="7">
        <f t="shared" si="30"/>
        <v>0.88235294117647045</v>
      </c>
      <c r="K23">
        <f>'Raw - Absolute'!K125</f>
        <v>99</v>
      </c>
      <c r="L23" s="5">
        <f t="shared" si="31"/>
        <v>7</v>
      </c>
      <c r="M23">
        <f>'Raw - Absolute'!M160</f>
        <v>22</v>
      </c>
      <c r="N23" s="14">
        <f t="shared" si="8"/>
        <v>3.600000000000001</v>
      </c>
      <c r="O23" s="13">
        <f t="shared" si="9"/>
        <v>6.923076923076926</v>
      </c>
      <c r="P23">
        <f>'Raw - Absolute'!P125</f>
        <v>45</v>
      </c>
      <c r="Q23" s="5">
        <f t="shared" si="27"/>
        <v>6.0999999999999979</v>
      </c>
      <c r="R23">
        <f>'Raw - Absolute'!R109</f>
        <v>26</v>
      </c>
      <c r="S23" s="15">
        <f t="shared" si="11"/>
        <v>6.923076923076926</v>
      </c>
      <c r="U23">
        <f>'Raw - Absolute'!U153</f>
        <v>70</v>
      </c>
      <c r="V23">
        <f>'Raw - Absolute'!V47</f>
        <v>10</v>
      </c>
      <c r="W23">
        <f>'Raw - Absolute'!W139</f>
        <v>30</v>
      </c>
      <c r="X23" s="15">
        <f t="shared" si="14"/>
        <v>2.6999999999999993</v>
      </c>
      <c r="AA23">
        <f>'Raw - Absolute'!AA112</f>
        <v>80</v>
      </c>
      <c r="AB23">
        <f>'Raw - Absolute'!AB131</f>
        <v>3.43</v>
      </c>
      <c r="AD23">
        <f>'Raw - Absolute'!AD83</f>
        <v>80</v>
      </c>
      <c r="AE23">
        <f>'Raw - Absolute'!AE80</f>
        <v>41.1</v>
      </c>
      <c r="AF23" s="14">
        <f t="shared" si="18"/>
        <v>14.400000000000004</v>
      </c>
      <c r="AG23">
        <f>'Raw - Absolute'!AG117</f>
        <v>30</v>
      </c>
      <c r="AI23">
        <f>'Raw - Absolute'!AI159</f>
        <v>65</v>
      </c>
      <c r="AJ23">
        <f>'Raw - Absolute'!AJ61</f>
        <v>18.670000000000002</v>
      </c>
      <c r="AK23">
        <f>'Raw - Absolute'!AK154</f>
        <v>3</v>
      </c>
      <c r="AL23">
        <f>'Raw - Absolute'!AL70</f>
        <v>37.1</v>
      </c>
      <c r="AM23" s="5">
        <f t="shared" si="33"/>
        <v>47.000000000000007</v>
      </c>
      <c r="AO23" s="7">
        <f t="shared" si="25"/>
        <v>10.350000000000001</v>
      </c>
      <c r="AP23" s="6">
        <f t="shared" si="32"/>
        <v>50.285714285714292</v>
      </c>
    </row>
    <row r="24" spans="2:42" x14ac:dyDescent="0.3">
      <c r="B24" s="2">
        <v>19</v>
      </c>
      <c r="C24">
        <f>'Raw - Absolute'!C102</f>
        <v>82</v>
      </c>
      <c r="D24">
        <f>'Raw - Absolute'!D64</f>
        <v>28</v>
      </c>
      <c r="E24" s="13">
        <f t="shared" si="2"/>
        <v>7.2199999999999989</v>
      </c>
      <c r="F24">
        <f>'Raw - Absolute'!F147</f>
        <v>62.8</v>
      </c>
      <c r="G24" s="15">
        <f t="shared" si="4"/>
        <v>0.67857142857142838</v>
      </c>
      <c r="H24">
        <f>'Raw - Absolute'!H117</f>
        <v>48</v>
      </c>
      <c r="J24" s="7">
        <f t="shared" si="30"/>
        <v>0.91764705882352926</v>
      </c>
      <c r="K24">
        <f>'Raw - Absolute'!K126</f>
        <v>97.5</v>
      </c>
      <c r="L24" s="5">
        <f t="shared" si="31"/>
        <v>8</v>
      </c>
      <c r="N24" s="14">
        <f t="shared" si="8"/>
        <v>3.8000000000000012</v>
      </c>
      <c r="O24" s="13">
        <f t="shared" si="9"/>
        <v>7.307692307692311</v>
      </c>
      <c r="P24">
        <f>'Raw - Absolute'!P126</f>
        <v>70</v>
      </c>
      <c r="Q24" s="5">
        <f t="shared" si="27"/>
        <v>6.3999999999999977</v>
      </c>
      <c r="R24" s="5">
        <f>($R$28-$R$23)/5+R23</f>
        <v>26.8</v>
      </c>
      <c r="S24" s="15">
        <f t="shared" si="11"/>
        <v>7.307692307692311</v>
      </c>
      <c r="U24">
        <f>'Raw - Absolute'!U154</f>
        <v>74</v>
      </c>
      <c r="V24">
        <f>'Raw - Absolute'!V48</f>
        <v>12</v>
      </c>
      <c r="W24">
        <f>'Raw - Absolute'!W140</f>
        <v>33</v>
      </c>
      <c r="X24" s="15">
        <f t="shared" si="14"/>
        <v>2.8499999999999992</v>
      </c>
      <c r="AA24">
        <f>'Raw - Absolute'!AA113</f>
        <v>87</v>
      </c>
      <c r="AB24">
        <f>'Raw - Absolute'!AB132</f>
        <v>4</v>
      </c>
      <c r="AD24">
        <f>'Raw - Absolute'!AD84</f>
        <v>81</v>
      </c>
      <c r="AE24">
        <f>'Raw - Absolute'!AE81</f>
        <v>49.4</v>
      </c>
      <c r="AF24" s="14">
        <f t="shared" si="18"/>
        <v>15.200000000000005</v>
      </c>
      <c r="AG24">
        <f>'Raw - Absolute'!AG118</f>
        <v>32</v>
      </c>
      <c r="AI24">
        <f>'Raw - Absolute'!AI160</f>
        <v>69</v>
      </c>
      <c r="AJ24">
        <f>'Raw - Absolute'!AJ62</f>
        <v>19</v>
      </c>
      <c r="AK24">
        <f>'Raw - Absolute'!AK155</f>
        <v>10</v>
      </c>
      <c r="AL24">
        <f>'Raw - Absolute'!AL71</f>
        <v>38.799999999999997</v>
      </c>
      <c r="AM24" s="5">
        <f t="shared" si="33"/>
        <v>48.600000000000009</v>
      </c>
      <c r="AO24" s="7">
        <f t="shared" si="25"/>
        <v>10.900000000000002</v>
      </c>
      <c r="AP24">
        <v>55</v>
      </c>
    </row>
    <row r="25" spans="2:42" x14ac:dyDescent="0.3">
      <c r="B25" s="2">
        <v>20</v>
      </c>
      <c r="C25">
        <f>'Raw - Absolute'!C103</f>
        <v>81</v>
      </c>
      <c r="D25">
        <f>'Raw - Absolute'!D65</f>
        <v>31</v>
      </c>
      <c r="E25">
        <f>'Raw - Absolute'!E112</f>
        <v>7.6</v>
      </c>
      <c r="F25">
        <f>'Raw - Absolute'!F148</f>
        <v>63</v>
      </c>
      <c r="G25" s="15">
        <f t="shared" si="4"/>
        <v>0.71428571428571408</v>
      </c>
      <c r="H25">
        <f>'Raw - Absolute'!H118</f>
        <v>57</v>
      </c>
      <c r="J25" s="7">
        <f t="shared" si="30"/>
        <v>0.95294117647058807</v>
      </c>
      <c r="K25">
        <f>'Raw - Absolute'!K127</f>
        <v>99</v>
      </c>
      <c r="L25" s="5">
        <f t="shared" si="31"/>
        <v>9</v>
      </c>
      <c r="N25" s="14">
        <f t="shared" si="8"/>
        <v>4.0000000000000009</v>
      </c>
      <c r="O25" s="13">
        <f t="shared" si="9"/>
        <v>7.6923076923076961</v>
      </c>
      <c r="P25">
        <f>'Raw - Absolute'!P127</f>
        <v>98</v>
      </c>
      <c r="Q25" s="5">
        <f t="shared" si="27"/>
        <v>6.6999999999999975</v>
      </c>
      <c r="R25" s="5">
        <f>($R$28-$R$23)/5+R24</f>
        <v>27.6</v>
      </c>
      <c r="S25" s="15">
        <f t="shared" si="11"/>
        <v>7.6923076923076961</v>
      </c>
      <c r="U25">
        <f>'Raw - Absolute'!U155</f>
        <v>76</v>
      </c>
      <c r="V25">
        <f>'Raw - Absolute'!V49</f>
        <v>14</v>
      </c>
      <c r="W25">
        <f>'Raw - Absolute'!W141</f>
        <v>36.6</v>
      </c>
      <c r="X25">
        <f>'Raw - Absolute'!X119</f>
        <v>3</v>
      </c>
      <c r="AA25">
        <f>'Raw - Absolute'!AA114</f>
        <v>91</v>
      </c>
      <c r="AB25">
        <f>'Raw - Absolute'!AB133</f>
        <v>4.57</v>
      </c>
      <c r="AD25">
        <f>'Raw - Absolute'!AD85</f>
        <v>82</v>
      </c>
      <c r="AE25">
        <f>'Raw - Absolute'!AE82</f>
        <v>51.7</v>
      </c>
      <c r="AF25" s="14">
        <f t="shared" si="18"/>
        <v>16.000000000000004</v>
      </c>
      <c r="AG25">
        <f>'Raw - Absolute'!AG119</f>
        <v>38</v>
      </c>
      <c r="AJ25">
        <f>'Raw - Absolute'!AJ63</f>
        <v>19.5</v>
      </c>
      <c r="AK25">
        <f>'Raw - Absolute'!AK156</f>
        <v>25</v>
      </c>
      <c r="AL25">
        <f>'Raw - Absolute'!AL72</f>
        <v>40.5</v>
      </c>
      <c r="AM25" s="5">
        <f t="shared" si="33"/>
        <v>50.20000000000001</v>
      </c>
      <c r="AO25" s="7">
        <f t="shared" si="25"/>
        <v>11.450000000000003</v>
      </c>
      <c r="AP25" s="6">
        <f t="shared" ref="AP25:AP32" si="34">($AP$33-$AP$24)/9+AP24</f>
        <v>57.777777777777779</v>
      </c>
    </row>
    <row r="26" spans="2:42" x14ac:dyDescent="0.3">
      <c r="B26" s="2">
        <v>21</v>
      </c>
      <c r="C26">
        <f>'Raw - Absolute'!C104</f>
        <v>78</v>
      </c>
      <c r="D26">
        <f>'Raw - Absolute'!D66</f>
        <v>34</v>
      </c>
      <c r="E26">
        <f>'Raw - Absolute'!E113</f>
        <v>8.6999999999999993</v>
      </c>
      <c r="F26">
        <f>'Raw - Absolute'!F149</f>
        <v>71.3</v>
      </c>
      <c r="G26" s="15">
        <f t="shared" si="4"/>
        <v>0.74999999999999978</v>
      </c>
      <c r="H26">
        <f>'Raw - Absolute'!H119</f>
        <v>64</v>
      </c>
      <c r="J26" s="7">
        <f t="shared" si="30"/>
        <v>0.98823529411764688</v>
      </c>
      <c r="K26">
        <f>'Raw - Absolute'!K128</f>
        <v>100</v>
      </c>
      <c r="L26" s="5">
        <f t="shared" si="31"/>
        <v>10</v>
      </c>
      <c r="N26" s="14">
        <f t="shared" si="8"/>
        <v>4.2000000000000011</v>
      </c>
      <c r="O26" s="13">
        <f t="shared" si="9"/>
        <v>8.0769230769230802</v>
      </c>
      <c r="P26">
        <f>'Raw - Absolute'!P128</f>
        <v>100</v>
      </c>
      <c r="Q26">
        <f>'Raw - Absolute'!Q24</f>
        <v>7</v>
      </c>
      <c r="R26" s="5">
        <f>($R$28-$R$23)/5+R25</f>
        <v>28.400000000000002</v>
      </c>
      <c r="S26" s="15">
        <f t="shared" si="11"/>
        <v>8.0769230769230802</v>
      </c>
      <c r="U26">
        <f>'Raw - Absolute'!U156</f>
        <v>81</v>
      </c>
      <c r="V26">
        <f>'Raw - Absolute'!V50</f>
        <v>18</v>
      </c>
      <c r="W26">
        <f>'Raw - Absolute'!W142</f>
        <v>40</v>
      </c>
      <c r="X26" s="5">
        <f>($X$30-$X$25)/5+X25</f>
        <v>3.8</v>
      </c>
      <c r="AA26">
        <f>'Raw - Absolute'!AA115</f>
        <v>91.5</v>
      </c>
      <c r="AB26">
        <f>'Raw - Absolute'!AB134</f>
        <v>4.57</v>
      </c>
      <c r="AD26">
        <f>'Raw - Absolute'!AD86</f>
        <v>84</v>
      </c>
      <c r="AE26">
        <f>'Raw - Absolute'!AE83</f>
        <v>56</v>
      </c>
      <c r="AF26" s="14">
        <f t="shared" si="18"/>
        <v>16.800000000000004</v>
      </c>
      <c r="AG26">
        <f>'Raw - Absolute'!AG120</f>
        <v>46</v>
      </c>
      <c r="AJ26">
        <f>'Raw - Absolute'!AJ64</f>
        <v>20</v>
      </c>
      <c r="AK26">
        <f>'Raw - Absolute'!AK157</f>
        <v>34</v>
      </c>
      <c r="AL26">
        <f>'Raw - Absolute'!AL73</f>
        <v>43.6</v>
      </c>
      <c r="AM26" s="5">
        <f t="shared" si="33"/>
        <v>51.800000000000011</v>
      </c>
      <c r="AO26">
        <f>'Raw - Absolute'!AO97</f>
        <v>12</v>
      </c>
      <c r="AP26" s="6">
        <f t="shared" si="34"/>
        <v>60.555555555555557</v>
      </c>
    </row>
    <row r="27" spans="2:42" x14ac:dyDescent="0.3">
      <c r="B27" s="2">
        <v>22</v>
      </c>
      <c r="C27">
        <f>'Raw - Absolute'!C105</f>
        <v>77</v>
      </c>
      <c r="D27">
        <f>'Raw - Absolute'!D67</f>
        <v>39</v>
      </c>
      <c r="E27">
        <f>'Raw - Absolute'!E114</f>
        <v>9.6</v>
      </c>
      <c r="F27">
        <f>'Raw - Absolute'!F150</f>
        <v>67</v>
      </c>
      <c r="G27" s="15">
        <f t="shared" si="4"/>
        <v>0.78571428571428548</v>
      </c>
      <c r="H27">
        <f>'Raw - Absolute'!H120</f>
        <v>69</v>
      </c>
      <c r="J27" s="7">
        <f t="shared" si="30"/>
        <v>1.0235294117647058</v>
      </c>
      <c r="L27">
        <f>'Raw - Absolute'!L104</f>
        <v>11</v>
      </c>
      <c r="N27" s="14">
        <f t="shared" si="8"/>
        <v>4.4000000000000012</v>
      </c>
      <c r="O27" s="13">
        <f t="shared" si="9"/>
        <v>8.4615384615384652</v>
      </c>
      <c r="Q27" s="5">
        <f>($Q$36-$Q$26)/10+Q26</f>
        <v>7.6</v>
      </c>
      <c r="R27" s="5">
        <f>($R$28-$R$23)/5+R26</f>
        <v>29.200000000000003</v>
      </c>
      <c r="S27" s="15">
        <f t="shared" si="11"/>
        <v>8.4615384615384652</v>
      </c>
      <c r="U27">
        <f>'Raw - Absolute'!U157</f>
        <v>82</v>
      </c>
      <c r="V27">
        <f>'Raw - Absolute'!V51</f>
        <v>19.5</v>
      </c>
      <c r="W27">
        <f>'Raw - Absolute'!W143</f>
        <v>45</v>
      </c>
      <c r="X27" s="5">
        <f>($X$30-$X$25)/5+X26</f>
        <v>4.5999999999999996</v>
      </c>
      <c r="AA27">
        <f>'Raw - Absolute'!AA116</f>
        <v>92</v>
      </c>
      <c r="AB27">
        <f>'Raw - Absolute'!AB135</f>
        <v>5.14</v>
      </c>
      <c r="AD27">
        <f>'Raw - Absolute'!AD87</f>
        <v>84</v>
      </c>
      <c r="AE27">
        <f>'Raw - Absolute'!AE84</f>
        <v>63</v>
      </c>
      <c r="AF27" s="14">
        <f t="shared" si="18"/>
        <v>17.600000000000005</v>
      </c>
      <c r="AG27">
        <f>'Raw - Absolute'!AG121</f>
        <v>52</v>
      </c>
      <c r="AJ27">
        <f>'Raw - Absolute'!AJ65</f>
        <v>22</v>
      </c>
      <c r="AK27">
        <f>'Raw - Absolute'!AK158</f>
        <v>39</v>
      </c>
      <c r="AL27">
        <f>'Raw - Absolute'!AL74</f>
        <v>44.5</v>
      </c>
      <c r="AM27" s="5">
        <f t="shared" si="33"/>
        <v>53.400000000000013</v>
      </c>
      <c r="AO27" s="7">
        <f t="shared" ref="AO27:AO32" si="35">($AO$33-$AO$26)/7+AO26</f>
        <v>13.142857142857142</v>
      </c>
      <c r="AP27" s="6">
        <f t="shared" si="34"/>
        <v>63.333333333333336</v>
      </c>
    </row>
    <row r="28" spans="2:42" x14ac:dyDescent="0.3">
      <c r="B28" s="2">
        <v>23</v>
      </c>
      <c r="C28">
        <f>'Raw - Absolute'!C106</f>
        <v>78</v>
      </c>
      <c r="D28">
        <f>'Raw - Absolute'!D68</f>
        <v>44</v>
      </c>
      <c r="E28">
        <f>'Raw - Absolute'!E115</f>
        <v>11.1</v>
      </c>
      <c r="F28">
        <f>'Raw - Absolute'!F151</f>
        <v>73</v>
      </c>
      <c r="G28" s="15">
        <f t="shared" si="4"/>
        <v>0.82142857142857117</v>
      </c>
      <c r="H28">
        <f>'Raw - Absolute'!H121</f>
        <v>74</v>
      </c>
      <c r="J28" s="7">
        <f t="shared" si="30"/>
        <v>1.0588235294117647</v>
      </c>
      <c r="L28" s="5">
        <f t="shared" ref="L28:L36" si="36">($L$37-$L$27)/10+L27</f>
        <v>12.7</v>
      </c>
      <c r="N28" s="14">
        <f t="shared" si="8"/>
        <v>4.6000000000000014</v>
      </c>
      <c r="O28" s="13">
        <f t="shared" si="9"/>
        <v>8.8461538461538503</v>
      </c>
      <c r="Q28" s="5">
        <f t="shared" ref="Q28:Q35" si="37">($Q$36-$Q$26)/10+Q27</f>
        <v>8.1999999999999993</v>
      </c>
      <c r="R28">
        <f>'Raw - Absolute'!R114</f>
        <v>30</v>
      </c>
      <c r="S28" s="15">
        <f t="shared" si="11"/>
        <v>8.8461538461538503</v>
      </c>
      <c r="U28">
        <f>'Raw - Absolute'!U158</f>
        <v>83</v>
      </c>
      <c r="V28">
        <f>'Raw - Absolute'!V52</f>
        <v>21</v>
      </c>
      <c r="W28">
        <f>'Raw - Absolute'!W144</f>
        <v>51</v>
      </c>
      <c r="X28" s="5">
        <f>($X$30-$X$25)/5+X27</f>
        <v>5.3999999999999995</v>
      </c>
      <c r="AA28">
        <f>'Raw - Absolute'!AA117</f>
        <v>93</v>
      </c>
      <c r="AB28">
        <f>'Raw - Absolute'!AB136</f>
        <v>6.29</v>
      </c>
      <c r="AD28">
        <f>'Raw - Absolute'!AD88</f>
        <v>87</v>
      </c>
      <c r="AE28">
        <f>'Raw - Absolute'!AE85</f>
        <v>72</v>
      </c>
      <c r="AF28" s="14">
        <f t="shared" si="18"/>
        <v>18.400000000000006</v>
      </c>
      <c r="AG28">
        <f>'Raw - Absolute'!AG122</f>
        <v>62</v>
      </c>
      <c r="AJ28">
        <f>'Raw - Absolute'!AJ66</f>
        <v>23</v>
      </c>
      <c r="AK28">
        <f>'Raw - Absolute'!AK159</f>
        <v>45</v>
      </c>
      <c r="AL28">
        <f>'Raw - Absolute'!AL75</f>
        <v>45.4</v>
      </c>
      <c r="AM28">
        <f>'Raw - Absolute'!AM74</f>
        <v>55</v>
      </c>
      <c r="AO28" s="7">
        <f t="shared" si="35"/>
        <v>14.285714285714285</v>
      </c>
      <c r="AP28" s="6">
        <f t="shared" si="34"/>
        <v>66.111111111111114</v>
      </c>
    </row>
    <row r="29" spans="2:42" x14ac:dyDescent="0.3">
      <c r="B29" s="2">
        <v>24</v>
      </c>
      <c r="C29">
        <f>'Raw - Absolute'!C107</f>
        <v>80</v>
      </c>
      <c r="D29">
        <f>'Raw - Absolute'!D69</f>
        <v>49</v>
      </c>
      <c r="E29">
        <f>'Raw - Absolute'!E116</f>
        <v>13</v>
      </c>
      <c r="F29">
        <f>'Raw - Absolute'!F152</f>
        <v>75</v>
      </c>
      <c r="G29" s="15">
        <f t="shared" si="4"/>
        <v>0.85714285714285687</v>
      </c>
      <c r="H29">
        <f>'Raw - Absolute'!H122</f>
        <v>75</v>
      </c>
      <c r="J29" s="7">
        <f t="shared" si="30"/>
        <v>1.0941176470588236</v>
      </c>
      <c r="L29" s="5">
        <f t="shared" si="36"/>
        <v>14.399999999999999</v>
      </c>
      <c r="N29" s="14">
        <f t="shared" si="8"/>
        <v>4.8000000000000016</v>
      </c>
      <c r="O29" s="13">
        <f t="shared" si="9"/>
        <v>9.2307692307692353</v>
      </c>
      <c r="Q29" s="5">
        <f t="shared" si="37"/>
        <v>8.7999999999999989</v>
      </c>
      <c r="R29" s="5">
        <f t="shared" ref="R29:R35" si="38">($R$36-$R$28)/8+R28</f>
        <v>31</v>
      </c>
      <c r="S29" s="15">
        <f t="shared" si="11"/>
        <v>9.2307692307692353</v>
      </c>
      <c r="U29">
        <f>'Raw - Absolute'!U159</f>
        <v>85</v>
      </c>
      <c r="V29">
        <f>'Raw - Absolute'!V53</f>
        <v>23</v>
      </c>
      <c r="W29">
        <f>'Raw - Absolute'!W145</f>
        <v>56.3</v>
      </c>
      <c r="X29" s="5">
        <f>($X$30-$X$25)/5+X28</f>
        <v>6.1999999999999993</v>
      </c>
      <c r="AA29">
        <f>'Raw - Absolute'!AA118</f>
        <v>93.5</v>
      </c>
      <c r="AB29">
        <f>'Raw - Absolute'!AB137</f>
        <v>6.86</v>
      </c>
      <c r="AD29">
        <f>'Raw - Absolute'!AD89</f>
        <v>88</v>
      </c>
      <c r="AE29">
        <f>'Raw - Absolute'!AE86</f>
        <v>71.8</v>
      </c>
      <c r="AF29" s="14">
        <f t="shared" si="18"/>
        <v>19.200000000000006</v>
      </c>
      <c r="AG29">
        <f>'Raw - Absolute'!AG123</f>
        <v>72</v>
      </c>
      <c r="AJ29">
        <f>'Raw - Absolute'!AJ67</f>
        <v>24</v>
      </c>
      <c r="AK29">
        <f>'Raw - Absolute'!AK160</f>
        <v>51</v>
      </c>
      <c r="AL29">
        <f>'Raw - Absolute'!AL76</f>
        <v>46.6</v>
      </c>
      <c r="AM29" s="5">
        <f t="shared" ref="AM29:AM57" si="39">($AM$58-$AM$28)/30+AM28</f>
        <v>55.6</v>
      </c>
      <c r="AO29" s="7">
        <f t="shared" si="35"/>
        <v>15.428571428571427</v>
      </c>
      <c r="AP29" s="6">
        <f t="shared" si="34"/>
        <v>68.888888888888886</v>
      </c>
    </row>
    <row r="30" spans="2:42" x14ac:dyDescent="0.3">
      <c r="B30" s="2">
        <v>25</v>
      </c>
      <c r="C30">
        <f>'Raw - Absolute'!C108</f>
        <v>82</v>
      </c>
      <c r="D30">
        <f>'Raw - Absolute'!D70</f>
        <v>54</v>
      </c>
      <c r="E30">
        <f>'Raw - Absolute'!E117</f>
        <v>15.5</v>
      </c>
      <c r="F30">
        <f>'Raw - Absolute'!F153</f>
        <v>84</v>
      </c>
      <c r="G30" s="15">
        <f t="shared" si="4"/>
        <v>0.89285714285714257</v>
      </c>
      <c r="H30">
        <f>'Raw - Absolute'!H123</f>
        <v>78</v>
      </c>
      <c r="J30" s="7">
        <f t="shared" si="30"/>
        <v>1.1294117647058826</v>
      </c>
      <c r="L30" s="5">
        <f t="shared" si="36"/>
        <v>16.099999999999998</v>
      </c>
      <c r="N30">
        <f>'Raw - Absolute'!N77</f>
        <v>5</v>
      </c>
      <c r="O30" s="13">
        <f t="shared" si="9"/>
        <v>9.6153846153846203</v>
      </c>
      <c r="Q30" s="5">
        <f t="shared" si="37"/>
        <v>9.3999999999999986</v>
      </c>
      <c r="R30" s="5">
        <f t="shared" si="38"/>
        <v>32</v>
      </c>
      <c r="S30" s="15">
        <f t="shared" si="11"/>
        <v>9.6153846153846203</v>
      </c>
      <c r="U30">
        <f>'Raw - Absolute'!U160</f>
        <v>88</v>
      </c>
      <c r="V30">
        <f>'Raw - Absolute'!V54</f>
        <v>24.5</v>
      </c>
      <c r="W30">
        <f>'Raw - Absolute'!W146</f>
        <v>58</v>
      </c>
      <c r="X30">
        <f>'Raw - Absolute'!X124</f>
        <v>7</v>
      </c>
      <c r="AA30">
        <f>'Raw - Absolute'!AA119</f>
        <v>95</v>
      </c>
      <c r="AB30">
        <f>'Raw - Absolute'!AB138</f>
        <v>7.43</v>
      </c>
      <c r="AD30">
        <f>'Raw - Absolute'!AD90</f>
        <v>89</v>
      </c>
      <c r="AE30">
        <f>'Raw - Absolute'!AE87</f>
        <v>70.900000000000006</v>
      </c>
      <c r="AF30" s="14">
        <f t="shared" si="18"/>
        <v>20.000000000000007</v>
      </c>
      <c r="AG30">
        <f>'Raw - Absolute'!AG124</f>
        <v>76</v>
      </c>
      <c r="AJ30">
        <f>'Raw - Absolute'!AJ68</f>
        <v>25</v>
      </c>
      <c r="AL30">
        <f>'Raw - Absolute'!AL77</f>
        <v>48.6</v>
      </c>
      <c r="AM30" s="5">
        <f t="shared" si="39"/>
        <v>56.2</v>
      </c>
      <c r="AO30" s="7">
        <f t="shared" si="35"/>
        <v>16.571428571428569</v>
      </c>
      <c r="AP30" s="6">
        <f t="shared" si="34"/>
        <v>71.666666666666657</v>
      </c>
    </row>
    <row r="31" spans="2:42" x14ac:dyDescent="0.3">
      <c r="B31" s="2">
        <v>26</v>
      </c>
      <c r="C31">
        <f>'Raw - Absolute'!C109</f>
        <v>84</v>
      </c>
      <c r="D31">
        <f>'Raw - Absolute'!D71</f>
        <v>56</v>
      </c>
      <c r="E31">
        <f>'Raw - Absolute'!E118</f>
        <v>15.5</v>
      </c>
      <c r="F31">
        <f>'Raw - Absolute'!F154</f>
        <v>87.2</v>
      </c>
      <c r="G31" s="15">
        <f t="shared" si="4"/>
        <v>0.92857142857142827</v>
      </c>
      <c r="H31">
        <f>'Raw - Absolute'!H124</f>
        <v>79</v>
      </c>
      <c r="J31" s="7">
        <f t="shared" si="30"/>
        <v>1.1647058823529415</v>
      </c>
      <c r="L31" s="5">
        <f t="shared" si="36"/>
        <v>17.799999999999997</v>
      </c>
      <c r="N31" s="7">
        <f t="shared" ref="N31:N46" si="40">($N$47-$N$30)/17+N30</f>
        <v>5.5294117647058822</v>
      </c>
      <c r="O31">
        <f>'Raw - Absolute'!O52</f>
        <v>10</v>
      </c>
      <c r="Q31" s="5">
        <f t="shared" si="37"/>
        <v>9.9999999999999982</v>
      </c>
      <c r="R31" s="5">
        <f t="shared" si="38"/>
        <v>33</v>
      </c>
      <c r="S31">
        <f>'Raw - Absolute'!S101</f>
        <v>10</v>
      </c>
      <c r="V31">
        <f>'Raw - Absolute'!V55</f>
        <v>26</v>
      </c>
      <c r="W31">
        <f>'Raw - Absolute'!W147</f>
        <v>61.8</v>
      </c>
      <c r="X31" s="5">
        <f>(X32-X30)/2+X30</f>
        <v>13.5</v>
      </c>
      <c r="AA31">
        <f>'Raw - Absolute'!AA120</f>
        <v>96</v>
      </c>
      <c r="AB31">
        <f>'Raw - Absolute'!AB139</f>
        <v>9.14</v>
      </c>
      <c r="AD31">
        <f>'Raw - Absolute'!AD91</f>
        <v>92</v>
      </c>
      <c r="AE31">
        <f>'Raw - Absolute'!AE88</f>
        <v>69.599999999999994</v>
      </c>
      <c r="AF31" s="14">
        <f t="shared" si="18"/>
        <v>20.800000000000008</v>
      </c>
      <c r="AG31">
        <f>'Raw - Absolute'!AG125</f>
        <v>87</v>
      </c>
      <c r="AJ31">
        <f>'Raw - Absolute'!AJ69</f>
        <v>27.5</v>
      </c>
      <c r="AL31">
        <f>'Raw - Absolute'!AL78</f>
        <v>48.1</v>
      </c>
      <c r="AM31" s="5">
        <f t="shared" si="39"/>
        <v>56.800000000000004</v>
      </c>
      <c r="AO31" s="7">
        <f t="shared" si="35"/>
        <v>17.714285714285712</v>
      </c>
      <c r="AP31" s="6">
        <f t="shared" si="34"/>
        <v>74.444444444444429</v>
      </c>
    </row>
    <row r="32" spans="2:42" x14ac:dyDescent="0.3">
      <c r="B32" s="2">
        <v>27</v>
      </c>
      <c r="C32">
        <f>'Raw - Absolute'!C110</f>
        <v>86.5</v>
      </c>
      <c r="D32">
        <f>'Raw - Absolute'!D72</f>
        <v>58</v>
      </c>
      <c r="E32">
        <f>'Raw - Absolute'!E119</f>
        <v>16.7</v>
      </c>
      <c r="F32">
        <f>'Raw - Absolute'!F155</f>
        <v>89</v>
      </c>
      <c r="G32" s="15">
        <f t="shared" si="4"/>
        <v>0.96428571428571397</v>
      </c>
      <c r="H32">
        <f>'Raw - Absolute'!H125</f>
        <v>80</v>
      </c>
      <c r="J32">
        <f>'Raw - Absolute'!J92</f>
        <v>1.2</v>
      </c>
      <c r="L32" s="5">
        <f t="shared" si="36"/>
        <v>19.499999999999996</v>
      </c>
      <c r="N32" s="7">
        <f t="shared" si="40"/>
        <v>6.0588235294117645</v>
      </c>
      <c r="O32">
        <f>'Raw - Absolute'!O53</f>
        <v>10.67</v>
      </c>
      <c r="Q32" s="5">
        <f t="shared" si="37"/>
        <v>10.599999999999998</v>
      </c>
      <c r="R32" s="5">
        <f t="shared" si="38"/>
        <v>34</v>
      </c>
      <c r="S32">
        <f>'Raw - Absolute'!S102</f>
        <v>12</v>
      </c>
      <c r="V32">
        <f>'Raw - Absolute'!V56</f>
        <v>27</v>
      </c>
      <c r="W32">
        <f>'Raw - Absolute'!W148</f>
        <v>63</v>
      </c>
      <c r="X32">
        <f>'Raw - Absolute'!X126</f>
        <v>20</v>
      </c>
      <c r="AA32">
        <f>'Raw - Absolute'!AA121</f>
        <v>99</v>
      </c>
      <c r="AB32">
        <f>'Raw - Absolute'!AB140</f>
        <v>12</v>
      </c>
      <c r="AD32">
        <f>'Raw - Absolute'!AD92</f>
        <v>92</v>
      </c>
      <c r="AE32">
        <f>'Raw - Absolute'!AE89</f>
        <v>67.5</v>
      </c>
      <c r="AF32" s="14">
        <f t="shared" si="18"/>
        <v>21.600000000000009</v>
      </c>
      <c r="AG32">
        <f>'Raw - Absolute'!AG126</f>
        <v>90</v>
      </c>
      <c r="AJ32">
        <f>'Raw - Absolute'!AJ70</f>
        <v>30</v>
      </c>
      <c r="AL32">
        <f>'Raw - Absolute'!AL79</f>
        <v>48.3</v>
      </c>
      <c r="AM32" s="5">
        <f t="shared" si="39"/>
        <v>57.400000000000006</v>
      </c>
      <c r="AO32" s="7">
        <f t="shared" si="35"/>
        <v>18.857142857142854</v>
      </c>
      <c r="AP32" s="6">
        <f t="shared" si="34"/>
        <v>77.2222222222222</v>
      </c>
    </row>
    <row r="33" spans="2:42" x14ac:dyDescent="0.3">
      <c r="B33" s="2">
        <v>28</v>
      </c>
      <c r="C33">
        <f>'Raw - Absolute'!C111</f>
        <v>89.5</v>
      </c>
      <c r="D33">
        <f>'Raw - Absolute'!D73</f>
        <v>58.5</v>
      </c>
      <c r="E33">
        <f>'Raw - Absolute'!E120</f>
        <v>17.7</v>
      </c>
      <c r="F33">
        <f>'Raw - Absolute'!F156</f>
        <v>87</v>
      </c>
      <c r="G33">
        <f>'Raw - Absolute'!G64</f>
        <v>1</v>
      </c>
      <c r="H33">
        <f>'Raw - Absolute'!H126</f>
        <v>85</v>
      </c>
      <c r="J33">
        <f>'Raw - Absolute'!J93</f>
        <v>1.5</v>
      </c>
      <c r="L33" s="5">
        <f t="shared" si="36"/>
        <v>21.199999999999996</v>
      </c>
      <c r="N33" s="7">
        <f t="shared" si="40"/>
        <v>6.5882352941176467</v>
      </c>
      <c r="O33">
        <f>'Raw - Absolute'!O54</f>
        <v>12.33</v>
      </c>
      <c r="Q33" s="5">
        <f t="shared" si="37"/>
        <v>11.199999999999998</v>
      </c>
      <c r="R33" s="5">
        <f t="shared" si="38"/>
        <v>35</v>
      </c>
      <c r="S33">
        <f>'Raw - Absolute'!S103</f>
        <v>12</v>
      </c>
      <c r="V33">
        <f>'Raw - Absolute'!V57</f>
        <v>28</v>
      </c>
      <c r="W33">
        <f>'Raw - Absolute'!W149</f>
        <v>65</v>
      </c>
      <c r="X33">
        <f>'Raw - Absolute'!X127</f>
        <v>34</v>
      </c>
      <c r="AA33">
        <f>'Raw - Absolute'!AA122</f>
        <v>100</v>
      </c>
      <c r="AB33">
        <f>'Raw - Absolute'!AB141</f>
        <v>16</v>
      </c>
      <c r="AD33">
        <f>'Raw - Absolute'!AD93</f>
        <v>93</v>
      </c>
      <c r="AE33">
        <f>'Raw - Absolute'!AE90</f>
        <v>69.099999999999994</v>
      </c>
      <c r="AF33" s="14">
        <f t="shared" si="18"/>
        <v>22.400000000000009</v>
      </c>
      <c r="AG33">
        <f>'Raw - Absolute'!AG127</f>
        <v>91</v>
      </c>
      <c r="AJ33">
        <f>'Raw - Absolute'!AJ71</f>
        <v>32</v>
      </c>
      <c r="AL33">
        <f>'Raw - Absolute'!AL80</f>
        <v>48.9</v>
      </c>
      <c r="AM33" s="5">
        <f t="shared" si="39"/>
        <v>58.000000000000007</v>
      </c>
      <c r="AO33">
        <f>'Raw - Absolute'!AO104</f>
        <v>20</v>
      </c>
      <c r="AP33">
        <v>80</v>
      </c>
    </row>
    <row r="34" spans="2:42" x14ac:dyDescent="0.3">
      <c r="B34" s="2">
        <v>29</v>
      </c>
      <c r="C34">
        <f>'Raw - Absolute'!C112</f>
        <v>93</v>
      </c>
      <c r="D34">
        <f>'Raw - Absolute'!D74</f>
        <v>59</v>
      </c>
      <c r="E34">
        <f>'Raw - Absolute'!E121</f>
        <v>18.97</v>
      </c>
      <c r="F34">
        <f>'Raw - Absolute'!F157</f>
        <v>89</v>
      </c>
      <c r="G34" s="5">
        <f t="shared" ref="G34:G52" si="41">($G$53-$G$33)/20+G33</f>
        <v>3.05</v>
      </c>
      <c r="H34">
        <f>'Raw - Absolute'!H127</f>
        <v>88</v>
      </c>
      <c r="J34">
        <f>'Raw - Absolute'!J94</f>
        <v>2</v>
      </c>
      <c r="L34" s="5">
        <f t="shared" si="36"/>
        <v>22.899999999999995</v>
      </c>
      <c r="N34" s="7">
        <f t="shared" si="40"/>
        <v>7.117647058823529</v>
      </c>
      <c r="O34">
        <f>'Raw - Absolute'!O55</f>
        <v>14</v>
      </c>
      <c r="Q34" s="5">
        <f t="shared" si="37"/>
        <v>11.799999999999997</v>
      </c>
      <c r="R34" s="5">
        <f t="shared" si="38"/>
        <v>36</v>
      </c>
      <c r="S34">
        <f>'Raw - Absolute'!S104</f>
        <v>12</v>
      </c>
      <c r="V34">
        <f>'Raw - Absolute'!V58</f>
        <v>29</v>
      </c>
      <c r="W34">
        <f>'Raw - Absolute'!W150</f>
        <v>67</v>
      </c>
      <c r="X34" s="7">
        <f>($X$36-$X$33)/3+X33</f>
        <v>42.666666666666664</v>
      </c>
      <c r="AA34">
        <f>'Raw - Absolute'!AA123</f>
        <v>100</v>
      </c>
      <c r="AB34">
        <f>'Raw - Absolute'!AB142</f>
        <v>20</v>
      </c>
      <c r="AD34">
        <f>'Raw - Absolute'!AD94</f>
        <v>92</v>
      </c>
      <c r="AE34">
        <f>'Raw - Absolute'!AE91</f>
        <v>71.2</v>
      </c>
      <c r="AF34" s="14">
        <f t="shared" si="18"/>
        <v>23.20000000000001</v>
      </c>
      <c r="AG34">
        <f>'Raw - Absolute'!AG128</f>
        <v>91</v>
      </c>
      <c r="AJ34">
        <f>'Raw - Absolute'!AJ72</f>
        <v>34</v>
      </c>
      <c r="AL34">
        <f>'Raw - Absolute'!AL81</f>
        <v>48.8</v>
      </c>
      <c r="AM34" s="5">
        <f t="shared" si="39"/>
        <v>58.600000000000009</v>
      </c>
      <c r="AO34" s="5">
        <f t="shared" ref="AO34:AO42" si="42">($AO$43-$AO$33)/10+AO33</f>
        <v>20.3</v>
      </c>
    </row>
    <row r="35" spans="2:42" x14ac:dyDescent="0.3">
      <c r="B35" s="2">
        <v>30</v>
      </c>
      <c r="C35">
        <f>'Raw - Absolute'!C113</f>
        <v>95</v>
      </c>
      <c r="D35">
        <f>'Raw - Absolute'!D75</f>
        <v>56</v>
      </c>
      <c r="E35">
        <f>'Raw - Absolute'!E122</f>
        <v>21.88</v>
      </c>
      <c r="F35">
        <f>'Raw - Absolute'!F158</f>
        <v>91</v>
      </c>
      <c r="G35" s="5">
        <f t="shared" si="41"/>
        <v>5.0999999999999996</v>
      </c>
      <c r="H35">
        <f>'Raw - Absolute'!H128</f>
        <v>89</v>
      </c>
      <c r="J35">
        <f>'Raw - Absolute'!J95</f>
        <v>2.6</v>
      </c>
      <c r="L35" s="5">
        <f t="shared" si="36"/>
        <v>24.599999999999994</v>
      </c>
      <c r="N35" s="7">
        <f t="shared" si="40"/>
        <v>7.6470588235294112</v>
      </c>
      <c r="O35">
        <f>'Raw - Absolute'!O56</f>
        <v>16</v>
      </c>
      <c r="Q35" s="5">
        <f t="shared" si="37"/>
        <v>12.399999999999997</v>
      </c>
      <c r="R35" s="5">
        <f t="shared" si="38"/>
        <v>37</v>
      </c>
      <c r="S35">
        <f>'Raw - Absolute'!S105</f>
        <v>13</v>
      </c>
      <c r="V35">
        <f>'Raw - Absolute'!V59</f>
        <v>30</v>
      </c>
      <c r="W35">
        <f>'Raw - Absolute'!W151</f>
        <v>69.7</v>
      </c>
      <c r="X35" s="7">
        <f>($X$36-$X$33)/3+X34</f>
        <v>51.333333333333329</v>
      </c>
      <c r="AA35">
        <f>'Raw - Absolute'!AA124</f>
        <v>99</v>
      </c>
      <c r="AB35">
        <f>'Raw - Absolute'!AB143</f>
        <v>22.86</v>
      </c>
      <c r="AD35">
        <f>'Raw - Absolute'!AD95</f>
        <v>92</v>
      </c>
      <c r="AE35">
        <f>'Raw - Absolute'!AE92</f>
        <v>76.599999999999994</v>
      </c>
      <c r="AF35">
        <f>'Raw - Absolute'!AF34</f>
        <v>24</v>
      </c>
      <c r="AG35">
        <f>'Raw - Absolute'!AG129</f>
        <v>92</v>
      </c>
      <c r="AJ35">
        <f>'Raw - Absolute'!AJ73</f>
        <v>35</v>
      </c>
      <c r="AL35">
        <f>'Raw - Absolute'!AL82</f>
        <v>49</v>
      </c>
      <c r="AM35" s="5">
        <f t="shared" si="39"/>
        <v>59.20000000000001</v>
      </c>
      <c r="AO35" s="5">
        <f t="shared" si="42"/>
        <v>20.6</v>
      </c>
    </row>
    <row r="36" spans="2:42" x14ac:dyDescent="0.3">
      <c r="B36" s="2">
        <v>31</v>
      </c>
      <c r="C36">
        <f>'Raw - Absolute'!C114</f>
        <v>97</v>
      </c>
      <c r="D36">
        <f>'Raw - Absolute'!D76</f>
        <v>53</v>
      </c>
      <c r="E36">
        <f>'Raw - Absolute'!E123</f>
        <v>28.32</v>
      </c>
      <c r="F36">
        <f>'Raw - Absolute'!F159</f>
        <v>92</v>
      </c>
      <c r="G36" s="5">
        <f t="shared" si="41"/>
        <v>7.1499999999999995</v>
      </c>
      <c r="H36">
        <f>'Raw - Absolute'!H129</f>
        <v>90</v>
      </c>
      <c r="J36">
        <f>'Raw - Absolute'!J96</f>
        <v>3</v>
      </c>
      <c r="L36" s="5">
        <f t="shared" si="36"/>
        <v>26.299999999999994</v>
      </c>
      <c r="N36" s="7">
        <f t="shared" si="40"/>
        <v>8.1764705882352935</v>
      </c>
      <c r="O36">
        <f>'Raw - Absolute'!O57</f>
        <v>18</v>
      </c>
      <c r="Q36">
        <f>'Raw - Absolute'!Q34</f>
        <v>13</v>
      </c>
      <c r="R36">
        <f>'Raw - Absolute'!R122</f>
        <v>38</v>
      </c>
      <c r="S36">
        <f>'Raw - Absolute'!S106</f>
        <v>14</v>
      </c>
      <c r="V36">
        <f>'Raw - Absolute'!V60</f>
        <v>31</v>
      </c>
      <c r="W36">
        <f>'Raw - Absolute'!W152</f>
        <v>72</v>
      </c>
      <c r="X36">
        <f>'Raw - Absolute'!X130</f>
        <v>60</v>
      </c>
      <c r="AA36">
        <f>'Raw - Absolute'!AA125</f>
        <v>96</v>
      </c>
      <c r="AB36">
        <f>'Raw - Absolute'!AB144</f>
        <v>26.86</v>
      </c>
      <c r="AD36">
        <f>'Raw - Absolute'!AD96</f>
        <v>92</v>
      </c>
      <c r="AE36">
        <f>'Raw - Absolute'!AE93</f>
        <v>79.2</v>
      </c>
      <c r="AF36" s="7">
        <f t="shared" ref="AF36:AF67" si="43">($AF$85-$AF$35)/50+AF35</f>
        <v>24.92</v>
      </c>
      <c r="AG36">
        <f>'Raw - Absolute'!AG130</f>
        <v>92</v>
      </c>
      <c r="AJ36">
        <f>'Raw - Absolute'!AJ74</f>
        <v>36</v>
      </c>
      <c r="AL36">
        <f>'Raw - Absolute'!AL83</f>
        <v>48.4</v>
      </c>
      <c r="AM36" s="5">
        <f t="shared" si="39"/>
        <v>59.800000000000011</v>
      </c>
      <c r="AO36" s="5">
        <f t="shared" si="42"/>
        <v>20.900000000000002</v>
      </c>
    </row>
    <row r="37" spans="2:42" x14ac:dyDescent="0.3">
      <c r="B37" s="2">
        <v>32</v>
      </c>
      <c r="C37">
        <f>'Raw - Absolute'!C115</f>
        <v>97.5</v>
      </c>
      <c r="D37">
        <f>'Raw - Absolute'!D77</f>
        <v>50</v>
      </c>
      <c r="E37">
        <f>'Raw - Absolute'!E124</f>
        <v>35.26</v>
      </c>
      <c r="F37">
        <f>'Raw - Absolute'!F160</f>
        <v>92</v>
      </c>
      <c r="G37" s="5">
        <f t="shared" si="41"/>
        <v>9.1999999999999993</v>
      </c>
      <c r="H37">
        <f>'Raw - Absolute'!H130</f>
        <v>90.5</v>
      </c>
      <c r="J37">
        <f>'Raw - Absolute'!J97</f>
        <v>3.2</v>
      </c>
      <c r="L37">
        <f>'Raw - Absolute'!L114</f>
        <v>28</v>
      </c>
      <c r="N37" s="7">
        <f t="shared" si="40"/>
        <v>8.7058823529411757</v>
      </c>
      <c r="O37">
        <f>'Raw - Absolute'!O58</f>
        <v>19</v>
      </c>
      <c r="Q37" s="5">
        <f>($Q$46-$Q$36)/10+Q36</f>
        <v>13.2</v>
      </c>
      <c r="R37" s="5">
        <f>($R$40-$R$36)/4+R36</f>
        <v>39</v>
      </c>
      <c r="S37">
        <f>'Raw - Absolute'!S107</f>
        <v>14</v>
      </c>
      <c r="V37">
        <f>'Raw - Absolute'!V61</f>
        <v>32</v>
      </c>
      <c r="W37">
        <f>'Raw - Absolute'!W153</f>
        <v>74.099999999999994</v>
      </c>
      <c r="X37" s="5">
        <f>($X$42-$X$36)/6+X36</f>
        <v>63.7</v>
      </c>
      <c r="AA37">
        <f>'Raw - Absolute'!AA126</f>
        <v>95</v>
      </c>
      <c r="AB37">
        <f>'Raw - Absolute'!AB145</f>
        <v>30.29</v>
      </c>
      <c r="AD37">
        <f>'Raw - Absolute'!AD97</f>
        <v>93</v>
      </c>
      <c r="AE37">
        <f>'Raw - Absolute'!AE94</f>
        <v>86.4</v>
      </c>
      <c r="AF37" s="7">
        <f t="shared" si="43"/>
        <v>25.840000000000003</v>
      </c>
      <c r="AJ37">
        <f>'Raw - Absolute'!AJ75</f>
        <v>37</v>
      </c>
      <c r="AL37">
        <f>'Raw - Absolute'!AL84</f>
        <v>49.2</v>
      </c>
      <c r="AM37" s="5">
        <f t="shared" si="39"/>
        <v>60.400000000000013</v>
      </c>
      <c r="AO37" s="5">
        <f t="shared" si="42"/>
        <v>21.200000000000003</v>
      </c>
    </row>
    <row r="38" spans="2:42" x14ac:dyDescent="0.3">
      <c r="B38" s="2">
        <v>33</v>
      </c>
      <c r="C38">
        <f>'Raw - Absolute'!C116</f>
        <v>98</v>
      </c>
      <c r="D38">
        <f>'Raw - Absolute'!D78</f>
        <v>51</v>
      </c>
      <c r="E38">
        <f>'Raw - Absolute'!E125</f>
        <v>40.4</v>
      </c>
      <c r="G38" s="5">
        <f t="shared" si="41"/>
        <v>11.25</v>
      </c>
      <c r="H38">
        <f>'Raw - Absolute'!H131</f>
        <v>91</v>
      </c>
      <c r="J38">
        <f>'Raw - Absolute'!J98</f>
        <v>3.5</v>
      </c>
      <c r="L38" s="5">
        <f>($L$40-$L$37)/3+L37</f>
        <v>32</v>
      </c>
      <c r="N38" s="7">
        <f t="shared" si="40"/>
        <v>9.235294117647058</v>
      </c>
      <c r="O38">
        <f>'Raw - Absolute'!O59</f>
        <v>20</v>
      </c>
      <c r="Q38" s="5">
        <f t="shared" ref="Q38:Q45" si="44">($Q$46-$Q$36)/10+Q37</f>
        <v>13.399999999999999</v>
      </c>
      <c r="R38" s="5">
        <f>($R$40-$R$36)/4+R37</f>
        <v>40</v>
      </c>
      <c r="S38">
        <f>'Raw - Absolute'!S108</f>
        <v>16</v>
      </c>
      <c r="V38">
        <f>'Raw - Absolute'!V62</f>
        <v>33</v>
      </c>
      <c r="W38">
        <f>'Raw - Absolute'!W154</f>
        <v>76.7</v>
      </c>
      <c r="X38" s="5">
        <f>($X$42-$X$36)/6+X37</f>
        <v>67.400000000000006</v>
      </c>
      <c r="AA38">
        <f>'Raw - Absolute'!AA127</f>
        <v>97</v>
      </c>
      <c r="AB38">
        <f>'Raw - Absolute'!AB146</f>
        <v>38.86</v>
      </c>
      <c r="AD38">
        <f>'Raw - Absolute'!AD98</f>
        <v>96</v>
      </c>
      <c r="AE38">
        <f>'Raw - Absolute'!AE95</f>
        <v>86.7</v>
      </c>
      <c r="AF38" s="7">
        <f t="shared" si="43"/>
        <v>26.760000000000005</v>
      </c>
      <c r="AJ38">
        <f>'Raw - Absolute'!AJ76</f>
        <v>37</v>
      </c>
      <c r="AL38">
        <f>'Raw - Absolute'!AL85</f>
        <v>49.7</v>
      </c>
      <c r="AM38" s="5">
        <f t="shared" si="39"/>
        <v>61.000000000000014</v>
      </c>
      <c r="AO38" s="5">
        <f t="shared" si="42"/>
        <v>21.500000000000004</v>
      </c>
    </row>
    <row r="39" spans="2:42" x14ac:dyDescent="0.3">
      <c r="B39" s="2">
        <v>34</v>
      </c>
      <c r="C39">
        <f>'Raw - Absolute'!C117</f>
        <v>98.5</v>
      </c>
      <c r="D39">
        <f>'Raw - Absolute'!D79</f>
        <v>52</v>
      </c>
      <c r="E39">
        <f>'Raw - Absolute'!E126</f>
        <v>43.53</v>
      </c>
      <c r="G39" s="5">
        <f t="shared" si="41"/>
        <v>13.3</v>
      </c>
      <c r="H39">
        <f>'Raw - Absolute'!H132</f>
        <v>93</v>
      </c>
      <c r="J39">
        <f>'Raw - Absolute'!J99</f>
        <v>4</v>
      </c>
      <c r="L39" s="5">
        <f>($L$40-$L$37)/3+L38</f>
        <v>36</v>
      </c>
      <c r="N39" s="7">
        <f t="shared" si="40"/>
        <v>9.7647058823529402</v>
      </c>
      <c r="O39">
        <f>'Raw - Absolute'!O60</f>
        <v>22</v>
      </c>
      <c r="Q39" s="5">
        <f t="shared" si="44"/>
        <v>13.599999999999998</v>
      </c>
      <c r="R39" s="5">
        <f>($R$40-$R$36)/4+R38</f>
        <v>41</v>
      </c>
      <c r="S39">
        <f>'Raw - Absolute'!S109</f>
        <v>17</v>
      </c>
      <c r="V39">
        <f>'Raw - Absolute'!V63</f>
        <v>34</v>
      </c>
      <c r="W39">
        <f>'Raw - Absolute'!W155</f>
        <v>75.599999999999994</v>
      </c>
      <c r="X39" s="5">
        <f>($X$42-$X$36)/6+X38</f>
        <v>71.100000000000009</v>
      </c>
      <c r="AA39">
        <f>'Raw - Absolute'!AA128</f>
        <v>100</v>
      </c>
      <c r="AB39">
        <f>'Raw - Absolute'!AB147</f>
        <v>42.29</v>
      </c>
      <c r="AD39">
        <f>'Raw - Absolute'!AD99</f>
        <v>96</v>
      </c>
      <c r="AE39">
        <f>'Raw - Absolute'!AE96</f>
        <v>89.2</v>
      </c>
      <c r="AF39" s="7">
        <f t="shared" si="43"/>
        <v>27.680000000000007</v>
      </c>
      <c r="AJ39">
        <f>'Raw - Absolute'!AJ77</f>
        <v>37.5</v>
      </c>
      <c r="AL39">
        <f>'Raw - Absolute'!AL86</f>
        <v>49.5</v>
      </c>
      <c r="AM39" s="5">
        <f t="shared" si="39"/>
        <v>61.600000000000016</v>
      </c>
      <c r="AO39" s="5">
        <f t="shared" si="42"/>
        <v>21.800000000000004</v>
      </c>
    </row>
    <row r="40" spans="2:42" x14ac:dyDescent="0.3">
      <c r="B40" s="2">
        <v>35</v>
      </c>
      <c r="C40">
        <f>'Raw - Absolute'!C118</f>
        <v>98</v>
      </c>
      <c r="D40">
        <f>'Raw - Absolute'!D80</f>
        <v>54</v>
      </c>
      <c r="E40">
        <f>'Raw - Absolute'!E127</f>
        <v>45.94</v>
      </c>
      <c r="G40" s="5">
        <f t="shared" si="41"/>
        <v>15.350000000000001</v>
      </c>
      <c r="H40">
        <f>'Raw - Absolute'!H133</f>
        <v>94</v>
      </c>
      <c r="J40">
        <f>'Raw - Absolute'!J100</f>
        <v>4.5999999999999996</v>
      </c>
      <c r="L40">
        <f>'Raw - Absolute'!L117</f>
        <v>40</v>
      </c>
      <c r="N40" s="7">
        <f t="shared" si="40"/>
        <v>10.294117647058822</v>
      </c>
      <c r="O40">
        <f>'Raw - Absolute'!O61</f>
        <v>24</v>
      </c>
      <c r="Q40" s="5">
        <f t="shared" si="44"/>
        <v>13.799999999999997</v>
      </c>
      <c r="R40">
        <f>'Raw - Absolute'!R126</f>
        <v>42</v>
      </c>
      <c r="S40">
        <f>'Raw - Absolute'!S110</f>
        <v>19</v>
      </c>
      <c r="V40">
        <f>'Raw - Absolute'!V64</f>
        <v>34</v>
      </c>
      <c r="W40">
        <f>'Raw - Absolute'!W156</f>
        <v>75</v>
      </c>
      <c r="X40" s="5">
        <f>($X$42-$X$36)/6+X39</f>
        <v>74.800000000000011</v>
      </c>
      <c r="AB40">
        <f>'Raw - Absolute'!AB148</f>
        <v>47.43</v>
      </c>
      <c r="AD40">
        <f>'Raw - Absolute'!AD100</f>
        <v>96</v>
      </c>
      <c r="AE40">
        <f>'Raw - Absolute'!AE97</f>
        <v>90.4</v>
      </c>
      <c r="AF40" s="7">
        <f t="shared" si="43"/>
        <v>28.600000000000009</v>
      </c>
      <c r="AJ40">
        <f>'Raw - Absolute'!AJ78</f>
        <v>38</v>
      </c>
      <c r="AL40">
        <f>'Raw - Absolute'!AL87</f>
        <v>49</v>
      </c>
      <c r="AM40" s="5">
        <f t="shared" si="39"/>
        <v>62.200000000000017</v>
      </c>
      <c r="AO40" s="5">
        <f t="shared" si="42"/>
        <v>22.100000000000005</v>
      </c>
    </row>
    <row r="41" spans="2:42" x14ac:dyDescent="0.3">
      <c r="B41" s="2">
        <v>36</v>
      </c>
      <c r="C41">
        <f>'Raw - Absolute'!C119</f>
        <v>98.5</v>
      </c>
      <c r="D41">
        <f>'Raw - Absolute'!D81</f>
        <v>55</v>
      </c>
      <c r="E41">
        <f>'Raw - Absolute'!E128</f>
        <v>47.94</v>
      </c>
      <c r="G41" s="5">
        <f t="shared" si="41"/>
        <v>17.400000000000002</v>
      </c>
      <c r="H41">
        <f>'Raw - Absolute'!H134</f>
        <v>96</v>
      </c>
      <c r="J41">
        <f>'Raw - Absolute'!J101</f>
        <v>5.2</v>
      </c>
      <c r="L41" s="5">
        <f>($L$45-$L$40)/5+L40</f>
        <v>40.6</v>
      </c>
      <c r="N41" s="7">
        <f t="shared" si="40"/>
        <v>10.823529411764705</v>
      </c>
      <c r="O41">
        <f>'Raw - Absolute'!O62</f>
        <v>27</v>
      </c>
      <c r="Q41" s="5">
        <f t="shared" si="44"/>
        <v>13.999999999999996</v>
      </c>
      <c r="R41" s="7">
        <f t="shared" ref="R41:R49" si="45">($R$50-$R$40)/10+R40</f>
        <v>41.51</v>
      </c>
      <c r="S41">
        <f>'Raw - Absolute'!S111</f>
        <v>21</v>
      </c>
      <c r="V41">
        <f>'Raw - Absolute'!V65</f>
        <v>35</v>
      </c>
      <c r="W41">
        <f>'Raw - Absolute'!W157</f>
        <v>77</v>
      </c>
      <c r="X41" s="5">
        <f>($X$42-$X$36)/6+X40</f>
        <v>78.500000000000014</v>
      </c>
      <c r="AB41">
        <f>'Raw - Absolute'!AB149</f>
        <v>52</v>
      </c>
      <c r="AD41">
        <f>'Raw - Absolute'!AD101</f>
        <v>96</v>
      </c>
      <c r="AE41">
        <f>'Raw - Absolute'!AE98</f>
        <v>92.4</v>
      </c>
      <c r="AF41" s="7">
        <f t="shared" si="43"/>
        <v>29.52000000000001</v>
      </c>
      <c r="AJ41">
        <f>'Raw - Absolute'!AJ79</f>
        <v>40</v>
      </c>
      <c r="AL41">
        <f>'Raw - Absolute'!AL88</f>
        <v>48.2</v>
      </c>
      <c r="AM41" s="5">
        <f t="shared" si="39"/>
        <v>62.800000000000018</v>
      </c>
      <c r="AO41" s="5">
        <f t="shared" si="42"/>
        <v>22.400000000000006</v>
      </c>
    </row>
    <row r="42" spans="2:42" x14ac:dyDescent="0.3">
      <c r="B42" s="2">
        <v>37</v>
      </c>
      <c r="C42">
        <f>'Raw - Absolute'!C120</f>
        <v>98</v>
      </c>
      <c r="D42">
        <f>'Raw - Absolute'!D82</f>
        <v>54</v>
      </c>
      <c r="E42">
        <f>'Raw - Absolute'!E129</f>
        <v>50.32</v>
      </c>
      <c r="G42" s="5">
        <f t="shared" si="41"/>
        <v>19.450000000000003</v>
      </c>
      <c r="H42">
        <f>'Raw - Absolute'!H135</f>
        <v>96</v>
      </c>
      <c r="J42">
        <f>'Raw - Absolute'!J102</f>
        <v>5.8</v>
      </c>
      <c r="L42" s="5">
        <f>($L$45-$L$40)/5+L41</f>
        <v>41.2</v>
      </c>
      <c r="N42" s="7">
        <f t="shared" si="40"/>
        <v>11.352941176470587</v>
      </c>
      <c r="O42">
        <f>'Raw - Absolute'!O63</f>
        <v>30</v>
      </c>
      <c r="Q42" s="5">
        <f t="shared" si="44"/>
        <v>14.199999999999996</v>
      </c>
      <c r="R42" s="7">
        <f t="shared" si="45"/>
        <v>41.019999999999996</v>
      </c>
      <c r="S42">
        <f>'Raw - Absolute'!S112</f>
        <v>25</v>
      </c>
      <c r="V42">
        <f>'Raw - Absolute'!V66</f>
        <v>35</v>
      </c>
      <c r="W42">
        <f>'Raw - Absolute'!W158</f>
        <v>75</v>
      </c>
      <c r="X42">
        <f>'Raw - Absolute'!X136</f>
        <v>82.2</v>
      </c>
      <c r="AD42">
        <f>'Raw - Absolute'!AD102</f>
        <v>96</v>
      </c>
      <c r="AE42">
        <f>'Raw - Absolute'!AE99</f>
        <v>94.1</v>
      </c>
      <c r="AF42" s="7">
        <f t="shared" si="43"/>
        <v>30.440000000000012</v>
      </c>
      <c r="AJ42">
        <f>'Raw - Absolute'!AJ80</f>
        <v>45</v>
      </c>
      <c r="AL42">
        <f>'Raw - Absolute'!AL89</f>
        <v>46.9</v>
      </c>
      <c r="AM42" s="5">
        <f t="shared" si="39"/>
        <v>63.40000000000002</v>
      </c>
      <c r="AO42" s="5">
        <f t="shared" si="42"/>
        <v>22.700000000000006</v>
      </c>
    </row>
    <row r="43" spans="2:42" x14ac:dyDescent="0.3">
      <c r="B43" s="2">
        <v>38</v>
      </c>
      <c r="C43">
        <f>'Raw - Absolute'!C121</f>
        <v>99</v>
      </c>
      <c r="D43">
        <f>'Raw - Absolute'!D83</f>
        <v>54</v>
      </c>
      <c r="E43">
        <f>'Raw - Absolute'!E130</f>
        <v>53.68</v>
      </c>
      <c r="G43" s="5">
        <f t="shared" si="41"/>
        <v>21.500000000000004</v>
      </c>
      <c r="H43">
        <f>'Raw - Absolute'!H136</f>
        <v>95</v>
      </c>
      <c r="J43">
        <f>'Raw - Absolute'!J103</f>
        <v>6.3</v>
      </c>
      <c r="L43" s="5">
        <f>($L$45-$L$40)/5+L42</f>
        <v>41.800000000000004</v>
      </c>
      <c r="N43" s="7">
        <f t="shared" si="40"/>
        <v>11.882352941176469</v>
      </c>
      <c r="O43">
        <f>'Raw - Absolute'!O64</f>
        <v>33.5</v>
      </c>
      <c r="Q43" s="5">
        <f t="shared" si="44"/>
        <v>14.399999999999995</v>
      </c>
      <c r="R43" s="7">
        <f t="shared" si="45"/>
        <v>40.529999999999994</v>
      </c>
      <c r="S43">
        <f>'Raw - Absolute'!S113</f>
        <v>31</v>
      </c>
      <c r="V43">
        <f>'Raw - Absolute'!V67</f>
        <v>37</v>
      </c>
      <c r="W43">
        <f>'Raw - Absolute'!W159</f>
        <v>73</v>
      </c>
      <c r="X43" s="7">
        <f>($X$48-$X$42)/6+X42</f>
        <v>83.616666666666674</v>
      </c>
      <c r="AD43">
        <f>'Raw - Absolute'!AD103</f>
        <v>96</v>
      </c>
      <c r="AE43">
        <f>'Raw - Absolute'!AE100</f>
        <v>96</v>
      </c>
      <c r="AF43" s="7">
        <f t="shared" si="43"/>
        <v>31.360000000000014</v>
      </c>
      <c r="AJ43">
        <f>'Raw - Absolute'!AJ81</f>
        <v>50</v>
      </c>
      <c r="AL43">
        <f>'Raw - Absolute'!AL90</f>
        <v>48.8</v>
      </c>
      <c r="AM43" s="5">
        <f t="shared" si="39"/>
        <v>64.000000000000014</v>
      </c>
      <c r="AO43">
        <f>'Raw - Absolute'!AO114</f>
        <v>23</v>
      </c>
    </row>
    <row r="44" spans="2:42" x14ac:dyDescent="0.3">
      <c r="B44" s="2">
        <v>39</v>
      </c>
      <c r="C44">
        <f>'Raw - Absolute'!C122</f>
        <v>100</v>
      </c>
      <c r="D44">
        <f>'Raw - Absolute'!D84</f>
        <v>55</v>
      </c>
      <c r="E44">
        <f>'Raw - Absolute'!E131</f>
        <v>57.26</v>
      </c>
      <c r="G44" s="5">
        <f t="shared" si="41"/>
        <v>23.550000000000004</v>
      </c>
      <c r="H44">
        <f>'Raw - Absolute'!H137</f>
        <v>95</v>
      </c>
      <c r="J44">
        <f>'Raw - Absolute'!J104</f>
        <v>7.1</v>
      </c>
      <c r="L44" s="5">
        <f>($L$45-$L$40)/5+L43</f>
        <v>42.400000000000006</v>
      </c>
      <c r="N44" s="7">
        <f t="shared" si="40"/>
        <v>12.411764705882351</v>
      </c>
      <c r="O44">
        <f>'Raw - Absolute'!O65</f>
        <v>37</v>
      </c>
      <c r="Q44" s="5">
        <f t="shared" si="44"/>
        <v>14.599999999999994</v>
      </c>
      <c r="R44" s="7">
        <f t="shared" si="45"/>
        <v>40.039999999999992</v>
      </c>
      <c r="S44">
        <f>'Raw - Absolute'!S114</f>
        <v>37</v>
      </c>
      <c r="V44">
        <f>'Raw - Absolute'!V68</f>
        <v>37</v>
      </c>
      <c r="W44">
        <f>'Raw - Absolute'!W160</f>
        <v>78</v>
      </c>
      <c r="X44" s="7">
        <f>($X$48-$X$42)/6+X43</f>
        <v>85.033333333333346</v>
      </c>
      <c r="AD44">
        <f>'Raw - Absolute'!AD104</f>
        <v>95</v>
      </c>
      <c r="AE44">
        <f>'Raw - Absolute'!AE101</f>
        <v>97.3</v>
      </c>
      <c r="AF44" s="7">
        <f t="shared" si="43"/>
        <v>32.280000000000015</v>
      </c>
      <c r="AJ44">
        <f>'Raw - Absolute'!AJ82</f>
        <v>50</v>
      </c>
      <c r="AL44">
        <f>'Raw - Absolute'!AL91</f>
        <v>49.5</v>
      </c>
      <c r="AM44" s="5">
        <f t="shared" si="39"/>
        <v>64.600000000000009</v>
      </c>
      <c r="AO44" s="5">
        <f t="shared" ref="AO44:AO54" si="46">($AO$55-$AO$43)/12+AO43</f>
        <v>23.5</v>
      </c>
    </row>
    <row r="45" spans="2:42" x14ac:dyDescent="0.3">
      <c r="B45" s="2">
        <v>40</v>
      </c>
      <c r="C45">
        <f>'Raw - Absolute'!C123</f>
        <v>100</v>
      </c>
      <c r="D45">
        <f>'Raw - Absolute'!D85</f>
        <v>57</v>
      </c>
      <c r="E45">
        <f>'Raw - Absolute'!E132</f>
        <v>58.78</v>
      </c>
      <c r="G45" s="5">
        <f t="shared" si="41"/>
        <v>25.600000000000005</v>
      </c>
      <c r="H45">
        <f>'Raw - Absolute'!H138</f>
        <v>96</v>
      </c>
      <c r="J45">
        <f>'Raw - Absolute'!J105</f>
        <v>7.9</v>
      </c>
      <c r="L45">
        <f>'Raw - Absolute'!L122</f>
        <v>43</v>
      </c>
      <c r="N45" s="7">
        <f t="shared" si="40"/>
        <v>12.941176470588234</v>
      </c>
      <c r="O45">
        <f>'Raw - Absolute'!O66</f>
        <v>40</v>
      </c>
      <c r="Q45" s="5">
        <f t="shared" si="44"/>
        <v>14.799999999999994</v>
      </c>
      <c r="R45" s="7">
        <f t="shared" si="45"/>
        <v>39.54999999999999</v>
      </c>
      <c r="S45">
        <f>'Raw - Absolute'!S115</f>
        <v>44</v>
      </c>
      <c r="V45">
        <f>'Raw - Absolute'!V69</f>
        <v>38</v>
      </c>
      <c r="X45" s="7">
        <f>($X$48-$X$42)/6+X44</f>
        <v>86.450000000000017</v>
      </c>
      <c r="AD45">
        <f>'Raw - Absolute'!AD105</f>
        <v>95</v>
      </c>
      <c r="AE45">
        <f>'Raw - Absolute'!AE102</f>
        <v>97.7</v>
      </c>
      <c r="AF45" s="7">
        <f t="shared" si="43"/>
        <v>33.200000000000017</v>
      </c>
      <c r="AJ45">
        <f>'Raw - Absolute'!AJ83</f>
        <v>50</v>
      </c>
      <c r="AL45">
        <f>'Raw - Absolute'!AL92</f>
        <v>51.7</v>
      </c>
      <c r="AM45" s="5">
        <f t="shared" si="39"/>
        <v>65.2</v>
      </c>
      <c r="AO45" s="5">
        <f t="shared" si="46"/>
        <v>24</v>
      </c>
    </row>
    <row r="46" spans="2:42" x14ac:dyDescent="0.3">
      <c r="B46" s="2">
        <v>41</v>
      </c>
      <c r="C46">
        <f>'Raw - Absolute'!C124</f>
        <v>100</v>
      </c>
      <c r="D46">
        <f>'Raw - Absolute'!D86</f>
        <v>53</v>
      </c>
      <c r="E46">
        <f>'Raw - Absolute'!E133</f>
        <v>59.05</v>
      </c>
      <c r="G46" s="5">
        <f t="shared" si="41"/>
        <v>27.650000000000006</v>
      </c>
      <c r="H46">
        <f>'Raw - Absolute'!H139</f>
        <v>94</v>
      </c>
      <c r="J46">
        <f>'Raw - Absolute'!J106</f>
        <v>8.9</v>
      </c>
      <c r="L46" s="5">
        <f>($L$50-$L$45)/5+L45</f>
        <v>44.2</v>
      </c>
      <c r="N46" s="7">
        <f t="shared" si="40"/>
        <v>13.470588235294116</v>
      </c>
      <c r="O46">
        <f>'Raw - Absolute'!O67</f>
        <v>43</v>
      </c>
      <c r="Q46">
        <f>'Raw - Absolute'!Q44</f>
        <v>15</v>
      </c>
      <c r="R46" s="7">
        <f t="shared" si="45"/>
        <v>39.059999999999988</v>
      </c>
      <c r="S46">
        <f>'Raw - Absolute'!S116</f>
        <v>47</v>
      </c>
      <c r="V46">
        <f>'Raw - Absolute'!V70</f>
        <v>39</v>
      </c>
      <c r="X46" s="7">
        <f>($X$48-$X$42)/6+X45</f>
        <v>87.866666666666688</v>
      </c>
      <c r="AD46">
        <f>'Raw - Absolute'!AD106</f>
        <v>94</v>
      </c>
      <c r="AE46">
        <f>'Raw - Absolute'!AE103</f>
        <v>98</v>
      </c>
      <c r="AF46" s="7">
        <f t="shared" si="43"/>
        <v>34.120000000000019</v>
      </c>
      <c r="AJ46">
        <f>'Raw - Absolute'!AJ84</f>
        <v>53</v>
      </c>
      <c r="AL46">
        <f>'Raw - Absolute'!AL93</f>
        <v>52.8</v>
      </c>
      <c r="AM46" s="5">
        <f t="shared" si="39"/>
        <v>65.8</v>
      </c>
      <c r="AO46" s="5">
        <f t="shared" si="46"/>
        <v>24.5</v>
      </c>
    </row>
    <row r="47" spans="2:42" x14ac:dyDescent="0.3">
      <c r="B47" s="2">
        <v>42</v>
      </c>
      <c r="C47">
        <f>'Raw - Absolute'!C125</f>
        <v>100</v>
      </c>
      <c r="D47">
        <f>'Raw - Absolute'!D87</f>
        <v>49</v>
      </c>
      <c r="E47">
        <f>'Raw - Absolute'!E134</f>
        <v>59.9</v>
      </c>
      <c r="G47" s="5">
        <f t="shared" si="41"/>
        <v>29.700000000000006</v>
      </c>
      <c r="H47">
        <f>'Raw - Absolute'!H140</f>
        <v>96</v>
      </c>
      <c r="J47">
        <f>'Raw - Absolute'!J107</f>
        <v>9</v>
      </c>
      <c r="L47" s="5">
        <f>($L$50-$L$45)/5+L46</f>
        <v>45.400000000000006</v>
      </c>
      <c r="N47">
        <f>'Raw - Absolute'!N94</f>
        <v>14</v>
      </c>
      <c r="O47">
        <f>'Raw - Absolute'!O68</f>
        <v>49</v>
      </c>
      <c r="Q47" s="7">
        <f>($Q$66-$Q$46)/20+Q46</f>
        <v>15.25</v>
      </c>
      <c r="R47" s="7">
        <f t="shared" si="45"/>
        <v>38.569999999999986</v>
      </c>
      <c r="S47">
        <f>'Raw - Absolute'!S117</f>
        <v>49</v>
      </c>
      <c r="V47">
        <f>'Raw - Absolute'!V71</f>
        <v>39</v>
      </c>
      <c r="X47" s="7">
        <f>($X$48-$X$42)/6+X46</f>
        <v>89.28333333333336</v>
      </c>
      <c r="AD47">
        <f>'Raw - Absolute'!AD107</f>
        <v>95</v>
      </c>
      <c r="AE47">
        <f>'Raw - Absolute'!AE104</f>
        <v>98.2</v>
      </c>
      <c r="AF47" s="7">
        <f t="shared" si="43"/>
        <v>35.04000000000002</v>
      </c>
      <c r="AJ47">
        <f>'Raw - Absolute'!AJ85</f>
        <v>55</v>
      </c>
      <c r="AL47">
        <f>'Raw - Absolute'!AL94</f>
        <v>56.5</v>
      </c>
      <c r="AM47" s="5">
        <f t="shared" si="39"/>
        <v>66.399999999999991</v>
      </c>
      <c r="AO47" s="5">
        <f t="shared" si="46"/>
        <v>25</v>
      </c>
    </row>
    <row r="48" spans="2:42" x14ac:dyDescent="0.3">
      <c r="B48" s="2">
        <v>43</v>
      </c>
      <c r="C48">
        <f>'Raw - Absolute'!C126</f>
        <v>100</v>
      </c>
      <c r="D48">
        <f>'Raw - Absolute'!D88</f>
        <v>47</v>
      </c>
      <c r="E48">
        <f>'Raw - Absolute'!E135</f>
        <v>60.9</v>
      </c>
      <c r="G48" s="5">
        <f t="shared" si="41"/>
        <v>31.750000000000007</v>
      </c>
      <c r="H48">
        <f>'Raw - Absolute'!H141</f>
        <v>95</v>
      </c>
      <c r="J48">
        <f>'Raw - Absolute'!J108</f>
        <v>11.8</v>
      </c>
      <c r="L48" s="5">
        <f>($L$50-$L$45)/5+L47</f>
        <v>46.600000000000009</v>
      </c>
      <c r="N48" s="5">
        <f t="shared" ref="N48:N56" si="47">($N$57-$N$47)/10+N47</f>
        <v>15.6</v>
      </c>
      <c r="O48">
        <f>'Raw - Absolute'!O69</f>
        <v>52</v>
      </c>
      <c r="Q48" s="7">
        <f t="shared" ref="Q48:Q65" si="48">($Q$66-$Q$46)/20+Q47</f>
        <v>15.5</v>
      </c>
      <c r="R48" s="7">
        <f t="shared" si="45"/>
        <v>38.079999999999984</v>
      </c>
      <c r="S48">
        <f>'Raw - Absolute'!S118</f>
        <v>50</v>
      </c>
      <c r="V48">
        <f>'Raw - Absolute'!V72</f>
        <v>41</v>
      </c>
      <c r="X48">
        <f>'Raw - Absolute'!X142</f>
        <v>90.7</v>
      </c>
      <c r="AD48">
        <f>'Raw - Absolute'!AD108</f>
        <v>96</v>
      </c>
      <c r="AE48">
        <f>'Raw - Absolute'!AE105</f>
        <v>98.3</v>
      </c>
      <c r="AF48" s="7">
        <f t="shared" si="43"/>
        <v>35.960000000000022</v>
      </c>
      <c r="AJ48">
        <f>'Raw - Absolute'!AJ86</f>
        <v>57</v>
      </c>
      <c r="AL48">
        <f>'Raw - Absolute'!AL95</f>
        <v>57.7</v>
      </c>
      <c r="AM48" s="5">
        <f t="shared" si="39"/>
        <v>66.999999999999986</v>
      </c>
      <c r="AO48" s="5">
        <f t="shared" si="46"/>
        <v>25.5</v>
      </c>
    </row>
    <row r="49" spans="2:41" x14ac:dyDescent="0.3">
      <c r="B49" s="2">
        <v>44</v>
      </c>
      <c r="C49">
        <f>'Raw - Absolute'!C127</f>
        <v>100</v>
      </c>
      <c r="D49">
        <f>'Raw - Absolute'!D89</f>
        <v>46</v>
      </c>
      <c r="E49">
        <f>'Raw - Absolute'!E136</f>
        <v>61.85</v>
      </c>
      <c r="G49" s="5">
        <f t="shared" si="41"/>
        <v>33.800000000000004</v>
      </c>
      <c r="H49">
        <f>'Raw - Absolute'!H142</f>
        <v>94</v>
      </c>
      <c r="J49">
        <f>'Raw - Absolute'!J109</f>
        <v>13.5</v>
      </c>
      <c r="L49" s="5">
        <f>($L$50-$L$45)/5+L48</f>
        <v>47.800000000000011</v>
      </c>
      <c r="N49" s="5">
        <f t="shared" si="47"/>
        <v>17.2</v>
      </c>
      <c r="O49">
        <f>'Raw - Absolute'!O70</f>
        <v>55</v>
      </c>
      <c r="Q49" s="7">
        <f t="shared" si="48"/>
        <v>15.75</v>
      </c>
      <c r="R49" s="7">
        <f t="shared" si="45"/>
        <v>37.589999999999982</v>
      </c>
      <c r="S49">
        <f>'Raw - Absolute'!S119</f>
        <v>51</v>
      </c>
      <c r="V49">
        <f>'Raw - Absolute'!V73</f>
        <v>41</v>
      </c>
      <c r="X49" s="7">
        <f>($X$53-$X$48)/5+X48</f>
        <v>91.740000000000009</v>
      </c>
      <c r="AD49">
        <f>'Raw - Absolute'!AD109</f>
        <v>96</v>
      </c>
      <c r="AE49">
        <f>'Raw - Absolute'!AE106</f>
        <v>99.5</v>
      </c>
      <c r="AF49" s="7">
        <f t="shared" si="43"/>
        <v>36.880000000000024</v>
      </c>
      <c r="AJ49">
        <f>'Raw - Absolute'!AJ87</f>
        <v>58</v>
      </c>
      <c r="AL49">
        <f>'Raw - Absolute'!AL96</f>
        <v>59.4</v>
      </c>
      <c r="AM49" s="5">
        <f t="shared" si="39"/>
        <v>67.59999999999998</v>
      </c>
      <c r="AO49" s="5">
        <f t="shared" si="46"/>
        <v>26</v>
      </c>
    </row>
    <row r="50" spans="2:41" x14ac:dyDescent="0.3">
      <c r="B50" s="2">
        <v>45</v>
      </c>
      <c r="C50">
        <f>'Raw - Absolute'!C128</f>
        <v>100</v>
      </c>
      <c r="D50">
        <f>'Raw - Absolute'!D90</f>
        <v>48</v>
      </c>
      <c r="E50">
        <f>'Raw - Absolute'!E137</f>
        <v>63.6</v>
      </c>
      <c r="G50" s="5">
        <f t="shared" si="41"/>
        <v>35.85</v>
      </c>
      <c r="H50">
        <f>'Raw - Absolute'!H143</f>
        <v>95</v>
      </c>
      <c r="J50">
        <f>'Raw - Absolute'!J110</f>
        <v>15.7</v>
      </c>
      <c r="L50">
        <f>'Raw - Absolute'!L127</f>
        <v>49</v>
      </c>
      <c r="N50" s="5">
        <f t="shared" si="47"/>
        <v>18.8</v>
      </c>
      <c r="O50">
        <f>'Raw - Absolute'!O71</f>
        <v>60</v>
      </c>
      <c r="Q50" s="7">
        <f t="shared" si="48"/>
        <v>16</v>
      </c>
      <c r="R50">
        <f>'Raw - Absolute'!R136</f>
        <v>37.1</v>
      </c>
      <c r="S50">
        <f>'Raw - Absolute'!S120</f>
        <v>52</v>
      </c>
      <c r="V50">
        <f>'Raw - Absolute'!V74</f>
        <v>39.5</v>
      </c>
      <c r="X50" s="7">
        <f>($X$53-$X$48)/5+X49</f>
        <v>92.780000000000015</v>
      </c>
      <c r="AD50">
        <f>'Raw - Absolute'!AD110</f>
        <v>96</v>
      </c>
      <c r="AE50">
        <f>'Raw - Absolute'!AE107</f>
        <v>99.1</v>
      </c>
      <c r="AF50" s="7">
        <f t="shared" si="43"/>
        <v>37.800000000000026</v>
      </c>
      <c r="AJ50">
        <f>'Raw - Absolute'!AJ88</f>
        <v>59</v>
      </c>
      <c r="AL50">
        <f>'Raw - Absolute'!AL97</f>
        <v>60.5</v>
      </c>
      <c r="AM50" s="5">
        <f t="shared" si="39"/>
        <v>68.199999999999974</v>
      </c>
      <c r="AO50" s="5">
        <f t="shared" si="46"/>
        <v>26.5</v>
      </c>
    </row>
    <row r="51" spans="2:41" x14ac:dyDescent="0.3">
      <c r="B51" s="2">
        <v>46</v>
      </c>
      <c r="D51">
        <f>'Raw - Absolute'!D91</f>
        <v>51</v>
      </c>
      <c r="E51">
        <f>'Raw - Absolute'!E138</f>
        <v>64.900000000000006</v>
      </c>
      <c r="G51" s="5">
        <f t="shared" si="41"/>
        <v>37.9</v>
      </c>
      <c r="H51">
        <f>'Raw - Absolute'!H144</f>
        <v>94</v>
      </c>
      <c r="J51">
        <f>'Raw - Absolute'!J111</f>
        <v>18.100000000000001</v>
      </c>
      <c r="L51" s="7">
        <f>($L$53-$L$50)/3+L50</f>
        <v>48.666666666666664</v>
      </c>
      <c r="N51" s="5">
        <f t="shared" si="47"/>
        <v>20.400000000000002</v>
      </c>
      <c r="O51">
        <f>'Raw - Absolute'!O72</f>
        <v>64</v>
      </c>
      <c r="Q51" s="7">
        <f t="shared" si="48"/>
        <v>16.25</v>
      </c>
      <c r="R51" s="7">
        <f>($R$56-$R$50)/6+R50</f>
        <v>36.733333333333334</v>
      </c>
      <c r="S51">
        <f>'Raw - Absolute'!S121</f>
        <v>53</v>
      </c>
      <c r="V51">
        <f>'Raw - Absolute'!V75</f>
        <v>38</v>
      </c>
      <c r="X51" s="7">
        <f>($X$53-$X$48)/5+X50</f>
        <v>93.820000000000022</v>
      </c>
      <c r="AD51">
        <f>'Raw - Absolute'!AD111</f>
        <v>96</v>
      </c>
      <c r="AE51">
        <f>'Raw - Absolute'!AE108</f>
        <v>99.3</v>
      </c>
      <c r="AF51" s="7">
        <f t="shared" si="43"/>
        <v>38.720000000000027</v>
      </c>
      <c r="AJ51">
        <f>'Raw - Absolute'!AJ89</f>
        <v>59</v>
      </c>
      <c r="AL51">
        <f>'Raw - Absolute'!AL98</f>
        <v>62.2</v>
      </c>
      <c r="AM51" s="5">
        <f t="shared" si="39"/>
        <v>68.799999999999969</v>
      </c>
      <c r="AO51" s="5">
        <f t="shared" si="46"/>
        <v>27</v>
      </c>
    </row>
    <row r="52" spans="2:41" x14ac:dyDescent="0.3">
      <c r="B52" s="2">
        <v>47</v>
      </c>
      <c r="D52">
        <f>'Raw - Absolute'!D92</f>
        <v>53</v>
      </c>
      <c r="E52">
        <f>'Raw - Absolute'!E139</f>
        <v>65.27</v>
      </c>
      <c r="G52" s="5">
        <f t="shared" si="41"/>
        <v>39.949999999999996</v>
      </c>
      <c r="H52">
        <f>'Raw - Absolute'!H145</f>
        <v>94</v>
      </c>
      <c r="J52">
        <f>'Raw - Absolute'!J112</f>
        <v>20.8</v>
      </c>
      <c r="L52" s="7">
        <f>($L$53-$L$50)/3+L51</f>
        <v>48.333333333333329</v>
      </c>
      <c r="N52" s="5">
        <f t="shared" si="47"/>
        <v>22.000000000000004</v>
      </c>
      <c r="O52">
        <f>'Raw - Absolute'!O73</f>
        <v>68</v>
      </c>
      <c r="Q52" s="7">
        <f t="shared" si="48"/>
        <v>16.5</v>
      </c>
      <c r="R52" s="7">
        <f>($R$56-$R$50)/6+R51</f>
        <v>36.366666666666667</v>
      </c>
      <c r="S52">
        <f>'Raw - Absolute'!S122</f>
        <v>55</v>
      </c>
      <c r="V52">
        <f>'Raw - Absolute'!V76</f>
        <v>35</v>
      </c>
      <c r="X52" s="7">
        <f>($X$53-$X$48)/5+X51</f>
        <v>94.860000000000028</v>
      </c>
      <c r="AD52">
        <f>'Raw - Absolute'!AD112</f>
        <v>96</v>
      </c>
      <c r="AE52">
        <f>'Raw - Absolute'!AE109</f>
        <v>99.5</v>
      </c>
      <c r="AF52" s="7">
        <f t="shared" si="43"/>
        <v>39.640000000000029</v>
      </c>
      <c r="AJ52">
        <f>'Raw - Absolute'!AJ90</f>
        <v>61</v>
      </c>
      <c r="AL52">
        <f>'Raw - Absolute'!AL99</f>
        <v>64.3</v>
      </c>
      <c r="AM52" s="5">
        <f t="shared" si="39"/>
        <v>69.399999999999963</v>
      </c>
      <c r="AO52" s="5">
        <f t="shared" si="46"/>
        <v>27.5</v>
      </c>
    </row>
    <row r="53" spans="2:41" x14ac:dyDescent="0.3">
      <c r="B53" s="2">
        <v>48</v>
      </c>
      <c r="D53">
        <f>'Raw - Absolute'!D93</f>
        <v>55</v>
      </c>
      <c r="E53">
        <f>'Raw - Absolute'!E140</f>
        <v>65.36</v>
      </c>
      <c r="G53">
        <f>'Raw - Absolute'!G84</f>
        <v>42</v>
      </c>
      <c r="H53">
        <f>'Raw - Absolute'!H146</f>
        <v>96</v>
      </c>
      <c r="J53">
        <f>'Raw - Absolute'!J113</f>
        <v>23.7</v>
      </c>
      <c r="L53">
        <f>'Raw - Absolute'!L130</f>
        <v>48</v>
      </c>
      <c r="N53" s="5">
        <f t="shared" si="47"/>
        <v>23.600000000000005</v>
      </c>
      <c r="O53">
        <f>'Raw - Absolute'!O74</f>
        <v>68</v>
      </c>
      <c r="Q53" s="7">
        <f t="shared" si="48"/>
        <v>16.75</v>
      </c>
      <c r="R53" s="7">
        <f>($R$56-$R$50)/6+R52</f>
        <v>36</v>
      </c>
      <c r="S53">
        <f>'Raw - Absolute'!S123</f>
        <v>55</v>
      </c>
      <c r="V53">
        <f>'Raw - Absolute'!V77</f>
        <v>32</v>
      </c>
      <c r="X53">
        <f>'Raw - Absolute'!X147</f>
        <v>95.9</v>
      </c>
      <c r="AD53">
        <f>'Raw - Absolute'!AD113</f>
        <v>97</v>
      </c>
      <c r="AE53">
        <f>'Raw - Absolute'!AE110</f>
        <v>99.6</v>
      </c>
      <c r="AF53" s="7">
        <f t="shared" si="43"/>
        <v>40.560000000000031</v>
      </c>
      <c r="AJ53">
        <f>'Raw - Absolute'!AJ91</f>
        <v>64</v>
      </c>
      <c r="AL53">
        <f>'Raw - Absolute'!AL100</f>
        <v>66.7</v>
      </c>
      <c r="AM53" s="5">
        <f t="shared" si="39"/>
        <v>69.999999999999957</v>
      </c>
      <c r="AO53" s="5">
        <f t="shared" si="46"/>
        <v>28</v>
      </c>
    </row>
    <row r="54" spans="2:41" x14ac:dyDescent="0.3">
      <c r="B54" s="2">
        <v>49</v>
      </c>
      <c r="D54">
        <f>'Raw - Absolute'!D94</f>
        <v>58</v>
      </c>
      <c r="E54">
        <f>'Raw - Absolute'!E141</f>
        <v>65.069999999999993</v>
      </c>
      <c r="G54" s="5">
        <f t="shared" ref="G54:G62" si="49">($G$63-$G$53)/10+G53</f>
        <v>42.8</v>
      </c>
      <c r="H54">
        <f>'Raw - Absolute'!H147</f>
        <v>95</v>
      </c>
      <c r="J54">
        <f>'Raw - Absolute'!J114</f>
        <v>26.5</v>
      </c>
      <c r="L54" s="7">
        <f>($L$59-$L$53)/6+L53</f>
        <v>52.983333333333334</v>
      </c>
      <c r="N54" s="5">
        <f t="shared" si="47"/>
        <v>25.200000000000006</v>
      </c>
      <c r="O54">
        <f>'Raw - Absolute'!O75</f>
        <v>68</v>
      </c>
      <c r="Q54" s="7">
        <f t="shared" si="48"/>
        <v>17</v>
      </c>
      <c r="R54" s="7">
        <f>($R$56-$R$50)/6+R53</f>
        <v>35.633333333333333</v>
      </c>
      <c r="S54">
        <f>'Raw - Absolute'!S124</f>
        <v>56.5</v>
      </c>
      <c r="V54">
        <f>'Raw - Absolute'!V78</f>
        <v>31</v>
      </c>
      <c r="X54" s="7">
        <f>(X55-X53)/2+X53</f>
        <v>96.15</v>
      </c>
      <c r="AD54">
        <f>'Raw - Absolute'!AD114</f>
        <v>98</v>
      </c>
      <c r="AE54">
        <f>'Raw - Absolute'!AE111</f>
        <v>99.7</v>
      </c>
      <c r="AF54" s="7">
        <f t="shared" si="43"/>
        <v>41.480000000000032</v>
      </c>
      <c r="AJ54">
        <f>'Raw - Absolute'!AJ92</f>
        <v>67</v>
      </c>
      <c r="AL54">
        <f>'Raw - Absolute'!AL101</f>
        <v>68.3</v>
      </c>
      <c r="AM54" s="5">
        <f t="shared" si="39"/>
        <v>70.599999999999952</v>
      </c>
      <c r="AO54" s="5">
        <f t="shared" si="46"/>
        <v>28.5</v>
      </c>
    </row>
    <row r="55" spans="2:41" x14ac:dyDescent="0.3">
      <c r="B55" s="2">
        <v>50</v>
      </c>
      <c r="D55">
        <f>'Raw - Absolute'!D95</f>
        <v>60</v>
      </c>
      <c r="G55" s="5">
        <f t="shared" si="49"/>
        <v>43.599999999999994</v>
      </c>
      <c r="H55">
        <f>'Raw - Absolute'!H148</f>
        <v>97</v>
      </c>
      <c r="J55">
        <f>'Raw - Absolute'!J115</f>
        <v>29.6</v>
      </c>
      <c r="L55" s="7">
        <f>($L$59-$L$53)/6+L54</f>
        <v>57.966666666666669</v>
      </c>
      <c r="N55" s="5">
        <f t="shared" si="47"/>
        <v>26.800000000000008</v>
      </c>
      <c r="O55">
        <f>'Raw - Absolute'!O76</f>
        <v>67</v>
      </c>
      <c r="Q55" s="7">
        <f t="shared" si="48"/>
        <v>17.25</v>
      </c>
      <c r="R55" s="7">
        <f>($R$56-$R$50)/6+R54</f>
        <v>35.266666666666666</v>
      </c>
      <c r="S55">
        <f>'Raw - Absolute'!S125</f>
        <v>58</v>
      </c>
      <c r="V55">
        <f>'Raw - Absolute'!V79</f>
        <v>32</v>
      </c>
      <c r="X55">
        <f>'Raw - Absolute'!X149</f>
        <v>96.4</v>
      </c>
      <c r="AD55">
        <f>'Raw - Absolute'!AD115</f>
        <v>99</v>
      </c>
      <c r="AE55">
        <f>'Raw - Absolute'!AE112</f>
        <v>99.8</v>
      </c>
      <c r="AF55" s="7">
        <f t="shared" si="43"/>
        <v>42.400000000000034</v>
      </c>
      <c r="AJ55">
        <f>'Raw - Absolute'!AJ93</f>
        <v>70</v>
      </c>
      <c r="AL55">
        <f>'Raw - Absolute'!AL102</f>
        <v>70.900000000000006</v>
      </c>
      <c r="AM55" s="5">
        <f t="shared" si="39"/>
        <v>71.199999999999946</v>
      </c>
      <c r="AO55">
        <f>'Raw - Absolute'!AO126</f>
        <v>29</v>
      </c>
    </row>
    <row r="56" spans="2:41" x14ac:dyDescent="0.3">
      <c r="B56" s="2">
        <v>51</v>
      </c>
      <c r="D56">
        <f>'Raw - Absolute'!D96</f>
        <v>60</v>
      </c>
      <c r="G56" s="5">
        <f t="shared" si="49"/>
        <v>44.399999999999991</v>
      </c>
      <c r="H56">
        <f>'Raw - Absolute'!H149</f>
        <v>96</v>
      </c>
      <c r="J56">
        <f>'Raw - Absolute'!J116</f>
        <v>32</v>
      </c>
      <c r="L56" s="7">
        <f>($L$59-$L$53)/6+L55</f>
        <v>62.95</v>
      </c>
      <c r="N56" s="5">
        <f t="shared" si="47"/>
        <v>28.400000000000009</v>
      </c>
      <c r="O56">
        <f>'Raw - Absolute'!O77</f>
        <v>67</v>
      </c>
      <c r="Q56" s="7">
        <f t="shared" si="48"/>
        <v>17.5</v>
      </c>
      <c r="R56">
        <f>'Raw - Absolute'!R142</f>
        <v>34.9</v>
      </c>
      <c r="S56">
        <f>'Raw - Absolute'!S126</f>
        <v>58</v>
      </c>
      <c r="V56">
        <f>'Raw - Absolute'!V80</f>
        <v>33</v>
      </c>
      <c r="X56" s="7">
        <f>($X$60-$X$55)/5+X55</f>
        <v>96.54</v>
      </c>
      <c r="AD56">
        <f>'Raw - Absolute'!AD116</f>
        <v>99</v>
      </c>
      <c r="AE56">
        <f>'Raw - Absolute'!AE113</f>
        <v>99.8</v>
      </c>
      <c r="AF56" s="7">
        <f t="shared" si="43"/>
        <v>43.320000000000036</v>
      </c>
      <c r="AJ56">
        <f>'Raw - Absolute'!AJ94</f>
        <v>74</v>
      </c>
      <c r="AL56">
        <f>'Raw - Absolute'!AL103</f>
        <v>72.5</v>
      </c>
      <c r="AM56" s="5">
        <f t="shared" si="39"/>
        <v>71.79999999999994</v>
      </c>
      <c r="AO56">
        <f>'Raw - Absolute'!AO127</f>
        <v>31</v>
      </c>
    </row>
    <row r="57" spans="2:41" x14ac:dyDescent="0.3">
      <c r="B57" s="2">
        <v>52</v>
      </c>
      <c r="D57">
        <f>'Raw - Absolute'!D97</f>
        <v>62</v>
      </c>
      <c r="G57" s="5">
        <f t="shared" si="49"/>
        <v>45.199999999999989</v>
      </c>
      <c r="J57">
        <f>'Raw - Absolute'!J117</f>
        <v>34.299999999999997</v>
      </c>
      <c r="L57" s="7">
        <f>($L$59-$L$53)/6+L56</f>
        <v>67.933333333333337</v>
      </c>
      <c r="N57">
        <f>'Raw - Absolute'!N104</f>
        <v>30</v>
      </c>
      <c r="O57">
        <f>'Raw - Absolute'!O78</f>
        <v>67</v>
      </c>
      <c r="Q57" s="7">
        <f t="shared" si="48"/>
        <v>17.75</v>
      </c>
      <c r="R57" s="5">
        <f>($R$61-$R$56)/5+R56</f>
        <v>35.299999999999997</v>
      </c>
      <c r="S57">
        <f>'Raw - Absolute'!S127</f>
        <v>58</v>
      </c>
      <c r="V57">
        <f>'Raw - Absolute'!V81</f>
        <v>34</v>
      </c>
      <c r="X57" s="7">
        <f>($X$60-$X$55)/5+X56</f>
        <v>96.68</v>
      </c>
      <c r="AD57">
        <f>'Raw - Absolute'!AD117</f>
        <v>99</v>
      </c>
      <c r="AE57">
        <f>'Raw - Absolute'!AE114</f>
        <v>99.8</v>
      </c>
      <c r="AF57" s="7">
        <f t="shared" si="43"/>
        <v>44.240000000000038</v>
      </c>
      <c r="AJ57">
        <f>'Raw - Absolute'!AJ95</f>
        <v>77</v>
      </c>
      <c r="AL57">
        <f>'Raw - Absolute'!AL104</f>
        <v>74.3</v>
      </c>
      <c r="AM57" s="5">
        <f t="shared" si="39"/>
        <v>72.399999999999935</v>
      </c>
      <c r="AO57" s="7">
        <f>($AO$59-$AO$56)/3+AO56</f>
        <v>32.333333333333336</v>
      </c>
    </row>
    <row r="58" spans="2:41" x14ac:dyDescent="0.3">
      <c r="B58" s="2">
        <v>53</v>
      </c>
      <c r="D58">
        <f>'Raw - Absolute'!D98</f>
        <v>65</v>
      </c>
      <c r="G58" s="5">
        <f t="shared" si="49"/>
        <v>45.999999999999986</v>
      </c>
      <c r="J58">
        <f>'Raw - Absolute'!J118</f>
        <v>36.6</v>
      </c>
      <c r="L58" s="7">
        <f>($L$59-$L$53)/6+L57</f>
        <v>72.916666666666671</v>
      </c>
      <c r="N58" s="5">
        <f t="shared" ref="N58:N66" si="50">($N$67-$N$57)/10+N57</f>
        <v>31</v>
      </c>
      <c r="O58">
        <f>'Raw - Absolute'!O79</f>
        <v>68.5</v>
      </c>
      <c r="Q58" s="7">
        <f t="shared" si="48"/>
        <v>18</v>
      </c>
      <c r="R58" s="5">
        <f>($R$61-$R$56)/5+R57</f>
        <v>35.699999999999996</v>
      </c>
      <c r="S58">
        <f>'Raw - Absolute'!S128</f>
        <v>60</v>
      </c>
      <c r="V58">
        <f>'Raw - Absolute'!V82</f>
        <v>34.5</v>
      </c>
      <c r="X58" s="7">
        <f>($X$60-$X$55)/5+X57</f>
        <v>96.820000000000007</v>
      </c>
      <c r="AD58">
        <f>'Raw - Absolute'!AD118</f>
        <v>99</v>
      </c>
      <c r="AE58">
        <f>'Raw - Absolute'!AE115</f>
        <v>99.8</v>
      </c>
      <c r="AF58" s="7">
        <f t="shared" si="43"/>
        <v>45.160000000000039</v>
      </c>
      <c r="AJ58">
        <f>'Raw - Absolute'!AJ96</f>
        <v>80</v>
      </c>
      <c r="AL58">
        <f>'Raw - Absolute'!AL105</f>
        <v>76.400000000000006</v>
      </c>
      <c r="AM58">
        <f>'Raw - Absolute'!AM104</f>
        <v>73</v>
      </c>
      <c r="AO58" s="7">
        <f>($AO$59-$AO$56)/3+AO57</f>
        <v>33.666666666666671</v>
      </c>
    </row>
    <row r="59" spans="2:41" x14ac:dyDescent="0.3">
      <c r="B59" s="2">
        <v>54</v>
      </c>
      <c r="D59">
        <f>'Raw - Absolute'!D99</f>
        <v>68</v>
      </c>
      <c r="G59" s="5">
        <f t="shared" si="49"/>
        <v>46.799999999999983</v>
      </c>
      <c r="J59">
        <f>'Raw - Absolute'!J119</f>
        <v>38.299999999999997</v>
      </c>
      <c r="L59">
        <f>'Raw - Absolute'!L136</f>
        <v>77.900000000000006</v>
      </c>
      <c r="N59" s="5">
        <f t="shared" si="50"/>
        <v>32</v>
      </c>
      <c r="O59">
        <f>'Raw - Absolute'!O80</f>
        <v>70</v>
      </c>
      <c r="Q59" s="7">
        <f t="shared" si="48"/>
        <v>18.25</v>
      </c>
      <c r="R59" s="5">
        <f>($R$61-$R$56)/5+R58</f>
        <v>36.099999999999994</v>
      </c>
      <c r="S59">
        <f>'Raw - Absolute'!S129</f>
        <v>61</v>
      </c>
      <c r="V59">
        <f>'Raw - Absolute'!V83</f>
        <v>35</v>
      </c>
      <c r="X59" s="7">
        <f>($X$60-$X$55)/5+X58</f>
        <v>96.960000000000008</v>
      </c>
      <c r="AD59">
        <f>'Raw - Absolute'!AD119</f>
        <v>99</v>
      </c>
      <c r="AE59">
        <f>'Raw - Absolute'!AE116</f>
        <v>99.9</v>
      </c>
      <c r="AF59" s="7">
        <f t="shared" si="43"/>
        <v>46.080000000000041</v>
      </c>
      <c r="AJ59">
        <f>'Raw - Absolute'!AJ97</f>
        <v>84</v>
      </c>
      <c r="AL59">
        <f>'Raw - Absolute'!AL106</f>
        <v>78.2</v>
      </c>
      <c r="AM59" s="5">
        <f t="shared" ref="AM59:AM67" si="51">($AM$68-$AM$58)/10+AM58</f>
        <v>72.7</v>
      </c>
      <c r="AO59">
        <f>'Raw - Absolute'!AO130</f>
        <v>35</v>
      </c>
    </row>
    <row r="60" spans="2:41" x14ac:dyDescent="0.3">
      <c r="B60" s="2">
        <v>55</v>
      </c>
      <c r="D60">
        <f>'Raw - Absolute'!D100</f>
        <v>72</v>
      </c>
      <c r="G60" s="5">
        <f t="shared" si="49"/>
        <v>47.59999999999998</v>
      </c>
      <c r="J60">
        <f>'Raw - Absolute'!J120</f>
        <v>39.6</v>
      </c>
      <c r="L60" s="7">
        <f>($L$65-$L$59)/6+L59</f>
        <v>79.38333333333334</v>
      </c>
      <c r="N60" s="5">
        <f t="shared" si="50"/>
        <v>33</v>
      </c>
      <c r="O60">
        <f>'Raw - Absolute'!O81</f>
        <v>73</v>
      </c>
      <c r="Q60" s="7">
        <f t="shared" si="48"/>
        <v>18.5</v>
      </c>
      <c r="R60" s="5">
        <f>($R$61-$R$56)/5+R59</f>
        <v>36.499999999999993</v>
      </c>
      <c r="S60">
        <f>'Raw - Absolute'!S130</f>
        <v>62</v>
      </c>
      <c r="V60">
        <f>'Raw - Absolute'!V84</f>
        <v>37</v>
      </c>
      <c r="X60">
        <f>'Raw - Absolute'!X154</f>
        <v>97.1</v>
      </c>
      <c r="AD60">
        <f>'Raw - Absolute'!AD120</f>
        <v>99</v>
      </c>
      <c r="AE60">
        <f>'Raw - Absolute'!AE117</f>
        <v>99.9</v>
      </c>
      <c r="AF60" s="7">
        <f t="shared" si="43"/>
        <v>47.000000000000043</v>
      </c>
      <c r="AJ60">
        <f>'Raw - Absolute'!AJ98</f>
        <v>85.5</v>
      </c>
      <c r="AL60">
        <f>'Raw - Absolute'!AL107</f>
        <v>79.5</v>
      </c>
      <c r="AM60" s="5">
        <f t="shared" si="51"/>
        <v>72.400000000000006</v>
      </c>
    </row>
    <row r="61" spans="2:41" x14ac:dyDescent="0.3">
      <c r="B61" s="2">
        <v>56</v>
      </c>
      <c r="D61">
        <f>'Raw - Absolute'!D101</f>
        <v>74</v>
      </c>
      <c r="G61" s="5">
        <f t="shared" si="49"/>
        <v>48.399999999999977</v>
      </c>
      <c r="J61" s="5">
        <f>(J62-J60)/2+J60</f>
        <v>40.75</v>
      </c>
      <c r="L61" s="7">
        <f>($L$65-$L$59)/6+L60</f>
        <v>80.866666666666674</v>
      </c>
      <c r="N61" s="5">
        <f t="shared" si="50"/>
        <v>34</v>
      </c>
      <c r="O61">
        <f>'Raw - Absolute'!O82</f>
        <v>75</v>
      </c>
      <c r="Q61" s="7">
        <f t="shared" si="48"/>
        <v>18.75</v>
      </c>
      <c r="R61">
        <f>'Raw - Absolute'!R147</f>
        <v>36.9</v>
      </c>
      <c r="S61">
        <f>'Raw - Absolute'!S131</f>
        <v>63</v>
      </c>
      <c r="V61">
        <f>'Raw - Absolute'!V85</f>
        <v>39</v>
      </c>
      <c r="X61">
        <f>'Raw - Absolute'!X155</f>
        <v>96.8</v>
      </c>
      <c r="AD61">
        <f>'Raw - Absolute'!AD121</f>
        <v>99</v>
      </c>
      <c r="AE61">
        <f>'Raw - Absolute'!AE118</f>
        <v>99.9</v>
      </c>
      <c r="AF61" s="7">
        <f t="shared" si="43"/>
        <v>47.920000000000044</v>
      </c>
      <c r="AJ61">
        <f>'Raw - Absolute'!AJ99</f>
        <v>87</v>
      </c>
      <c r="AL61">
        <f>'Raw - Absolute'!AL108</f>
        <v>81.2</v>
      </c>
      <c r="AM61" s="5">
        <f t="shared" si="51"/>
        <v>72.100000000000009</v>
      </c>
    </row>
    <row r="62" spans="2:41" x14ac:dyDescent="0.3">
      <c r="B62" s="2">
        <v>57</v>
      </c>
      <c r="D62">
        <f>'Raw - Absolute'!D102</f>
        <v>71</v>
      </c>
      <c r="G62" s="5">
        <f t="shared" si="49"/>
        <v>49.199999999999974</v>
      </c>
      <c r="J62">
        <f>'Raw - Absolute'!J122</f>
        <v>41.9</v>
      </c>
      <c r="L62" s="7">
        <f>($L$65-$L$59)/6+L61</f>
        <v>82.350000000000009</v>
      </c>
      <c r="N62" s="5">
        <f t="shared" si="50"/>
        <v>35</v>
      </c>
      <c r="O62">
        <f>'Raw - Absolute'!O83</f>
        <v>76.5</v>
      </c>
      <c r="Q62" s="7">
        <f t="shared" si="48"/>
        <v>19</v>
      </c>
      <c r="R62" s="7">
        <f>(R63-R61)/2+R61</f>
        <v>36.75</v>
      </c>
      <c r="S62">
        <f>'Raw - Absolute'!S132</f>
        <v>65</v>
      </c>
      <c r="V62">
        <f>'Raw - Absolute'!V86</f>
        <v>41.5</v>
      </c>
      <c r="AD62">
        <f>'Raw - Absolute'!AD122</f>
        <v>99</v>
      </c>
      <c r="AE62">
        <f>'Raw - Absolute'!AE119</f>
        <v>99.9</v>
      </c>
      <c r="AF62" s="7">
        <f t="shared" si="43"/>
        <v>48.840000000000046</v>
      </c>
      <c r="AJ62">
        <f>'Raw - Absolute'!AJ100</f>
        <v>88.5</v>
      </c>
      <c r="AL62">
        <f>'Raw - Absolute'!AL109</f>
        <v>83.5</v>
      </c>
      <c r="AM62" s="5">
        <f t="shared" si="51"/>
        <v>71.800000000000011</v>
      </c>
    </row>
    <row r="63" spans="2:41" x14ac:dyDescent="0.3">
      <c r="B63" s="2">
        <v>58</v>
      </c>
      <c r="D63">
        <f>'Raw - Absolute'!D103</f>
        <v>73</v>
      </c>
      <c r="G63">
        <f>'Raw - Absolute'!G94</f>
        <v>50</v>
      </c>
      <c r="J63" s="7">
        <f>($J$76-$J$62)/14+J62</f>
        <v>42.428571428571431</v>
      </c>
      <c r="L63" s="7">
        <f>($L$65-$L$59)/6+L62</f>
        <v>83.833333333333343</v>
      </c>
      <c r="N63" s="5">
        <f t="shared" si="50"/>
        <v>36</v>
      </c>
      <c r="O63">
        <f>'Raw - Absolute'!O84</f>
        <v>78</v>
      </c>
      <c r="Q63" s="7">
        <f t="shared" si="48"/>
        <v>19.25</v>
      </c>
      <c r="R63">
        <f>'Raw - Absolute'!R149</f>
        <v>36.6</v>
      </c>
      <c r="S63">
        <f>'Raw - Absolute'!S133</f>
        <v>68</v>
      </c>
      <c r="V63">
        <f>'Raw - Absolute'!V87</f>
        <v>44</v>
      </c>
      <c r="AD63">
        <f>'Raw - Absolute'!AD123</f>
        <v>99</v>
      </c>
      <c r="AE63">
        <f>'Raw - Absolute'!AE120</f>
        <v>99.8</v>
      </c>
      <c r="AF63" s="7">
        <f t="shared" si="43"/>
        <v>49.760000000000048</v>
      </c>
      <c r="AJ63">
        <f>'Raw - Absolute'!AJ101</f>
        <v>90</v>
      </c>
      <c r="AL63">
        <f>'Raw - Absolute'!AL110</f>
        <v>85.6</v>
      </c>
      <c r="AM63" s="5">
        <f t="shared" si="51"/>
        <v>71.500000000000014</v>
      </c>
    </row>
    <row r="64" spans="2:41" x14ac:dyDescent="0.3">
      <c r="B64" s="2">
        <v>59</v>
      </c>
      <c r="D64">
        <f>'Raw - Absolute'!D104</f>
        <v>75</v>
      </c>
      <c r="G64" s="5">
        <f t="shared" ref="G64:G72" si="52">($G$73-$G$63)/10+G63</f>
        <v>51.6</v>
      </c>
      <c r="J64" s="7">
        <f t="shared" ref="J64:J75" si="53">($J$76-$J$62)/14+J63</f>
        <v>42.957142857142856</v>
      </c>
      <c r="L64" s="7">
        <f>($L$65-$L$59)/6+L63</f>
        <v>85.316666666666677</v>
      </c>
      <c r="N64" s="5">
        <f t="shared" si="50"/>
        <v>37</v>
      </c>
      <c r="O64">
        <f>'Raw - Absolute'!O85</f>
        <v>79.5</v>
      </c>
      <c r="Q64" s="7">
        <f t="shared" si="48"/>
        <v>19.5</v>
      </c>
      <c r="R64" s="7">
        <f>($R$68-$R$63)/5+R63</f>
        <v>36.86</v>
      </c>
      <c r="S64">
        <f>'Raw - Absolute'!S134</f>
        <v>69</v>
      </c>
      <c r="V64">
        <f>'Raw - Absolute'!V88</f>
        <v>45</v>
      </c>
      <c r="AD64">
        <f>'Raw - Absolute'!AD124</f>
        <v>99</v>
      </c>
      <c r="AE64" s="7">
        <f>(AE65-AE63)/2+AE63</f>
        <v>99.75</v>
      </c>
      <c r="AF64" s="7">
        <f t="shared" si="43"/>
        <v>50.680000000000049</v>
      </c>
      <c r="AJ64">
        <f>'Raw - Absolute'!AJ102</f>
        <v>93</v>
      </c>
      <c r="AL64">
        <f>'Raw - Absolute'!AL111</f>
        <v>87</v>
      </c>
      <c r="AM64" s="5">
        <f t="shared" si="51"/>
        <v>71.200000000000017</v>
      </c>
    </row>
    <row r="65" spans="2:39" x14ac:dyDescent="0.3">
      <c r="B65" s="2">
        <v>60</v>
      </c>
      <c r="D65">
        <f>'Raw - Absolute'!D105</f>
        <v>76</v>
      </c>
      <c r="G65" s="5">
        <f t="shared" si="52"/>
        <v>53.2</v>
      </c>
      <c r="J65" s="7">
        <f t="shared" si="53"/>
        <v>43.48571428571428</v>
      </c>
      <c r="L65">
        <f>'Raw - Absolute'!L142</f>
        <v>86.8</v>
      </c>
      <c r="N65" s="5">
        <f t="shared" si="50"/>
        <v>38</v>
      </c>
      <c r="O65">
        <f>'Raw - Absolute'!O86</f>
        <v>81</v>
      </c>
      <c r="Q65" s="7">
        <f t="shared" si="48"/>
        <v>19.75</v>
      </c>
      <c r="R65" s="7">
        <f>($R$68-$R$63)/5+R64</f>
        <v>37.119999999999997</v>
      </c>
      <c r="S65">
        <f>'Raw - Absolute'!S135</f>
        <v>70</v>
      </c>
      <c r="V65">
        <f>'Raw - Absolute'!V89</f>
        <v>46</v>
      </c>
      <c r="AD65">
        <f>'Raw - Absolute'!AD125</f>
        <v>99</v>
      </c>
      <c r="AE65">
        <f>'Raw - Absolute'!AE122</f>
        <v>99.7</v>
      </c>
      <c r="AF65" s="7">
        <f t="shared" si="43"/>
        <v>51.600000000000051</v>
      </c>
      <c r="AJ65">
        <f>'Raw - Absolute'!AJ103</f>
        <v>94</v>
      </c>
      <c r="AL65">
        <f>'Raw - Absolute'!AL112</f>
        <v>89.1</v>
      </c>
      <c r="AM65" s="5">
        <f t="shared" si="51"/>
        <v>70.90000000000002</v>
      </c>
    </row>
    <row r="66" spans="2:39" x14ac:dyDescent="0.3">
      <c r="B66" s="2">
        <v>61</v>
      </c>
      <c r="D66">
        <f>'Raw - Absolute'!D106</f>
        <v>75</v>
      </c>
      <c r="G66" s="5">
        <f t="shared" si="52"/>
        <v>54.800000000000004</v>
      </c>
      <c r="J66" s="7">
        <f t="shared" si="53"/>
        <v>44.014285714285705</v>
      </c>
      <c r="L66" s="7">
        <f>($L$70-$L$65)/5+L65</f>
        <v>87.259999999999991</v>
      </c>
      <c r="N66" s="5">
        <f t="shared" si="50"/>
        <v>39</v>
      </c>
      <c r="O66">
        <f>'Raw - Absolute'!O87</f>
        <v>81</v>
      </c>
      <c r="Q66">
        <f>'Raw - Absolute'!Q64</f>
        <v>20</v>
      </c>
      <c r="R66" s="7">
        <f>($R$68-$R$63)/5+R65</f>
        <v>37.379999999999995</v>
      </c>
      <c r="S66">
        <f>'Raw - Absolute'!S136</f>
        <v>69</v>
      </c>
      <c r="V66">
        <f>'Raw - Absolute'!V90</f>
        <v>50</v>
      </c>
      <c r="AD66">
        <f>'Raw - Absolute'!AD126</f>
        <v>99</v>
      </c>
      <c r="AF66" s="7">
        <f t="shared" si="43"/>
        <v>52.520000000000053</v>
      </c>
      <c r="AJ66">
        <f>'Raw - Absolute'!AJ104</f>
        <v>95</v>
      </c>
      <c r="AL66">
        <f>'Raw - Absolute'!AL113</f>
        <v>90.7</v>
      </c>
      <c r="AM66" s="5">
        <f t="shared" si="51"/>
        <v>70.600000000000023</v>
      </c>
    </row>
    <row r="67" spans="2:39" x14ac:dyDescent="0.3">
      <c r="B67" s="2">
        <v>62</v>
      </c>
      <c r="D67">
        <f>'Raw - Absolute'!D107</f>
        <v>79</v>
      </c>
      <c r="G67" s="5">
        <f t="shared" si="52"/>
        <v>56.400000000000006</v>
      </c>
      <c r="J67" s="7">
        <f t="shared" si="53"/>
        <v>44.54285714285713</v>
      </c>
      <c r="L67" s="7">
        <f>($L$70-$L$65)/5+L66</f>
        <v>87.719999999999985</v>
      </c>
      <c r="N67">
        <f>'Raw - Absolute'!N114</f>
        <v>40</v>
      </c>
      <c r="O67">
        <f>'Raw - Absolute'!O88</f>
        <v>83</v>
      </c>
      <c r="Q67" s="7">
        <f>($Q$77-$Q$66)/11+Q66</f>
        <v>22.81818181818182</v>
      </c>
      <c r="R67" s="7">
        <f>($R$68-$R$63)/5+R66</f>
        <v>37.639999999999993</v>
      </c>
      <c r="S67">
        <f>'Raw - Absolute'!S137</f>
        <v>68</v>
      </c>
      <c r="V67">
        <f>'Raw - Absolute'!V91</f>
        <v>54</v>
      </c>
      <c r="AD67">
        <f>'Raw - Absolute'!AD127</f>
        <v>99</v>
      </c>
      <c r="AF67" s="7">
        <f t="shared" si="43"/>
        <v>53.440000000000055</v>
      </c>
      <c r="AJ67">
        <f>'Raw - Absolute'!AJ105</f>
        <v>95.5</v>
      </c>
      <c r="AL67">
        <f>'Raw - Absolute'!AL114</f>
        <v>92</v>
      </c>
      <c r="AM67" s="5">
        <f t="shared" si="51"/>
        <v>70.300000000000026</v>
      </c>
    </row>
    <row r="68" spans="2:39" x14ac:dyDescent="0.3">
      <c r="B68" s="2">
        <v>63</v>
      </c>
      <c r="D68">
        <f>'Raw - Absolute'!D108</f>
        <v>79</v>
      </c>
      <c r="G68" s="5">
        <f t="shared" si="52"/>
        <v>58.000000000000007</v>
      </c>
      <c r="J68" s="7">
        <f t="shared" si="53"/>
        <v>45.071428571428555</v>
      </c>
      <c r="L68" s="7">
        <f>($L$70-$L$65)/5+L67</f>
        <v>88.179999999999978</v>
      </c>
      <c r="N68" s="5">
        <f>($N$72-$N$67)/5+N67</f>
        <v>41</v>
      </c>
      <c r="O68">
        <f>'Raw - Absolute'!O89</f>
        <v>85</v>
      </c>
      <c r="Q68" s="7">
        <f t="shared" ref="Q68:Q76" si="54">($Q$77-$Q$66)/11+Q67</f>
        <v>25.63636363636364</v>
      </c>
      <c r="R68">
        <f>'Raw - Absolute'!R154</f>
        <v>37.9</v>
      </c>
      <c r="S68">
        <f>'Raw - Absolute'!S138</f>
        <v>69</v>
      </c>
      <c r="V68">
        <f>'Raw - Absolute'!V92</f>
        <v>58</v>
      </c>
      <c r="AD68">
        <f>'Raw - Absolute'!AD128</f>
        <v>99</v>
      </c>
      <c r="AF68" s="7">
        <f t="shared" ref="AF68:AF84" si="55">($AF$85-$AF$35)/50+AF67</f>
        <v>54.360000000000056</v>
      </c>
      <c r="AJ68">
        <f>'Raw - Absolute'!AJ106</f>
        <v>96</v>
      </c>
      <c r="AL68">
        <f>'Raw - Absolute'!AL115</f>
        <v>94.4</v>
      </c>
      <c r="AM68">
        <f>'Raw - Absolute'!AM114</f>
        <v>70</v>
      </c>
    </row>
    <row r="69" spans="2:39" x14ac:dyDescent="0.3">
      <c r="B69" s="2">
        <v>64</v>
      </c>
      <c r="D69">
        <f>'Raw - Absolute'!D109</f>
        <v>79</v>
      </c>
      <c r="G69" s="5">
        <f t="shared" si="52"/>
        <v>59.600000000000009</v>
      </c>
      <c r="J69" s="7">
        <f t="shared" si="53"/>
        <v>45.59999999999998</v>
      </c>
      <c r="L69" s="7">
        <f>($L$70-$L$65)/5+L68</f>
        <v>88.639999999999972</v>
      </c>
      <c r="N69" s="5">
        <f>($N$72-$N$67)/5+N68</f>
        <v>42</v>
      </c>
      <c r="O69">
        <f>'Raw - Absolute'!O90</f>
        <v>85.5</v>
      </c>
      <c r="Q69" s="7">
        <f t="shared" si="54"/>
        <v>28.45454545454546</v>
      </c>
      <c r="R69">
        <f>'Raw - Absolute'!R155</f>
        <v>35.799999999999997</v>
      </c>
      <c r="S69">
        <f>'Raw - Absolute'!S139</f>
        <v>71</v>
      </c>
      <c r="V69">
        <f>'Raw - Absolute'!V93</f>
        <v>60</v>
      </c>
      <c r="AD69">
        <f>'Raw - Absolute'!AD129</f>
        <v>99</v>
      </c>
      <c r="AF69" s="7">
        <f t="shared" si="55"/>
        <v>55.280000000000058</v>
      </c>
      <c r="AJ69">
        <f>'Raw - Absolute'!AJ107</f>
        <v>96</v>
      </c>
      <c r="AL69">
        <f>'Raw - Absolute'!AL116</f>
        <v>96.9</v>
      </c>
      <c r="AM69" s="7">
        <f t="shared" ref="AM69:AM81" si="56">($AM$82-$AM$68)/14+AM68</f>
        <v>70.214285714285708</v>
      </c>
    </row>
    <row r="70" spans="2:39" x14ac:dyDescent="0.3">
      <c r="B70" s="2">
        <v>65</v>
      </c>
      <c r="D70">
        <f>'Raw - Absolute'!D110</f>
        <v>79</v>
      </c>
      <c r="G70" s="5">
        <f t="shared" si="52"/>
        <v>61.20000000000001</v>
      </c>
      <c r="J70" s="7">
        <f t="shared" si="53"/>
        <v>46.128571428571405</v>
      </c>
      <c r="L70">
        <f>'Raw - Absolute'!L147</f>
        <v>89.1</v>
      </c>
      <c r="N70" s="5">
        <f>($N$72-$N$67)/5+N69</f>
        <v>43</v>
      </c>
      <c r="O70">
        <f>'Raw - Absolute'!O91</f>
        <v>86</v>
      </c>
      <c r="Q70" s="7">
        <f t="shared" si="54"/>
        <v>31.27272727272728</v>
      </c>
      <c r="S70">
        <f>'Raw - Absolute'!S140</f>
        <v>72</v>
      </c>
      <c r="V70">
        <f>'Raw - Absolute'!V94</f>
        <v>62</v>
      </c>
      <c r="AD70">
        <f>'Raw - Absolute'!AD130</f>
        <v>99</v>
      </c>
      <c r="AF70" s="7">
        <f t="shared" si="55"/>
        <v>56.20000000000006</v>
      </c>
      <c r="AJ70">
        <f>'Raw - Absolute'!AJ108</f>
        <v>96.5</v>
      </c>
      <c r="AL70">
        <f>'Raw - Absolute'!AL117</f>
        <v>97.5</v>
      </c>
      <c r="AM70" s="7">
        <f t="shared" si="56"/>
        <v>70.428571428571416</v>
      </c>
    </row>
    <row r="71" spans="2:39" x14ac:dyDescent="0.3">
      <c r="B71" s="2">
        <v>66</v>
      </c>
      <c r="D71">
        <f>'Raw - Absolute'!D111</f>
        <v>78</v>
      </c>
      <c r="G71" s="5">
        <f t="shared" si="52"/>
        <v>62.800000000000011</v>
      </c>
      <c r="J71" s="7">
        <f t="shared" si="53"/>
        <v>46.65714285714283</v>
      </c>
      <c r="L71" s="7">
        <f>($L$72-$L$70)/2+L70</f>
        <v>85.15</v>
      </c>
      <c r="N71" s="5">
        <f>($N$72-$N$67)/5+N70</f>
        <v>44</v>
      </c>
      <c r="O71">
        <f>'Raw - Absolute'!O92</f>
        <v>89</v>
      </c>
      <c r="Q71" s="7">
        <f t="shared" si="54"/>
        <v>34.090909090909101</v>
      </c>
      <c r="S71">
        <f>'Raw - Absolute'!S141</f>
        <v>73</v>
      </c>
      <c r="V71">
        <f>'Raw - Absolute'!V95</f>
        <v>63.5</v>
      </c>
      <c r="AD71">
        <f>'Raw - Absolute'!AD131</f>
        <v>99</v>
      </c>
      <c r="AF71" s="7">
        <f t="shared" si="55"/>
        <v>57.120000000000061</v>
      </c>
      <c r="AJ71">
        <f>'Raw - Absolute'!AJ109</f>
        <v>97</v>
      </c>
      <c r="AL71">
        <f>'Raw - Absolute'!AL118</f>
        <v>98.4</v>
      </c>
      <c r="AM71" s="7">
        <f t="shared" si="56"/>
        <v>70.642857142857125</v>
      </c>
    </row>
    <row r="72" spans="2:39" x14ac:dyDescent="0.3">
      <c r="B72" s="2">
        <v>67</v>
      </c>
      <c r="D72">
        <f>'Raw - Absolute'!D112</f>
        <v>78.5</v>
      </c>
      <c r="G72" s="5">
        <f t="shared" si="52"/>
        <v>64.400000000000006</v>
      </c>
      <c r="J72" s="7">
        <f t="shared" si="53"/>
        <v>47.185714285714255</v>
      </c>
      <c r="L72">
        <f>'Raw - Absolute'!L149</f>
        <v>81.2</v>
      </c>
      <c r="N72">
        <f>'Raw - Absolute'!N119</f>
        <v>45</v>
      </c>
      <c r="O72">
        <f>'Raw - Absolute'!O93</f>
        <v>93</v>
      </c>
      <c r="Q72" s="7">
        <f t="shared" si="54"/>
        <v>36.909090909090921</v>
      </c>
      <c r="S72">
        <f>'Raw - Absolute'!S142</f>
        <v>74</v>
      </c>
      <c r="V72">
        <f>'Raw - Absolute'!V96</f>
        <v>65</v>
      </c>
      <c r="AD72">
        <f>'Raw - Absolute'!AD132</f>
        <v>99</v>
      </c>
      <c r="AF72" s="7">
        <f t="shared" si="55"/>
        <v>58.040000000000063</v>
      </c>
      <c r="AJ72">
        <f>'Raw - Absolute'!AJ110</f>
        <v>97.33</v>
      </c>
      <c r="AL72">
        <f>'Raw - Absolute'!AL119</f>
        <v>99.2</v>
      </c>
      <c r="AM72" s="7">
        <f t="shared" si="56"/>
        <v>70.857142857142833</v>
      </c>
    </row>
    <row r="73" spans="2:39" x14ac:dyDescent="0.3">
      <c r="B73" s="2">
        <v>68</v>
      </c>
      <c r="D73">
        <f>'Raw - Absolute'!D113</f>
        <v>79</v>
      </c>
      <c r="G73">
        <f>'Raw - Absolute'!G104</f>
        <v>66</v>
      </c>
      <c r="J73" s="7">
        <f t="shared" si="53"/>
        <v>47.71428571428568</v>
      </c>
      <c r="L73" s="5">
        <f>($L$77-$L$72)/5+L72</f>
        <v>81.600000000000009</v>
      </c>
      <c r="N73" s="5">
        <f>($N$77-$N$72)/5+N72</f>
        <v>46</v>
      </c>
      <c r="O73">
        <f>'Raw - Absolute'!O94</f>
        <v>94</v>
      </c>
      <c r="Q73" s="7">
        <f t="shared" si="54"/>
        <v>39.727272727272741</v>
      </c>
      <c r="S73">
        <f>'Raw - Absolute'!S143</f>
        <v>75</v>
      </c>
      <c r="V73">
        <f>'Raw - Absolute'!V97</f>
        <v>67.5</v>
      </c>
      <c r="AD73">
        <f>'Raw - Absolute'!AD133</f>
        <v>99</v>
      </c>
      <c r="AF73" s="7">
        <f t="shared" si="55"/>
        <v>58.960000000000065</v>
      </c>
      <c r="AJ73">
        <f>'Raw - Absolute'!AJ111</f>
        <v>97.67</v>
      </c>
      <c r="AL73">
        <f>'Raw - Absolute'!AL120</f>
        <v>99.5</v>
      </c>
      <c r="AM73" s="7">
        <f t="shared" si="56"/>
        <v>71.071428571428541</v>
      </c>
    </row>
    <row r="74" spans="2:39" x14ac:dyDescent="0.3">
      <c r="B74" s="2">
        <v>69</v>
      </c>
      <c r="D74">
        <f>'Raw - Absolute'!D114</f>
        <v>80</v>
      </c>
      <c r="G74" s="5">
        <f t="shared" ref="G74:G82" si="57">($G$83-$G$73)/10+G73</f>
        <v>67.2</v>
      </c>
      <c r="J74" s="7">
        <f t="shared" si="53"/>
        <v>48.242857142857105</v>
      </c>
      <c r="L74" s="5">
        <f>($L$77-$L$72)/5+L73</f>
        <v>82.000000000000014</v>
      </c>
      <c r="N74" s="5">
        <f>($N$77-$N$72)/5+N73</f>
        <v>47</v>
      </c>
      <c r="O74">
        <f>'Raw - Absolute'!O95</f>
        <v>95</v>
      </c>
      <c r="Q74" s="7">
        <f t="shared" si="54"/>
        <v>42.545454545454561</v>
      </c>
      <c r="S74">
        <f>'Raw - Absolute'!S144</f>
        <v>76</v>
      </c>
      <c r="V74">
        <f>'Raw - Absolute'!V98</f>
        <v>70</v>
      </c>
      <c r="AD74">
        <f>'Raw - Absolute'!AD134</f>
        <v>99</v>
      </c>
      <c r="AF74" s="7">
        <f t="shared" si="55"/>
        <v>59.880000000000067</v>
      </c>
      <c r="AJ74">
        <f>'Raw - Absolute'!AJ112</f>
        <v>98</v>
      </c>
      <c r="AL74" s="5">
        <f>($AL$75-$AL$73)/2+AL73</f>
        <v>99.7</v>
      </c>
      <c r="AM74" s="7">
        <f t="shared" si="56"/>
        <v>71.285714285714249</v>
      </c>
    </row>
    <row r="75" spans="2:39" x14ac:dyDescent="0.3">
      <c r="B75" s="2">
        <v>70</v>
      </c>
      <c r="D75">
        <f>'Raw - Absolute'!D115</f>
        <v>80</v>
      </c>
      <c r="G75" s="5">
        <f t="shared" si="57"/>
        <v>68.400000000000006</v>
      </c>
      <c r="J75" s="7">
        <f t="shared" si="53"/>
        <v>48.77142857142853</v>
      </c>
      <c r="L75" s="5">
        <f>($L$77-$L$72)/5+L74</f>
        <v>82.40000000000002</v>
      </c>
      <c r="N75" s="5">
        <f>($N$77-$N$72)/5+N74</f>
        <v>48</v>
      </c>
      <c r="O75">
        <f>'Raw - Absolute'!O96</f>
        <v>96</v>
      </c>
      <c r="Q75" s="7">
        <f t="shared" si="54"/>
        <v>45.363636363636381</v>
      </c>
      <c r="S75">
        <f>'Raw - Absolute'!S145</f>
        <v>78</v>
      </c>
      <c r="V75">
        <f>'Raw - Absolute'!V99</f>
        <v>71.67</v>
      </c>
      <c r="AD75">
        <f>'Raw - Absolute'!AD135</f>
        <v>99</v>
      </c>
      <c r="AF75" s="7">
        <f t="shared" si="55"/>
        <v>60.800000000000068</v>
      </c>
      <c r="AJ75">
        <f>'Raw - Absolute'!AJ113</f>
        <v>98</v>
      </c>
      <c r="AL75">
        <f>'Raw - Absolute'!AL122</f>
        <v>99.9</v>
      </c>
      <c r="AM75" s="7">
        <f t="shared" si="56"/>
        <v>71.499999999999957</v>
      </c>
    </row>
    <row r="76" spans="2:39" x14ac:dyDescent="0.3">
      <c r="B76" s="2">
        <v>71</v>
      </c>
      <c r="D76">
        <f>'Raw - Absolute'!D116</f>
        <v>81</v>
      </c>
      <c r="G76" s="5">
        <f t="shared" si="57"/>
        <v>69.600000000000009</v>
      </c>
      <c r="J76">
        <f>'Raw - Absolute'!J136</f>
        <v>49.3</v>
      </c>
      <c r="L76" s="5">
        <f>($L$77-$L$72)/5+L75</f>
        <v>82.800000000000026</v>
      </c>
      <c r="N76" s="5">
        <f>($N$77-$N$72)/5+N75</f>
        <v>49</v>
      </c>
      <c r="O76">
        <f>'Raw - Absolute'!O97</f>
        <v>97</v>
      </c>
      <c r="Q76" s="7">
        <f t="shared" si="54"/>
        <v>48.181818181818201</v>
      </c>
      <c r="S76">
        <f>'Raw - Absolute'!S146</f>
        <v>83</v>
      </c>
      <c r="V76">
        <f>'Raw - Absolute'!V100</f>
        <v>73.33</v>
      </c>
      <c r="AD76">
        <f>'Raw - Absolute'!AD136</f>
        <v>99</v>
      </c>
      <c r="AF76" s="7">
        <f t="shared" si="55"/>
        <v>61.72000000000007</v>
      </c>
      <c r="AJ76">
        <f>'Raw - Absolute'!AJ114</f>
        <v>98.33</v>
      </c>
      <c r="AM76" s="7">
        <f t="shared" si="56"/>
        <v>71.714285714285666</v>
      </c>
    </row>
    <row r="77" spans="2:39" x14ac:dyDescent="0.3">
      <c r="B77" s="2">
        <v>72</v>
      </c>
      <c r="D77">
        <f>'Raw - Absolute'!D117</f>
        <v>82</v>
      </c>
      <c r="G77" s="5">
        <f t="shared" si="57"/>
        <v>70.800000000000011</v>
      </c>
      <c r="J77" s="7">
        <f>($J$82-$J$76)/6+J76</f>
        <v>50.416666666666664</v>
      </c>
      <c r="L77">
        <f>'Raw - Absolute'!L154</f>
        <v>83.2</v>
      </c>
      <c r="N77">
        <f>'Raw - Absolute'!N124</f>
        <v>50</v>
      </c>
      <c r="O77">
        <f>'Raw - Absolute'!O98</f>
        <v>97.67</v>
      </c>
      <c r="Q77">
        <f>'Raw - Absolute'!Q75</f>
        <v>51</v>
      </c>
      <c r="S77">
        <f>'Raw - Absolute'!S147</f>
        <v>87</v>
      </c>
      <c r="V77">
        <f>'Raw - Absolute'!V101</f>
        <v>75</v>
      </c>
      <c r="AD77">
        <f>'Raw - Absolute'!AD137</f>
        <v>99</v>
      </c>
      <c r="AF77" s="7">
        <f t="shared" si="55"/>
        <v>62.640000000000072</v>
      </c>
      <c r="AJ77">
        <f>'Raw - Absolute'!AJ115</f>
        <v>98.67</v>
      </c>
      <c r="AM77" s="7">
        <f t="shared" si="56"/>
        <v>71.928571428571374</v>
      </c>
    </row>
    <row r="78" spans="2:39" x14ac:dyDescent="0.3">
      <c r="B78" s="2">
        <v>73</v>
      </c>
      <c r="D78">
        <f>'Raw - Absolute'!D118</f>
        <v>83</v>
      </c>
      <c r="G78" s="5">
        <f t="shared" si="57"/>
        <v>72.000000000000014</v>
      </c>
      <c r="J78" s="7">
        <f t="shared" ref="J78:J81" si="58">($J$82-$J$76)/6+J77</f>
        <v>51.533333333333331</v>
      </c>
      <c r="L78">
        <f>'Raw - Absolute'!L155</f>
        <v>83.4</v>
      </c>
      <c r="N78" s="5">
        <f>($N$82-$N$77)/5+N77</f>
        <v>50.6</v>
      </c>
      <c r="O78">
        <f>'Raw - Absolute'!O99</f>
        <v>98.33</v>
      </c>
      <c r="Q78" s="5">
        <f>($Q$86-$Q$77)/9+Q77</f>
        <v>52</v>
      </c>
      <c r="S78">
        <f>'Raw - Absolute'!S148</f>
        <v>89</v>
      </c>
      <c r="V78">
        <f>'Raw - Absolute'!V102</f>
        <v>76.5</v>
      </c>
      <c r="AD78">
        <f>'Raw - Absolute'!AD138</f>
        <v>99</v>
      </c>
      <c r="AF78" s="7">
        <f t="shared" si="55"/>
        <v>63.560000000000073</v>
      </c>
      <c r="AJ78">
        <f>'Raw - Absolute'!AJ116</f>
        <v>99</v>
      </c>
      <c r="AM78" s="7">
        <f t="shared" si="56"/>
        <v>72.142857142857082</v>
      </c>
    </row>
    <row r="79" spans="2:39" x14ac:dyDescent="0.3">
      <c r="B79" s="2">
        <v>74</v>
      </c>
      <c r="D79">
        <f>'Raw - Absolute'!D119</f>
        <v>83</v>
      </c>
      <c r="G79" s="5">
        <f t="shared" si="57"/>
        <v>73.200000000000017</v>
      </c>
      <c r="J79" s="7">
        <f t="shared" si="58"/>
        <v>52.65</v>
      </c>
      <c r="N79" s="5">
        <f>($N$82-$N$77)/5+N78</f>
        <v>51.2</v>
      </c>
      <c r="O79">
        <f>'Raw - Absolute'!O100</f>
        <v>99</v>
      </c>
      <c r="Q79" s="5">
        <f t="shared" ref="Q79:Q85" si="59">($Q$86-$Q$77)/9+Q78</f>
        <v>53</v>
      </c>
      <c r="S79">
        <f>'Raw - Absolute'!S149</f>
        <v>89</v>
      </c>
      <c r="V79">
        <f>'Raw - Absolute'!V103</f>
        <v>78</v>
      </c>
      <c r="AD79">
        <f>'Raw - Absolute'!AD139</f>
        <v>99</v>
      </c>
      <c r="AF79" s="7">
        <f t="shared" si="55"/>
        <v>64.480000000000075</v>
      </c>
      <c r="AJ79">
        <f>'Raw - Absolute'!AJ117</f>
        <v>99</v>
      </c>
      <c r="AM79" s="7">
        <f t="shared" si="56"/>
        <v>72.35714285714279</v>
      </c>
    </row>
    <row r="80" spans="2:39" x14ac:dyDescent="0.3">
      <c r="B80" s="2">
        <v>75</v>
      </c>
      <c r="D80">
        <f>'Raw - Absolute'!D120</f>
        <v>84</v>
      </c>
      <c r="G80" s="5">
        <f t="shared" si="57"/>
        <v>74.40000000000002</v>
      </c>
      <c r="J80" s="7">
        <f t="shared" si="58"/>
        <v>53.766666666666666</v>
      </c>
      <c r="N80" s="5">
        <f>($N$82-$N$77)/5+N79</f>
        <v>51.800000000000004</v>
      </c>
      <c r="O80">
        <f>'Raw - Absolute'!O101</f>
        <v>99</v>
      </c>
      <c r="Q80" s="5">
        <f t="shared" si="59"/>
        <v>54</v>
      </c>
      <c r="S80">
        <f>'Raw - Absolute'!S150</f>
        <v>89</v>
      </c>
      <c r="V80">
        <f>'Raw - Absolute'!V104</f>
        <v>78.5</v>
      </c>
      <c r="AD80">
        <f>'Raw - Absolute'!AD140</f>
        <v>99</v>
      </c>
      <c r="AF80" s="7">
        <f t="shared" si="55"/>
        <v>65.400000000000077</v>
      </c>
      <c r="AJ80">
        <f>'Raw - Absolute'!AJ118</f>
        <v>99</v>
      </c>
      <c r="AM80" s="7">
        <f t="shared" si="56"/>
        <v>72.571428571428498</v>
      </c>
    </row>
    <row r="81" spans="2:39" x14ac:dyDescent="0.3">
      <c r="B81" s="2">
        <v>76</v>
      </c>
      <c r="D81">
        <f>'Raw - Absolute'!D121</f>
        <v>85</v>
      </c>
      <c r="G81" s="5">
        <f t="shared" si="57"/>
        <v>75.600000000000023</v>
      </c>
      <c r="J81" s="7">
        <f t="shared" si="58"/>
        <v>54.883333333333333</v>
      </c>
      <c r="N81" s="5">
        <f>($N$82-$N$77)/5+N80</f>
        <v>52.400000000000006</v>
      </c>
      <c r="O81">
        <f>'Raw - Absolute'!O102</f>
        <v>99</v>
      </c>
      <c r="Q81" s="5">
        <f t="shared" si="59"/>
        <v>55</v>
      </c>
      <c r="S81">
        <f>'Raw - Absolute'!S151</f>
        <v>89</v>
      </c>
      <c r="V81">
        <f>'Raw - Absolute'!V105</f>
        <v>79</v>
      </c>
      <c r="AD81">
        <f>'Raw - Absolute'!AD141</f>
        <v>99</v>
      </c>
      <c r="AF81" s="7">
        <f t="shared" si="55"/>
        <v>66.320000000000078</v>
      </c>
      <c r="AJ81">
        <f>'Raw - Absolute'!AJ119</f>
        <v>99</v>
      </c>
      <c r="AM81" s="7">
        <f t="shared" si="56"/>
        <v>72.785714285714207</v>
      </c>
    </row>
    <row r="82" spans="2:39" x14ac:dyDescent="0.3">
      <c r="B82" s="2">
        <v>77</v>
      </c>
      <c r="D82">
        <f>'Raw - Absolute'!D122</f>
        <v>85</v>
      </c>
      <c r="G82" s="5">
        <f t="shared" si="57"/>
        <v>76.800000000000026</v>
      </c>
      <c r="J82">
        <f>'Raw - Absolute'!J142</f>
        <v>56</v>
      </c>
      <c r="N82">
        <f>'Raw - Absolute'!N129</f>
        <v>53</v>
      </c>
      <c r="O82">
        <f>'Raw - Absolute'!O103</f>
        <v>99</v>
      </c>
      <c r="Q82" s="5">
        <f t="shared" si="59"/>
        <v>56</v>
      </c>
      <c r="S82">
        <f>'Raw - Absolute'!S152</f>
        <v>88</v>
      </c>
      <c r="V82">
        <f>'Raw - Absolute'!V106</f>
        <v>80</v>
      </c>
      <c r="AD82">
        <f>'Raw - Absolute'!AD142</f>
        <v>99</v>
      </c>
      <c r="AF82" s="7">
        <f t="shared" si="55"/>
        <v>67.24000000000008</v>
      </c>
      <c r="AJ82">
        <f>'Raw - Absolute'!AJ120</f>
        <v>99</v>
      </c>
      <c r="AM82">
        <f>'Raw - Absolute'!AM128</f>
        <v>73</v>
      </c>
    </row>
    <row r="83" spans="2:39" x14ac:dyDescent="0.3">
      <c r="B83" s="2">
        <v>78</v>
      </c>
      <c r="D83">
        <f>'Raw - Absolute'!D123</f>
        <v>85</v>
      </c>
      <c r="G83">
        <f>'Raw - Absolute'!G114</f>
        <v>78</v>
      </c>
      <c r="J83" s="7">
        <f>($J$87-$J$82)/5+J82</f>
        <v>57.26</v>
      </c>
      <c r="N83">
        <f>'Raw - Absolute'!N130</f>
        <v>57</v>
      </c>
      <c r="O83">
        <f>'Raw - Absolute'!O104</f>
        <v>99</v>
      </c>
      <c r="Q83" s="5">
        <f t="shared" si="59"/>
        <v>57</v>
      </c>
      <c r="S83">
        <f>'Raw - Absolute'!S153</f>
        <v>87</v>
      </c>
      <c r="V83">
        <f>'Raw - Absolute'!V107</f>
        <v>81</v>
      </c>
      <c r="AD83">
        <f>'Raw - Absolute'!AD143</f>
        <v>99</v>
      </c>
      <c r="AF83" s="7">
        <f t="shared" si="55"/>
        <v>68.160000000000082</v>
      </c>
      <c r="AJ83">
        <f>'Raw - Absolute'!AJ121</f>
        <v>99</v>
      </c>
      <c r="AM83" s="7">
        <f>($AM$85-$AM$82)/3+AM82</f>
        <v>73.666666666666671</v>
      </c>
    </row>
    <row r="84" spans="2:39" x14ac:dyDescent="0.3">
      <c r="B84" s="2">
        <v>79</v>
      </c>
      <c r="D84">
        <f>'Raw - Absolute'!D124</f>
        <v>86</v>
      </c>
      <c r="J84" s="7">
        <f t="shared" ref="J84:J86" si="60">($J$87-$J$82)/5+J83</f>
        <v>58.519999999999996</v>
      </c>
      <c r="O84">
        <f>'Raw - Absolute'!O105</f>
        <v>99</v>
      </c>
      <c r="Q84" s="5">
        <f t="shared" si="59"/>
        <v>58</v>
      </c>
      <c r="S84">
        <f>'Raw - Absolute'!S154</f>
        <v>88.5</v>
      </c>
      <c r="V84">
        <f>'Raw - Absolute'!V108</f>
        <v>82</v>
      </c>
      <c r="AD84">
        <f>'Raw - Absolute'!AD144</f>
        <v>99</v>
      </c>
      <c r="AF84" s="7">
        <f t="shared" si="55"/>
        <v>69.080000000000084</v>
      </c>
      <c r="AJ84">
        <f>'Raw - Absolute'!AJ122</f>
        <v>99</v>
      </c>
      <c r="AM84" s="7">
        <f>($AM$85-$AM$82)/3+AM83</f>
        <v>74.333333333333343</v>
      </c>
    </row>
    <row r="85" spans="2:39" x14ac:dyDescent="0.3">
      <c r="B85" s="2">
        <v>80</v>
      </c>
      <c r="D85">
        <f>'Raw - Absolute'!D125</f>
        <v>86</v>
      </c>
      <c r="J85" s="7">
        <f t="shared" si="60"/>
        <v>59.779999999999994</v>
      </c>
      <c r="O85">
        <f>'Raw - Absolute'!O106</f>
        <v>99</v>
      </c>
      <c r="Q85" s="5">
        <f t="shared" si="59"/>
        <v>59</v>
      </c>
      <c r="S85">
        <f>'Raw - Absolute'!S155</f>
        <v>88.7</v>
      </c>
      <c r="V85">
        <f>'Raw - Absolute'!V109</f>
        <v>85</v>
      </c>
      <c r="AD85">
        <f>'Raw - Absolute'!AD145</f>
        <v>99</v>
      </c>
      <c r="AF85">
        <f>'Raw - Absolute'!AF84</f>
        <v>70</v>
      </c>
      <c r="AJ85">
        <f>'Raw - Absolute'!AJ123</f>
        <v>99</v>
      </c>
      <c r="AM85">
        <f>'Raw - Absolute'!AM131</f>
        <v>75</v>
      </c>
    </row>
    <row r="86" spans="2:39" x14ac:dyDescent="0.3">
      <c r="B86" s="2">
        <v>81</v>
      </c>
      <c r="D86">
        <f>'Raw - Absolute'!D126</f>
        <v>86</v>
      </c>
      <c r="J86" s="7">
        <f t="shared" si="60"/>
        <v>61.039999999999992</v>
      </c>
      <c r="O86">
        <f>'Raw - Absolute'!O107</f>
        <v>99</v>
      </c>
      <c r="Q86">
        <f>'Raw - Absolute'!Q84</f>
        <v>60</v>
      </c>
      <c r="V86">
        <f>'Raw - Absolute'!V110</f>
        <v>86</v>
      </c>
      <c r="AD86">
        <f>'Raw - Absolute'!AD146</f>
        <v>99</v>
      </c>
      <c r="AF86" s="5">
        <f t="shared" ref="AF86:AF94" si="61">($AF$95-$AF$85)/10+AF85</f>
        <v>71.3</v>
      </c>
      <c r="AJ86">
        <f>'Raw - Absolute'!AJ124</f>
        <v>99</v>
      </c>
      <c r="AM86" s="5">
        <v>75</v>
      </c>
    </row>
    <row r="87" spans="2:39" x14ac:dyDescent="0.3">
      <c r="B87" s="2">
        <v>82</v>
      </c>
      <c r="D87">
        <f>'Raw - Absolute'!D127</f>
        <v>86.5</v>
      </c>
      <c r="J87">
        <f>'Raw - Absolute'!J147</f>
        <v>62.3</v>
      </c>
      <c r="O87">
        <f>'Raw - Absolute'!O108</f>
        <v>99</v>
      </c>
      <c r="Q87" s="5">
        <f>($Q$96-$Q$86)/10+Q86</f>
        <v>61.1</v>
      </c>
      <c r="V87">
        <f>'Raw - Absolute'!V111</f>
        <v>87</v>
      </c>
      <c r="AD87">
        <f>'Raw - Absolute'!AD147</f>
        <v>99</v>
      </c>
      <c r="AF87" s="5">
        <f t="shared" si="61"/>
        <v>72.599999999999994</v>
      </c>
      <c r="AJ87">
        <f>'Raw - Absolute'!AJ125</f>
        <v>99</v>
      </c>
      <c r="AM87">
        <f>'Raw - Absolute'!AM133</f>
        <v>75</v>
      </c>
    </row>
    <row r="88" spans="2:39" x14ac:dyDescent="0.3">
      <c r="B88" s="2">
        <v>83</v>
      </c>
      <c r="D88">
        <f>'Raw - Absolute'!D128</f>
        <v>87</v>
      </c>
      <c r="J88" s="7">
        <f>(J89-J87)/2+J87</f>
        <v>63.15</v>
      </c>
      <c r="O88">
        <f>'Raw - Absolute'!O109</f>
        <v>99</v>
      </c>
      <c r="Q88" s="5">
        <f t="shared" ref="Q88:Q95" si="62">($Q$96-$Q$86)/10+Q87</f>
        <v>62.2</v>
      </c>
      <c r="V88">
        <f>'Raw - Absolute'!V112</f>
        <v>88.5</v>
      </c>
      <c r="AD88">
        <f>'Raw - Absolute'!AD148</f>
        <v>99</v>
      </c>
      <c r="AF88" s="5">
        <f t="shared" si="61"/>
        <v>73.899999999999991</v>
      </c>
      <c r="AJ88">
        <f>'Raw - Absolute'!AJ126</f>
        <v>99</v>
      </c>
      <c r="AM88" s="7">
        <f>($AM$90-$AM$87)/3+AM87</f>
        <v>78.266666666666666</v>
      </c>
    </row>
    <row r="89" spans="2:39" x14ac:dyDescent="0.3">
      <c r="B89" s="2">
        <v>84</v>
      </c>
      <c r="D89">
        <f>'Raw - Absolute'!D129</f>
        <v>88</v>
      </c>
      <c r="J89">
        <f>'Raw - Absolute'!J149</f>
        <v>64</v>
      </c>
      <c r="O89">
        <f>'Raw - Absolute'!O110</f>
        <v>99</v>
      </c>
      <c r="Q89" s="5">
        <f t="shared" si="62"/>
        <v>63.300000000000004</v>
      </c>
      <c r="V89">
        <f>'Raw - Absolute'!V113</f>
        <v>90</v>
      </c>
      <c r="AD89">
        <f>'Raw - Absolute'!AD149</f>
        <v>99</v>
      </c>
      <c r="AF89" s="5">
        <f t="shared" si="61"/>
        <v>75.199999999999989</v>
      </c>
      <c r="AJ89">
        <f>'Raw - Absolute'!AJ127</f>
        <v>99</v>
      </c>
      <c r="AM89" s="7">
        <f>($AM$90-$AM$87)/3+AM88</f>
        <v>81.533333333333331</v>
      </c>
    </row>
    <row r="90" spans="2:39" x14ac:dyDescent="0.3">
      <c r="B90" s="2">
        <v>85</v>
      </c>
      <c r="D90">
        <f>'Raw - Absolute'!D130</f>
        <v>88</v>
      </c>
      <c r="J90" s="7">
        <f>($J$94-$J$89)/5+J89</f>
        <v>65.08</v>
      </c>
      <c r="O90">
        <f>'Raw - Absolute'!O111</f>
        <v>99</v>
      </c>
      <c r="Q90" s="5">
        <f t="shared" si="62"/>
        <v>64.400000000000006</v>
      </c>
      <c r="V90">
        <f>'Raw - Absolute'!V114</f>
        <v>87</v>
      </c>
      <c r="AF90" s="5">
        <f t="shared" si="61"/>
        <v>76.499999999999986</v>
      </c>
      <c r="AJ90">
        <f>'Raw - Absolute'!AJ128</f>
        <v>99</v>
      </c>
      <c r="AM90">
        <f>'Raw - Absolute'!AM136</f>
        <v>84.8</v>
      </c>
    </row>
    <row r="91" spans="2:39" x14ac:dyDescent="0.3">
      <c r="B91" s="2">
        <v>86</v>
      </c>
      <c r="D91">
        <f>'Raw - Absolute'!D131</f>
        <v>89</v>
      </c>
      <c r="J91" s="7">
        <f t="shared" ref="J91:J93" si="63">($J$94-$J$89)/5+J90</f>
        <v>66.16</v>
      </c>
      <c r="O91">
        <f>'Raw - Absolute'!O112</f>
        <v>99</v>
      </c>
      <c r="Q91" s="5">
        <f t="shared" si="62"/>
        <v>65.5</v>
      </c>
      <c r="V91">
        <f>'Raw - Absolute'!V115</f>
        <v>87.5</v>
      </c>
      <c r="AF91" s="5">
        <f t="shared" si="61"/>
        <v>77.799999999999983</v>
      </c>
      <c r="AJ91">
        <f>'Raw - Absolute'!AJ129</f>
        <v>99</v>
      </c>
      <c r="AM91" s="7">
        <f>($AM$96-$AM$90)/6+AM90</f>
        <v>85.816666666666663</v>
      </c>
    </row>
    <row r="92" spans="2:39" x14ac:dyDescent="0.3">
      <c r="B92" s="2">
        <v>87</v>
      </c>
      <c r="D92">
        <f>'Raw - Absolute'!D132</f>
        <v>89.5</v>
      </c>
      <c r="J92" s="7">
        <f t="shared" si="63"/>
        <v>67.239999999999995</v>
      </c>
      <c r="O92">
        <f>'Raw - Absolute'!O113</f>
        <v>99</v>
      </c>
      <c r="Q92" s="5">
        <f t="shared" si="62"/>
        <v>66.599999999999994</v>
      </c>
      <c r="V92">
        <f>'Raw - Absolute'!V116</f>
        <v>88</v>
      </c>
      <c r="AF92" s="5">
        <f t="shared" si="61"/>
        <v>79.09999999999998</v>
      </c>
      <c r="AJ92">
        <f>'Raw - Absolute'!AJ130</f>
        <v>99</v>
      </c>
      <c r="AM92" s="7">
        <f>($AM$96-$AM$90)/6+AM91</f>
        <v>86.833333333333329</v>
      </c>
    </row>
    <row r="93" spans="2:39" x14ac:dyDescent="0.3">
      <c r="B93" s="2">
        <v>88</v>
      </c>
      <c r="D93">
        <f>'Raw - Absolute'!D133</f>
        <v>90</v>
      </c>
      <c r="J93" s="7">
        <f t="shared" si="63"/>
        <v>68.319999999999993</v>
      </c>
      <c r="O93">
        <f>'Raw - Absolute'!O114</f>
        <v>99</v>
      </c>
      <c r="Q93" s="5">
        <f t="shared" si="62"/>
        <v>67.699999999999989</v>
      </c>
      <c r="T93" s="6"/>
      <c r="V93">
        <f>'Raw - Absolute'!V117</f>
        <v>88.67</v>
      </c>
      <c r="AF93" s="5">
        <f t="shared" si="61"/>
        <v>80.399999999999977</v>
      </c>
      <c r="AJ93">
        <f>'Raw - Absolute'!AJ131</f>
        <v>99</v>
      </c>
      <c r="AM93" s="7">
        <f>($AM$96-$AM$90)/6+AM92</f>
        <v>87.85</v>
      </c>
    </row>
    <row r="94" spans="2:39" x14ac:dyDescent="0.3">
      <c r="B94" s="2">
        <v>89</v>
      </c>
      <c r="D94">
        <f>'Raw - Absolute'!D134</f>
        <v>91</v>
      </c>
      <c r="J94">
        <f>'Raw - Absolute'!J154</f>
        <v>69.400000000000006</v>
      </c>
      <c r="O94">
        <f>'Raw - Absolute'!O115</f>
        <v>99</v>
      </c>
      <c r="Q94" s="5">
        <f t="shared" si="62"/>
        <v>68.799999999999983</v>
      </c>
      <c r="T94" s="6"/>
      <c r="V94">
        <f>'Raw - Absolute'!V118</f>
        <v>89.33</v>
      </c>
      <c r="AF94" s="5">
        <f t="shared" si="61"/>
        <v>81.699999999999974</v>
      </c>
      <c r="AJ94">
        <f>'Raw - Absolute'!AJ132</f>
        <v>99</v>
      </c>
      <c r="AM94" s="7">
        <f>($AM$96-$AM$90)/6+AM93</f>
        <v>88.86666666666666</v>
      </c>
    </row>
    <row r="95" spans="2:39" x14ac:dyDescent="0.3">
      <c r="B95" s="2">
        <v>90</v>
      </c>
      <c r="D95">
        <f>'Raw - Absolute'!D135</f>
        <v>91</v>
      </c>
      <c r="J95">
        <f>'Raw - Absolute'!J155</f>
        <v>69.3</v>
      </c>
      <c r="O95">
        <f>'Raw - Absolute'!O116</f>
        <v>99</v>
      </c>
      <c r="Q95" s="5">
        <f t="shared" si="62"/>
        <v>69.899999999999977</v>
      </c>
      <c r="T95" s="6"/>
      <c r="V95">
        <f>'Raw - Absolute'!V119</f>
        <v>90</v>
      </c>
      <c r="AF95">
        <f>'Raw - Absolute'!AF94</f>
        <v>83</v>
      </c>
      <c r="AJ95">
        <f>'Raw - Absolute'!AJ133</f>
        <v>99</v>
      </c>
      <c r="AM95" s="7">
        <f>($AM$96-$AM$90)/6+AM94</f>
        <v>89.883333333333326</v>
      </c>
    </row>
    <row r="96" spans="2:39" x14ac:dyDescent="0.3">
      <c r="B96" s="2">
        <v>91</v>
      </c>
      <c r="D96">
        <f>'Raw - Absolute'!D136</f>
        <v>91</v>
      </c>
      <c r="O96">
        <f>'Raw - Absolute'!O117</f>
        <v>99</v>
      </c>
      <c r="Q96">
        <f>'Raw - Absolute'!Q94</f>
        <v>71</v>
      </c>
      <c r="T96" s="6"/>
      <c r="V96">
        <f>'Raw - Absolute'!V120</f>
        <v>90.5</v>
      </c>
      <c r="AF96" s="5">
        <f t="shared" ref="AF96:AF104" si="64">($AF$105-$AF$95)/10+AF95</f>
        <v>84</v>
      </c>
      <c r="AJ96">
        <f>'Raw - Absolute'!AJ134</f>
        <v>99</v>
      </c>
      <c r="AM96">
        <f>'Raw - Absolute'!AM142</f>
        <v>90.9</v>
      </c>
    </row>
    <row r="97" spans="2:39" x14ac:dyDescent="0.3">
      <c r="B97" s="2">
        <v>92</v>
      </c>
      <c r="D97">
        <f>'Raw - Absolute'!D137</f>
        <v>92</v>
      </c>
      <c r="O97">
        <f>'Raw - Absolute'!O118</f>
        <v>99</v>
      </c>
      <c r="Q97" s="5">
        <f>($Q$106-$Q$96)/10+Q96</f>
        <v>72.599999999999994</v>
      </c>
      <c r="V97">
        <f>'Raw - Absolute'!V121</f>
        <v>91</v>
      </c>
      <c r="AF97" s="5">
        <f t="shared" si="64"/>
        <v>85</v>
      </c>
      <c r="AJ97">
        <f>'Raw - Absolute'!AJ135</f>
        <v>99</v>
      </c>
      <c r="AM97" s="7">
        <f>($AM$101-$AM$96)/5+AM96</f>
        <v>91.160000000000011</v>
      </c>
    </row>
    <row r="98" spans="2:39" x14ac:dyDescent="0.3">
      <c r="B98" s="2">
        <v>93</v>
      </c>
      <c r="D98">
        <f>'Raw - Absolute'!D138</f>
        <v>91</v>
      </c>
      <c r="O98">
        <f>'Raw - Absolute'!O119</f>
        <v>99</v>
      </c>
      <c r="Q98" s="5">
        <f t="shared" ref="Q98:Q105" si="65">($Q$106-$Q$96)/10+Q97</f>
        <v>74.199999999999989</v>
      </c>
      <c r="V98">
        <f>'Raw - Absolute'!V122</f>
        <v>91.5</v>
      </c>
      <c r="AF98" s="5">
        <f t="shared" si="64"/>
        <v>86</v>
      </c>
      <c r="AJ98">
        <f>'Raw - Absolute'!AJ136</f>
        <v>99</v>
      </c>
      <c r="AM98" s="7">
        <f>($AM$101-$AM$96)/5+AM97</f>
        <v>91.420000000000016</v>
      </c>
    </row>
    <row r="99" spans="2:39" x14ac:dyDescent="0.3">
      <c r="B99" s="2">
        <v>94</v>
      </c>
      <c r="D99">
        <f>'Raw - Absolute'!D139</f>
        <v>91</v>
      </c>
      <c r="O99">
        <f>'Raw - Absolute'!O120</f>
        <v>99</v>
      </c>
      <c r="Q99" s="5">
        <f t="shared" si="65"/>
        <v>75.799999999999983</v>
      </c>
      <c r="V99">
        <f>'Raw - Absolute'!V123</f>
        <v>92</v>
      </c>
      <c r="AF99" s="5">
        <f t="shared" si="64"/>
        <v>87</v>
      </c>
      <c r="AJ99">
        <f>'Raw - Absolute'!AJ137</f>
        <v>99</v>
      </c>
      <c r="AM99" s="7">
        <f>($AM$101-$AM$96)/5+AM98</f>
        <v>91.680000000000021</v>
      </c>
    </row>
    <row r="100" spans="2:39" x14ac:dyDescent="0.3">
      <c r="B100" s="2">
        <v>95</v>
      </c>
      <c r="D100">
        <f>'Raw - Absolute'!D140</f>
        <v>92</v>
      </c>
      <c r="O100">
        <f>'Raw - Absolute'!O121</f>
        <v>99</v>
      </c>
      <c r="Q100" s="5">
        <f t="shared" si="65"/>
        <v>77.399999999999977</v>
      </c>
      <c r="V100">
        <f>'Raw - Absolute'!V124</f>
        <v>92.5</v>
      </c>
      <c r="AF100" s="5">
        <f t="shared" si="64"/>
        <v>88</v>
      </c>
      <c r="AJ100">
        <f>'Raw - Absolute'!AJ138</f>
        <v>99</v>
      </c>
      <c r="AM100" s="7">
        <f>($AM$101-$AM$96)/5+AM99</f>
        <v>91.940000000000026</v>
      </c>
    </row>
    <row r="101" spans="2:39" x14ac:dyDescent="0.3">
      <c r="B101" s="2">
        <v>96</v>
      </c>
      <c r="D101">
        <f>'Raw - Absolute'!D141</f>
        <v>92</v>
      </c>
      <c r="O101">
        <f>'Raw - Absolute'!O122</f>
        <v>99</v>
      </c>
      <c r="Q101" s="5">
        <f t="shared" si="65"/>
        <v>78.999999999999972</v>
      </c>
      <c r="V101">
        <f>'Raw - Absolute'!V125</f>
        <v>93</v>
      </c>
      <c r="AF101" s="5">
        <f t="shared" si="64"/>
        <v>89</v>
      </c>
      <c r="AJ101">
        <f>'Raw - Absolute'!AJ139</f>
        <v>99</v>
      </c>
      <c r="AM101">
        <f>'Raw - Absolute'!AM147</f>
        <v>92.2</v>
      </c>
    </row>
    <row r="102" spans="2:39" x14ac:dyDescent="0.3">
      <c r="B102" s="2">
        <v>97</v>
      </c>
      <c r="D102">
        <f>'Raw - Absolute'!D142</f>
        <v>92</v>
      </c>
      <c r="O102">
        <f>'Raw - Absolute'!O123</f>
        <v>99</v>
      </c>
      <c r="Q102" s="5">
        <f t="shared" si="65"/>
        <v>80.599999999999966</v>
      </c>
      <c r="V102">
        <f>'Raw - Absolute'!V126</f>
        <v>92.5</v>
      </c>
      <c r="AF102" s="5">
        <f t="shared" si="64"/>
        <v>90</v>
      </c>
      <c r="AJ102">
        <f>'Raw - Absolute'!AJ140</f>
        <v>99</v>
      </c>
      <c r="AM102" s="5">
        <f>(AM103-AM101)/2+AM101</f>
        <v>88.1</v>
      </c>
    </row>
    <row r="103" spans="2:39" x14ac:dyDescent="0.3">
      <c r="B103" s="2">
        <v>98</v>
      </c>
      <c r="D103">
        <f>'Raw - Absolute'!D143</f>
        <v>91</v>
      </c>
      <c r="O103">
        <f>'Raw - Absolute'!O124</f>
        <v>99</v>
      </c>
      <c r="Q103" s="5">
        <f t="shared" si="65"/>
        <v>82.19999999999996</v>
      </c>
      <c r="V103">
        <f>'Raw - Absolute'!V127</f>
        <v>92</v>
      </c>
      <c r="AF103" s="5">
        <f t="shared" si="64"/>
        <v>91</v>
      </c>
      <c r="AJ103">
        <f>'Raw - Absolute'!AJ141</f>
        <v>99</v>
      </c>
      <c r="AM103">
        <f>'Raw - Absolute'!AM149</f>
        <v>84</v>
      </c>
    </row>
    <row r="104" spans="2:39" x14ac:dyDescent="0.3">
      <c r="B104" s="2">
        <v>99</v>
      </c>
      <c r="D104">
        <f>'Raw - Absolute'!D144</f>
        <v>92</v>
      </c>
      <c r="O104">
        <f>'Raw - Absolute'!O125</f>
        <v>99</v>
      </c>
      <c r="Q104" s="5">
        <f t="shared" si="65"/>
        <v>83.799999999999955</v>
      </c>
      <c r="V104">
        <f>'Raw - Absolute'!V128</f>
        <v>92</v>
      </c>
      <c r="AF104" s="5">
        <f t="shared" si="64"/>
        <v>92</v>
      </c>
      <c r="AJ104">
        <f>'Raw - Absolute'!AJ142</f>
        <v>99</v>
      </c>
      <c r="AM104" s="7">
        <f>($AM$108-$AM$103)/5+AM103</f>
        <v>84.26</v>
      </c>
    </row>
    <row r="105" spans="2:39" x14ac:dyDescent="0.3">
      <c r="B105" s="2">
        <v>100</v>
      </c>
      <c r="D105">
        <f>'Raw - Absolute'!D145</f>
        <v>92</v>
      </c>
      <c r="O105">
        <f>'Raw - Absolute'!O126</f>
        <v>99</v>
      </c>
      <c r="Q105" s="5">
        <f t="shared" si="65"/>
        <v>85.399999999999949</v>
      </c>
      <c r="V105">
        <f>'Raw - Absolute'!V129</f>
        <v>92</v>
      </c>
      <c r="AF105">
        <f>'Raw - Absolute'!AF104</f>
        <v>93</v>
      </c>
      <c r="AJ105">
        <f>'Raw - Absolute'!AJ143</f>
        <v>99</v>
      </c>
      <c r="AM105" s="7">
        <f>($AM$108-$AM$103)/5+AM104</f>
        <v>84.52000000000001</v>
      </c>
    </row>
    <row r="106" spans="2:39" x14ac:dyDescent="0.3">
      <c r="B106" s="2">
        <v>101</v>
      </c>
      <c r="D106">
        <f>'Raw - Absolute'!D146</f>
        <v>91</v>
      </c>
      <c r="O106">
        <f>'Raw - Absolute'!O127</f>
        <v>99</v>
      </c>
      <c r="Q106">
        <f>'Raw - Absolute'!Q104</f>
        <v>87</v>
      </c>
      <c r="V106">
        <f>'Raw - Absolute'!V130</f>
        <v>92.25</v>
      </c>
      <c r="AF106" s="5">
        <f t="shared" ref="AF106:AF114" si="66">($AF$115-$AF$105)/10+AF105</f>
        <v>93.5</v>
      </c>
      <c r="AJ106">
        <f>'Raw - Absolute'!AJ144</f>
        <v>99</v>
      </c>
      <c r="AM106" s="7">
        <f>($AM$108-$AM$103)/5+AM105</f>
        <v>84.780000000000015</v>
      </c>
    </row>
    <row r="107" spans="2:39" x14ac:dyDescent="0.3">
      <c r="B107" s="2">
        <v>102</v>
      </c>
      <c r="D107">
        <f>'Raw - Absolute'!D147</f>
        <v>91</v>
      </c>
      <c r="O107">
        <f>'Raw - Absolute'!O128</f>
        <v>99</v>
      </c>
      <c r="Q107" s="5">
        <f>($Q$116-$Q$106)/10+Q106</f>
        <v>87.9</v>
      </c>
      <c r="V107">
        <f>'Raw - Absolute'!V131</f>
        <v>92.5</v>
      </c>
      <c r="AF107" s="5">
        <f t="shared" si="66"/>
        <v>94</v>
      </c>
      <c r="AJ107">
        <f>'Raw - Absolute'!AJ145</f>
        <v>99</v>
      </c>
      <c r="AM107" s="7">
        <f>($AM$108-$AM$103)/5+AM106</f>
        <v>85.04000000000002</v>
      </c>
    </row>
    <row r="108" spans="2:39" x14ac:dyDescent="0.3">
      <c r="B108" s="2">
        <v>103</v>
      </c>
      <c r="D108">
        <f>'Raw - Absolute'!D148</f>
        <v>91</v>
      </c>
      <c r="O108">
        <f>'Raw - Absolute'!O129</f>
        <v>99</v>
      </c>
      <c r="Q108" s="5">
        <f t="shared" ref="Q108:Q115" si="67">($Q$116-$Q$106)/10+Q107</f>
        <v>88.800000000000011</v>
      </c>
      <c r="V108">
        <f>'Raw - Absolute'!V132</f>
        <v>92.75</v>
      </c>
      <c r="AF108" s="5">
        <f t="shared" si="66"/>
        <v>94.5</v>
      </c>
      <c r="AJ108">
        <f>'Raw - Absolute'!AJ146</f>
        <v>99</v>
      </c>
      <c r="AM108">
        <f>'Raw - Absolute'!AM154</f>
        <v>85.3</v>
      </c>
    </row>
    <row r="109" spans="2:39" x14ac:dyDescent="0.3">
      <c r="B109" s="2">
        <v>104</v>
      </c>
      <c r="D109">
        <f>'Raw - Absolute'!D149</f>
        <v>91</v>
      </c>
      <c r="O109">
        <f>'Raw - Absolute'!O130</f>
        <v>99</v>
      </c>
      <c r="Q109" s="5">
        <f t="shared" si="67"/>
        <v>89.700000000000017</v>
      </c>
      <c r="V109">
        <f>'Raw - Absolute'!V133</f>
        <v>93</v>
      </c>
      <c r="AF109" s="5">
        <f t="shared" si="66"/>
        <v>95</v>
      </c>
      <c r="AJ109">
        <f>'Raw - Absolute'!AJ147</f>
        <v>99</v>
      </c>
      <c r="AM109">
        <f>'Raw - Absolute'!AM155</f>
        <v>85.2</v>
      </c>
    </row>
    <row r="110" spans="2:39" x14ac:dyDescent="0.3">
      <c r="B110" s="2">
        <v>105</v>
      </c>
      <c r="O110">
        <f>'Raw - Absolute'!O131</f>
        <v>99</v>
      </c>
      <c r="Q110" s="5">
        <f t="shared" si="67"/>
        <v>90.600000000000023</v>
      </c>
      <c r="V110">
        <f>'Raw - Absolute'!V134</f>
        <v>93.5</v>
      </c>
      <c r="AF110" s="5">
        <f t="shared" si="66"/>
        <v>95.5</v>
      </c>
      <c r="AJ110">
        <f>'Raw - Absolute'!AJ148</f>
        <v>99</v>
      </c>
    </row>
    <row r="111" spans="2:39" x14ac:dyDescent="0.3">
      <c r="B111" s="2">
        <v>106</v>
      </c>
      <c r="O111">
        <f>'Raw - Absolute'!O132</f>
        <v>99</v>
      </c>
      <c r="Q111" s="5">
        <f t="shared" si="67"/>
        <v>91.500000000000028</v>
      </c>
      <c r="V111">
        <f>'Raw - Absolute'!V135</f>
        <v>94</v>
      </c>
      <c r="AF111" s="5">
        <f t="shared" si="66"/>
        <v>96</v>
      </c>
      <c r="AJ111">
        <f>'Raw - Absolute'!AJ149</f>
        <v>99</v>
      </c>
    </row>
    <row r="112" spans="2:39" x14ac:dyDescent="0.3">
      <c r="B112" s="2">
        <v>107</v>
      </c>
      <c r="O112">
        <f>'Raw - Absolute'!O133</f>
        <v>99</v>
      </c>
      <c r="Q112" s="5">
        <f t="shared" si="67"/>
        <v>92.400000000000034</v>
      </c>
      <c r="V112">
        <f>'Raw - Absolute'!V136</f>
        <v>94</v>
      </c>
      <c r="AF112" s="5">
        <f t="shared" si="66"/>
        <v>96.5</v>
      </c>
      <c r="AJ112" s="7">
        <f>($AJ$116-$AJ$111)/5+AJ111</f>
        <v>98.92</v>
      </c>
    </row>
    <row r="113" spans="2:41" x14ac:dyDescent="0.3">
      <c r="B113" s="2">
        <v>108</v>
      </c>
      <c r="O113">
        <f>'Raw - Absolute'!O134</f>
        <v>99</v>
      </c>
      <c r="Q113" s="5">
        <f t="shared" si="67"/>
        <v>93.30000000000004</v>
      </c>
      <c r="V113">
        <f>'Raw - Absolute'!V137</f>
        <v>94</v>
      </c>
      <c r="AF113" s="5">
        <f t="shared" si="66"/>
        <v>97</v>
      </c>
      <c r="AJ113" s="7">
        <f t="shared" ref="AJ113:AJ115" si="68">($AJ$116-$AJ$111)/5+AJ112</f>
        <v>98.84</v>
      </c>
    </row>
    <row r="114" spans="2:41" x14ac:dyDescent="0.3">
      <c r="B114" s="2">
        <v>109</v>
      </c>
      <c r="O114">
        <f>'Raw - Absolute'!O135</f>
        <v>99</v>
      </c>
      <c r="Q114" s="5">
        <f t="shared" si="67"/>
        <v>94.200000000000045</v>
      </c>
      <c r="V114">
        <f>'Raw - Absolute'!V138</f>
        <v>94</v>
      </c>
      <c r="AF114" s="5">
        <f t="shared" si="66"/>
        <v>97.5</v>
      </c>
      <c r="AJ114" s="7">
        <f t="shared" si="68"/>
        <v>98.76</v>
      </c>
    </row>
    <row r="115" spans="2:41" x14ac:dyDescent="0.3">
      <c r="B115" s="2">
        <v>110</v>
      </c>
      <c r="O115">
        <f>'Raw - Absolute'!O136</f>
        <v>99</v>
      </c>
      <c r="Q115" s="5">
        <f t="shared" si="67"/>
        <v>95.100000000000051</v>
      </c>
      <c r="V115">
        <f>'Raw - Absolute'!V139</f>
        <v>94</v>
      </c>
      <c r="AF115">
        <f>'Raw - Absolute'!AF114</f>
        <v>98</v>
      </c>
      <c r="AJ115" s="7">
        <f t="shared" si="68"/>
        <v>98.68</v>
      </c>
    </row>
    <row r="116" spans="2:41" x14ac:dyDescent="0.3">
      <c r="B116" s="2">
        <v>111</v>
      </c>
      <c r="O116">
        <f>'Raw - Absolute'!O137</f>
        <v>99</v>
      </c>
      <c r="Q116">
        <f>'Raw - Absolute'!Q114</f>
        <v>96</v>
      </c>
      <c r="V116">
        <f>'Raw - Absolute'!V140</f>
        <v>94</v>
      </c>
      <c r="AF116" s="5">
        <f t="shared" ref="AF116:AF124" si="69">($AF$125-$AF$115)/10+AF115</f>
        <v>98.1</v>
      </c>
      <c r="AJ116">
        <f>'Raw - Absolute'!AJ154</f>
        <v>98.6</v>
      </c>
    </row>
    <row r="117" spans="2:41" x14ac:dyDescent="0.3">
      <c r="B117" s="2">
        <v>112</v>
      </c>
      <c r="O117">
        <f>'Raw - Absolute'!O138</f>
        <v>99</v>
      </c>
      <c r="Q117" s="5">
        <f>($Q$126-$Q$116)/10+Q116</f>
        <v>96.2</v>
      </c>
      <c r="V117">
        <f>'Raw - Absolute'!V141</f>
        <v>94</v>
      </c>
      <c r="AF117" s="5">
        <f t="shared" si="69"/>
        <v>98.199999999999989</v>
      </c>
      <c r="AJ117">
        <f>'Raw - Absolute'!AJ155</f>
        <v>98.6</v>
      </c>
    </row>
    <row r="118" spans="2:41" x14ac:dyDescent="0.3">
      <c r="B118" s="2">
        <v>113</v>
      </c>
      <c r="O118">
        <f>'Raw - Absolute'!O139</f>
        <v>99</v>
      </c>
      <c r="Q118" s="5">
        <f t="shared" ref="Q118:Q125" si="70">($Q$126-$Q$116)/10+Q117</f>
        <v>96.4</v>
      </c>
      <c r="V118">
        <f>'Raw - Absolute'!V142</f>
        <v>94</v>
      </c>
      <c r="AF118" s="5">
        <f t="shared" si="69"/>
        <v>98.299999999999983</v>
      </c>
    </row>
    <row r="119" spans="2:41" x14ac:dyDescent="0.3">
      <c r="B119" s="2">
        <v>114</v>
      </c>
      <c r="O119">
        <f>'Raw - Absolute'!O140</f>
        <v>99</v>
      </c>
      <c r="Q119" s="5">
        <f t="shared" si="70"/>
        <v>96.600000000000009</v>
      </c>
      <c r="V119">
        <f>'Raw - Absolute'!V143</f>
        <v>94</v>
      </c>
      <c r="AF119" s="5">
        <f t="shared" si="69"/>
        <v>98.399999999999977</v>
      </c>
    </row>
    <row r="120" spans="2:41" x14ac:dyDescent="0.3">
      <c r="B120" s="2">
        <v>115</v>
      </c>
      <c r="O120">
        <f>'Raw - Absolute'!O141</f>
        <v>99</v>
      </c>
      <c r="Q120" s="5">
        <f t="shared" si="70"/>
        <v>96.800000000000011</v>
      </c>
      <c r="V120">
        <f>'Raw - Absolute'!V144</f>
        <v>94</v>
      </c>
      <c r="AF120" s="5">
        <f t="shared" si="69"/>
        <v>98.499999999999972</v>
      </c>
    </row>
    <row r="121" spans="2:41" x14ac:dyDescent="0.3">
      <c r="B121" s="2">
        <v>116</v>
      </c>
      <c r="O121">
        <f>'Raw - Absolute'!O142</f>
        <v>99</v>
      </c>
      <c r="Q121" s="5">
        <f t="shared" si="70"/>
        <v>97.000000000000014</v>
      </c>
      <c r="V121">
        <f>'Raw - Absolute'!V145</f>
        <v>94.5</v>
      </c>
      <c r="AF121" s="5">
        <f t="shared" si="69"/>
        <v>98.599999999999966</v>
      </c>
    </row>
    <row r="122" spans="2:41" x14ac:dyDescent="0.3">
      <c r="B122" s="2">
        <v>117</v>
      </c>
      <c r="O122">
        <f>'Raw - Absolute'!O143</f>
        <v>99</v>
      </c>
      <c r="Q122" s="5">
        <f t="shared" si="70"/>
        <v>97.200000000000017</v>
      </c>
      <c r="V122">
        <f>'Raw - Absolute'!V146</f>
        <v>95</v>
      </c>
      <c r="AF122" s="5">
        <f t="shared" si="69"/>
        <v>98.69999999999996</v>
      </c>
    </row>
    <row r="123" spans="2:41" x14ac:dyDescent="0.3">
      <c r="B123" s="2">
        <v>118</v>
      </c>
      <c r="O123">
        <f>'Raw - Absolute'!O144</f>
        <v>99</v>
      </c>
      <c r="Q123" s="5">
        <f t="shared" si="70"/>
        <v>97.40000000000002</v>
      </c>
      <c r="V123">
        <f>'Raw - Absolute'!V147</f>
        <v>94</v>
      </c>
      <c r="AF123" s="5">
        <f t="shared" si="69"/>
        <v>98.799999999999955</v>
      </c>
    </row>
    <row r="124" spans="2:41" x14ac:dyDescent="0.3">
      <c r="B124" s="2">
        <v>119</v>
      </c>
      <c r="O124">
        <f>'Raw - Absolute'!O145</f>
        <v>99</v>
      </c>
      <c r="Q124" s="5">
        <f t="shared" si="70"/>
        <v>97.600000000000023</v>
      </c>
      <c r="V124">
        <f>'Raw - Absolute'!V148</f>
        <v>93</v>
      </c>
      <c r="AF124" s="5">
        <f t="shared" si="69"/>
        <v>98.899999999999949</v>
      </c>
    </row>
    <row r="125" spans="2:41" x14ac:dyDescent="0.3">
      <c r="B125" s="2">
        <v>120</v>
      </c>
      <c r="O125">
        <f>'Raw - Absolute'!O146</f>
        <v>99</v>
      </c>
      <c r="Q125" s="5">
        <f t="shared" si="70"/>
        <v>97.800000000000026</v>
      </c>
      <c r="V125">
        <f>'Raw - Absolute'!V149</f>
        <v>92</v>
      </c>
      <c r="AF125">
        <f>'Raw - Absolute'!AF124</f>
        <v>99</v>
      </c>
    </row>
    <row r="126" spans="2:41" x14ac:dyDescent="0.3">
      <c r="B126" s="2">
        <v>121</v>
      </c>
      <c r="O126">
        <f>'Raw - Absolute'!O147</f>
        <v>99</v>
      </c>
      <c r="Q126">
        <f>'Raw - Absolute'!Q124</f>
        <v>98</v>
      </c>
      <c r="V126" s="7">
        <f>($V$129-$V$125)/4+V125</f>
        <v>89.75</v>
      </c>
      <c r="AF126" s="7">
        <f t="shared" ref="AF126:AF133" si="71">($AF$134-$AF$125)/9+AF125</f>
        <v>99.111111111111114</v>
      </c>
      <c r="AO126" t="str">
        <f>IF(ISERROR(VLOOKUP($B126,'technology-adoption-by-househol'!$D$1335:$E$1341,2,FALSE)),"",VLOOKUP($B126,'technology-adoption-by-househol'!$D$1335:$E$1341,2,FALSE))</f>
        <v/>
      </c>
    </row>
    <row r="127" spans="2:41" x14ac:dyDescent="0.3">
      <c r="B127" s="2">
        <v>122</v>
      </c>
      <c r="O127">
        <f>'Raw - Absolute'!O148</f>
        <v>99</v>
      </c>
      <c r="Q127" s="7">
        <f>($Q$135-$Q$126)/9+Q126</f>
        <v>98.222222222222229</v>
      </c>
      <c r="V127" s="7">
        <f>($V$129-$V$125)/4+V126</f>
        <v>87.5</v>
      </c>
      <c r="AF127" s="7">
        <f t="shared" si="71"/>
        <v>99.222222222222229</v>
      </c>
      <c r="AO127" t="str">
        <f>IF(ISERROR(VLOOKUP($B127,'technology-adoption-by-househol'!$D$1335:$E$1341,2,FALSE)),"",VLOOKUP($B127,'technology-adoption-by-househol'!$D$1335:$E$1341,2,FALSE))</f>
        <v/>
      </c>
    </row>
    <row r="128" spans="2:41" x14ac:dyDescent="0.3">
      <c r="B128" s="2">
        <v>123</v>
      </c>
      <c r="O128">
        <f>'Raw - Absolute'!O149</f>
        <v>99</v>
      </c>
      <c r="Q128" s="7">
        <f t="shared" ref="Q128:Q134" si="72">($Q$135-$Q$126)/9+Q127</f>
        <v>98.444444444444457</v>
      </c>
      <c r="V128" s="7">
        <f>($V$129-$V$125)/4+V127</f>
        <v>85.25</v>
      </c>
      <c r="AF128" s="7">
        <f t="shared" si="71"/>
        <v>99.333333333333343</v>
      </c>
      <c r="AO128" t="str">
        <f>IF(ISERROR(VLOOKUP($B128,'technology-adoption-by-househol'!$D$1335:$E$1341,2,FALSE)),"",VLOOKUP($B128,'technology-adoption-by-househol'!$D$1335:$E$1341,2,FALSE))</f>
        <v/>
      </c>
    </row>
    <row r="129" spans="2:41" x14ac:dyDescent="0.3">
      <c r="B129" s="2">
        <v>124</v>
      </c>
      <c r="Q129" s="7">
        <f t="shared" si="72"/>
        <v>98.666666666666686</v>
      </c>
      <c r="V129">
        <f>'Raw - Absolute'!V153</f>
        <v>83</v>
      </c>
      <c r="AF129" s="7">
        <f t="shared" si="71"/>
        <v>99.444444444444457</v>
      </c>
      <c r="AO129" t="str">
        <f>IF(ISERROR(VLOOKUP($B129,'technology-adoption-by-househol'!$D$1335:$E$1341,2,FALSE)),"",VLOOKUP($B129,'technology-adoption-by-househol'!$D$1335:$E$1341,2,FALSE))</f>
        <v/>
      </c>
    </row>
    <row r="130" spans="2:41" x14ac:dyDescent="0.3">
      <c r="B130" s="2">
        <v>125</v>
      </c>
      <c r="Q130" s="7">
        <f t="shared" si="72"/>
        <v>98.888888888888914</v>
      </c>
      <c r="V130">
        <f>'Raw - Absolute'!V154</f>
        <v>75</v>
      </c>
      <c r="AF130" s="7">
        <f t="shared" si="71"/>
        <v>99.555555555555571</v>
      </c>
      <c r="AO130" t="str">
        <f>IF(ISERROR(VLOOKUP($B130,'technology-adoption-by-househol'!$D$1335:$E$1341,2,FALSE)),"",VLOOKUP($B130,'technology-adoption-by-househol'!$D$1335:$E$1341,2,FALSE))</f>
        <v/>
      </c>
    </row>
    <row r="131" spans="2:41" x14ac:dyDescent="0.3">
      <c r="B131" s="2">
        <v>126</v>
      </c>
      <c r="Q131" s="7">
        <f t="shared" si="72"/>
        <v>99.111111111111143</v>
      </c>
      <c r="V131">
        <f>'Raw - Absolute'!V155</f>
        <v>70.5</v>
      </c>
      <c r="AF131" s="7">
        <f t="shared" si="71"/>
        <v>99.666666666666686</v>
      </c>
      <c r="AO131" t="str">
        <f>IF(ISERROR(VLOOKUP($B131,'technology-adoption-by-househol'!$D$1335:$E$1341,2,FALSE)),"",VLOOKUP($B131,'technology-adoption-by-househol'!$D$1335:$E$1341,2,FALSE))</f>
        <v/>
      </c>
    </row>
    <row r="132" spans="2:41" x14ac:dyDescent="0.3">
      <c r="B132" s="2">
        <v>127</v>
      </c>
      <c r="Q132" s="7">
        <f t="shared" si="72"/>
        <v>99.333333333333371</v>
      </c>
      <c r="V132">
        <f>'Raw - Absolute'!V156</f>
        <v>75</v>
      </c>
      <c r="AF132" s="7">
        <f t="shared" si="71"/>
        <v>99.7777777777778</v>
      </c>
      <c r="AO132" t="str">
        <f>IF(ISERROR(VLOOKUP($B132,'technology-adoption-by-househol'!$D$1335:$E$1341,2,FALSE)),"",VLOOKUP($B132,'technology-adoption-by-househol'!$D$1335:$E$1341,2,FALSE))</f>
        <v/>
      </c>
    </row>
    <row r="133" spans="2:41" x14ac:dyDescent="0.3">
      <c r="B133" s="2">
        <v>128</v>
      </c>
      <c r="Q133" s="7">
        <f t="shared" si="72"/>
        <v>99.5555555555556</v>
      </c>
      <c r="V133">
        <f>'Raw - Absolute'!V157</f>
        <v>66</v>
      </c>
      <c r="AF133" s="7">
        <f t="shared" si="71"/>
        <v>99.888888888888914</v>
      </c>
      <c r="AO133" t="str">
        <f>IF(ISERROR(VLOOKUP($B133,'technology-adoption-by-househol'!$D$1335:$E$1341,2,FALSE)),"",VLOOKUP($B133,'technology-adoption-by-househol'!$D$1335:$E$1341,2,FALSE))</f>
        <v/>
      </c>
    </row>
    <row r="134" spans="2:41" x14ac:dyDescent="0.3">
      <c r="B134" s="2">
        <v>129</v>
      </c>
      <c r="Q134" s="7">
        <f t="shared" si="72"/>
        <v>99.777777777777828</v>
      </c>
      <c r="V134">
        <f>'Raw - Absolute'!V158</f>
        <v>65</v>
      </c>
      <c r="AF134">
        <f>'Raw - Absolute'!AF133</f>
        <v>100</v>
      </c>
      <c r="AO134" t="str">
        <f>IF(ISERROR(VLOOKUP($B134,'technology-adoption-by-househol'!$D$1335:$E$1341,2,FALSE)),"",VLOOKUP($B134,'technology-adoption-by-househol'!$D$1335:$E$1341,2,FALSE))</f>
        <v/>
      </c>
    </row>
    <row r="135" spans="2:41" x14ac:dyDescent="0.3">
      <c r="B135" s="2">
        <v>130</v>
      </c>
      <c r="Q135">
        <f>'Raw - Absolute'!Q133</f>
        <v>100</v>
      </c>
      <c r="AO135" t="str">
        <f>IF(ISERROR(VLOOKUP($B135,'technology-adoption-by-househol'!$D$1335:$E$1341,2,FALSE)),"",VLOOKUP($B135,'technology-adoption-by-househol'!$D$1335:$E$1341,2,FALSE))</f>
        <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FD76-10A1-46DC-B414-FE8541436B88}">
  <dimension ref="B2:Z112"/>
  <sheetViews>
    <sheetView zoomScaleNormal="100" workbookViewId="0"/>
  </sheetViews>
  <sheetFormatPr defaultRowHeight="14.4" x14ac:dyDescent="0.3"/>
  <cols>
    <col min="1" max="1" width="2.77734375" customWidth="1"/>
    <col min="2" max="2" width="4.6640625" customWidth="1"/>
    <col min="3" max="5" width="10.5546875" bestFit="1" customWidth="1"/>
    <col min="7" max="9" width="12.21875" customWidth="1"/>
  </cols>
  <sheetData>
    <row r="2" spans="2:26" x14ac:dyDescent="0.3">
      <c r="B2" s="8" t="s">
        <v>107</v>
      </c>
    </row>
    <row r="3" spans="2:26" x14ac:dyDescent="0.3">
      <c r="B3" t="s">
        <v>114</v>
      </c>
    </row>
    <row r="5" spans="2:26" x14ac:dyDescent="0.3">
      <c r="G5" s="21" t="s">
        <v>112</v>
      </c>
      <c r="H5" s="9"/>
      <c r="I5" s="9"/>
    </row>
    <row r="6" spans="2:26" x14ac:dyDescent="0.3">
      <c r="G6">
        <v>0</v>
      </c>
      <c r="H6">
        <v>0</v>
      </c>
    </row>
    <row r="7" spans="2:26" x14ac:dyDescent="0.3">
      <c r="G7">
        <v>0</v>
      </c>
      <c r="H7">
        <v>-3.7599999999999999E-5</v>
      </c>
    </row>
    <row r="8" spans="2:26" x14ac:dyDescent="0.3">
      <c r="G8">
        <v>-5.8939999999999999E-3</v>
      </c>
      <c r="H8">
        <v>8.3747000000000005E-3</v>
      </c>
      <c r="I8" s="19"/>
    </row>
    <row r="9" spans="2:26" x14ac:dyDescent="0.3">
      <c r="G9">
        <v>1.56397279</v>
      </c>
      <c r="H9">
        <v>0.47612959999999999</v>
      </c>
      <c r="I9">
        <v>26.595654</v>
      </c>
    </row>
    <row r="10" spans="2:26" x14ac:dyDescent="0.3">
      <c r="G10">
        <v>-4.1861329200000004</v>
      </c>
      <c r="H10">
        <v>-2.5186003000000001</v>
      </c>
      <c r="I10">
        <v>-25.4046302</v>
      </c>
    </row>
    <row r="11" spans="2:26" x14ac:dyDescent="0.3">
      <c r="C11" s="21" t="s">
        <v>109</v>
      </c>
      <c r="D11" s="9"/>
      <c r="E11" s="9"/>
      <c r="G11" s="21" t="s">
        <v>110</v>
      </c>
      <c r="H11" s="9"/>
      <c r="I11" s="9"/>
      <c r="K11" s="21" t="s">
        <v>111</v>
      </c>
      <c r="L11" s="9"/>
      <c r="M11" s="9"/>
      <c r="N11" s="9"/>
      <c r="O11" s="9"/>
      <c r="P11" s="9"/>
      <c r="Q11" s="9"/>
      <c r="S11" s="21" t="s">
        <v>113</v>
      </c>
      <c r="T11" s="9"/>
      <c r="U11" s="9"/>
      <c r="V11" s="9"/>
      <c r="W11" s="9"/>
      <c r="X11" s="9"/>
      <c r="Y11" s="9"/>
      <c r="Z11" s="9"/>
    </row>
    <row r="12" spans="2:26" x14ac:dyDescent="0.3">
      <c r="C12" t="s">
        <v>47</v>
      </c>
      <c r="D12" t="s">
        <v>48</v>
      </c>
      <c r="E12" t="s">
        <v>49</v>
      </c>
      <c r="G12" t="s">
        <v>47</v>
      </c>
      <c r="H12" t="s">
        <v>48</v>
      </c>
      <c r="I12" t="s">
        <v>49</v>
      </c>
    </row>
    <row r="13" spans="2:26" x14ac:dyDescent="0.3">
      <c r="B13">
        <v>1</v>
      </c>
      <c r="C13" s="12">
        <f>MEDIAN('Adjusted First Year'!C6:AM6)</f>
        <v>0.59027777777777779</v>
      </c>
      <c r="D13" s="12">
        <f>_xlfn.PERCENTILE.INC('Adjusted First Year'!C6:AP6,0.25)</f>
        <v>0.16249999999999998</v>
      </c>
      <c r="E13" s="12">
        <f>_xlfn.PERCENTILE.INC('Adjusted First Year'!C6:AP6,0.75)</f>
        <v>1.875</v>
      </c>
      <c r="G13" s="20">
        <f>C13</f>
        <v>0.59027777777777779</v>
      </c>
      <c r="H13" s="20">
        <f>D13</f>
        <v>0.16249999999999998</v>
      </c>
      <c r="I13" s="20">
        <f>E13</f>
        <v>1.875</v>
      </c>
    </row>
    <row r="14" spans="2:26" x14ac:dyDescent="0.3">
      <c r="B14">
        <v>2</v>
      </c>
      <c r="C14" s="12">
        <f>MEDIAN('Adjusted First Year'!C7:AM7)</f>
        <v>1.1805555555555556</v>
      </c>
      <c r="D14" s="12">
        <f>_xlfn.PERCENTILE.INC('Adjusted First Year'!C7:AP7,0.25)</f>
        <v>0.39090909090909093</v>
      </c>
      <c r="E14" s="12">
        <f>_xlfn.PERCENTILE.INC('Adjusted First Year'!C7:AP7,0.75)</f>
        <v>3.75</v>
      </c>
      <c r="G14" s="20">
        <f t="shared" ref="G14:H22" si="0">C14</f>
        <v>1.1805555555555556</v>
      </c>
      <c r="H14" s="20">
        <f t="shared" si="0"/>
        <v>0.39090909090909093</v>
      </c>
      <c r="I14" s="20">
        <f>E14</f>
        <v>3.75</v>
      </c>
    </row>
    <row r="15" spans="2:26" x14ac:dyDescent="0.3">
      <c r="B15">
        <v>3</v>
      </c>
      <c r="C15" s="12">
        <f>MEDIAN('Adjusted First Year'!C8:AM8)</f>
        <v>1.7333333333333334</v>
      </c>
      <c r="D15" s="12">
        <f>_xlfn.PERCENTILE.INC('Adjusted First Year'!C8:AP8,0.25)</f>
        <v>0.56386363636363634</v>
      </c>
      <c r="E15" s="12">
        <f>_xlfn.PERCENTILE.INC('Adjusted First Year'!C8:AP8,0.75)</f>
        <v>6</v>
      </c>
      <c r="G15" s="20">
        <f t="shared" si="0"/>
        <v>1.7333333333333334</v>
      </c>
      <c r="H15" s="20">
        <f t="shared" si="0"/>
        <v>0.56386363636363634</v>
      </c>
      <c r="I15">
        <f t="shared" ref="I15:I77" si="1">$I$9*LN(B15)+$I$10</f>
        <v>3.8136821095651676</v>
      </c>
    </row>
    <row r="16" spans="2:26" x14ac:dyDescent="0.3">
      <c r="B16">
        <v>4</v>
      </c>
      <c r="C16" s="12">
        <f>MEDIAN('Adjusted First Year'!C9:AM9)</f>
        <v>2.3611111111111112</v>
      </c>
      <c r="D16" s="12">
        <f>_xlfn.PERCENTILE.INC('Adjusted First Year'!C9:AP9,0.25)</f>
        <v>0.71212121212121215</v>
      </c>
      <c r="E16" s="12">
        <f>_xlfn.PERCENTILE.INC('Adjusted First Year'!C9:AP9,0.75)</f>
        <v>7.9499999999999993</v>
      </c>
      <c r="G16">
        <f t="shared" ref="G16:G77" si="2">G$6*B16^4+G$7*B16^3+G$8*B16^2+G$9*B16+G$10</f>
        <v>1.9754542399999995</v>
      </c>
      <c r="H16" s="20">
        <f t="shared" si="0"/>
        <v>0.71212121212121215</v>
      </c>
      <c r="I16">
        <f t="shared" si="1"/>
        <v>11.464774970495661</v>
      </c>
    </row>
    <row r="17" spans="2:9" x14ac:dyDescent="0.3">
      <c r="B17">
        <v>5</v>
      </c>
      <c r="C17" s="12">
        <f>MEDIAN('Adjusted First Year'!C10:AM10)</f>
        <v>2.9513888888888888</v>
      </c>
      <c r="D17" s="12">
        <f>_xlfn.PERCENTILE.INC('Adjusted First Year'!C10:AP10,0.25)</f>
        <v>0.83214285714285707</v>
      </c>
      <c r="E17" s="12">
        <f>_xlfn.PERCENTILE.INC('Adjusted First Year'!C10:AP10,0.75)</f>
        <v>9.7124999999999986</v>
      </c>
      <c r="G17">
        <f t="shared" si="2"/>
        <v>3.4863810299999995</v>
      </c>
      <c r="H17" s="20">
        <f t="shared" si="0"/>
        <v>0.83214285714285707</v>
      </c>
      <c r="I17">
        <f t="shared" si="1"/>
        <v>17.399423653579632</v>
      </c>
    </row>
    <row r="18" spans="2:9" x14ac:dyDescent="0.3">
      <c r="B18">
        <v>6</v>
      </c>
      <c r="C18" s="12">
        <f>MEDIAN('Adjusted First Year'!C11:AM11)</f>
        <v>4.0178571428571423</v>
      </c>
      <c r="D18" s="12">
        <f>_xlfn.PERCENTILE.INC('Adjusted First Year'!C11:AP11,0.25)</f>
        <v>1.0681818181818183</v>
      </c>
      <c r="E18" s="12">
        <f>_xlfn.PERCENTILE.INC('Adjusted First Year'!C11:AP11,0.75)</f>
        <v>12.375</v>
      </c>
      <c r="G18">
        <f t="shared" si="2"/>
        <v>4.9855198199999986</v>
      </c>
      <c r="H18" s="20">
        <f t="shared" si="0"/>
        <v>1.0681818181818183</v>
      </c>
      <c r="I18">
        <f t="shared" si="1"/>
        <v>22.248384694812998</v>
      </c>
    </row>
    <row r="19" spans="2:9" x14ac:dyDescent="0.3">
      <c r="B19">
        <v>7</v>
      </c>
      <c r="C19" s="12">
        <f>MEDIAN('Adjusted First Year'!C12:AM12)</f>
        <v>4.6875</v>
      </c>
      <c r="D19" s="12">
        <f>_xlfn.PERCENTILE.INC('Adjusted First Year'!C12:AP12,0.25)</f>
        <v>1.2462121212121213</v>
      </c>
      <c r="E19" s="12">
        <f>_xlfn.PERCENTILE.INC('Adjusted First Year'!C12:AP12,0.75)</f>
        <v>15.8125</v>
      </c>
      <c r="G19">
        <f t="shared" si="2"/>
        <v>6.4728706100000011</v>
      </c>
      <c r="H19" s="20">
        <f t="shared" si="0"/>
        <v>1.2462121212121213</v>
      </c>
      <c r="I19">
        <f t="shared" si="1"/>
        <v>26.34812283936354</v>
      </c>
    </row>
    <row r="20" spans="2:9" x14ac:dyDescent="0.3">
      <c r="B20">
        <v>8</v>
      </c>
      <c r="C20" s="12">
        <f>MEDIAN('Adjusted First Year'!C13:AM13)</f>
        <v>5.3571428571428577</v>
      </c>
      <c r="D20" s="12">
        <f>_xlfn.PERCENTILE.INC('Adjusted First Year'!C13:AP13,0.25)</f>
        <v>1.5636363636363635</v>
      </c>
      <c r="E20" s="12">
        <f>_xlfn.PERCENTILE.INC('Adjusted First Year'!C13:AP13,0.75)</f>
        <v>19.5</v>
      </c>
      <c r="G20">
        <f t="shared" si="2"/>
        <v>7.948433399999999</v>
      </c>
      <c r="H20" s="20">
        <f t="shared" si="0"/>
        <v>1.5636363636363635</v>
      </c>
      <c r="I20">
        <f t="shared" si="1"/>
        <v>29.899477555743488</v>
      </c>
    </row>
    <row r="21" spans="2:9" x14ac:dyDescent="0.3">
      <c r="B21">
        <v>9</v>
      </c>
      <c r="C21" s="12">
        <f>MEDIAN('Adjusted First Year'!C14:AM14)</f>
        <v>6.8142857142857141</v>
      </c>
      <c r="D21" s="12">
        <f>_xlfn.PERCENTILE.INC('Adjusted First Year'!C14:AP14,0.25)</f>
        <v>1.759090909090909</v>
      </c>
      <c r="E21" s="12">
        <f>_xlfn.PERCENTILE.INC('Adjusted First Year'!C14:AP14,0.75)</f>
        <v>21.9375</v>
      </c>
      <c r="G21">
        <f t="shared" si="2"/>
        <v>9.4122081899999994</v>
      </c>
      <c r="H21" s="20">
        <f t="shared" si="0"/>
        <v>1.759090909090909</v>
      </c>
      <c r="I21">
        <f t="shared" si="1"/>
        <v>33.031994419130335</v>
      </c>
    </row>
    <row r="22" spans="2:9" x14ac:dyDescent="0.3">
      <c r="B22">
        <v>10</v>
      </c>
      <c r="C22" s="12">
        <f>MEDIAN('Adjusted First Year'!C15:AM15)</f>
        <v>7.5714285714285712</v>
      </c>
      <c r="D22" s="12">
        <f>_xlfn.PERCENTILE.INC('Adjusted First Year'!C15:AP15,0.25)</f>
        <v>1.9545454545454546</v>
      </c>
      <c r="E22" s="12">
        <f>_xlfn.PERCENTILE.INC('Adjusted First Year'!C15:AP15,0.75)</f>
        <v>23.625</v>
      </c>
      <c r="G22">
        <f t="shared" si="2"/>
        <v>10.864194980000001</v>
      </c>
      <c r="H22" s="20">
        <f t="shared" si="0"/>
        <v>1.9545454545454546</v>
      </c>
      <c r="I22">
        <f t="shared" si="1"/>
        <v>35.834126238827466</v>
      </c>
    </row>
    <row r="23" spans="2:9" x14ac:dyDescent="0.3">
      <c r="B23">
        <v>11</v>
      </c>
      <c r="C23" s="12">
        <f>MEDIAN('Adjusted First Year'!C16:AM16)</f>
        <v>8.9833333333333325</v>
      </c>
      <c r="D23" s="12">
        <f>_xlfn.PERCENTILE.INC('Adjusted First Year'!C16:AP16,0.25)</f>
        <v>3.5499999999999994</v>
      </c>
      <c r="E23" s="12">
        <f>_xlfn.PERCENTILE.INC('Adjusted First Year'!C16:AP16,0.75)</f>
        <v>26.0625</v>
      </c>
      <c r="G23">
        <f t="shared" si="2"/>
        <v>12.304393770000003</v>
      </c>
      <c r="H23">
        <f>H$6*C23^4+H$7*C23^3+H$8*C23^2+H$9*C23+H$10</f>
        <v>2.4072128211462962</v>
      </c>
      <c r="I23">
        <f t="shared" si="1"/>
        <v>38.368962803581077</v>
      </c>
    </row>
    <row r="24" spans="2:9" x14ac:dyDescent="0.3">
      <c r="B24">
        <v>12</v>
      </c>
      <c r="C24" s="12">
        <f>MEDIAN('Adjusted First Year'!C17:AM17)</f>
        <v>9.8000000000000007</v>
      </c>
      <c r="D24" s="12">
        <f>_xlfn.PERCENTILE.INC('Adjusted First Year'!C17:AP17,0.25)</f>
        <v>4.4949999999999992</v>
      </c>
      <c r="E24" s="12">
        <f>_xlfn.PERCENTILE.INC('Adjusted First Year'!C17:AP17,0.75)</f>
        <v>33.75</v>
      </c>
      <c r="G24">
        <f t="shared" si="2"/>
        <v>13.73280456</v>
      </c>
      <c r="H24">
        <f t="shared" ref="H24:H77" si="3">H$6*C24^4+H$7*C24^3+H$8*C24^2+H$9*C24+H$10</f>
        <v>2.9163871488000002</v>
      </c>
      <c r="I24">
        <f t="shared" si="1"/>
        <v>40.683087280060832</v>
      </c>
    </row>
    <row r="25" spans="2:9" x14ac:dyDescent="0.3">
      <c r="B25">
        <v>13</v>
      </c>
      <c r="C25" s="12">
        <f>MEDIAN('Adjusted First Year'!C18:AM18)</f>
        <v>13</v>
      </c>
      <c r="D25" s="12">
        <f>_xlfn.PERCENTILE.INC('Adjusted First Year'!C18:AP18,0.25)</f>
        <v>4.7699999999999996</v>
      </c>
      <c r="E25" s="12">
        <f>_xlfn.PERCENTILE.INC('Adjusted First Year'!C18:AP18,0.75)</f>
        <v>34.125</v>
      </c>
      <c r="G25">
        <f t="shared" si="2"/>
        <v>15.149427350000002</v>
      </c>
      <c r="H25">
        <f t="shared" si="3"/>
        <v>5.0038016000000001</v>
      </c>
      <c r="I25">
        <f t="shared" si="1"/>
        <v>42.811875438569345</v>
      </c>
    </row>
    <row r="26" spans="2:9" x14ac:dyDescent="0.3">
      <c r="B26">
        <v>14</v>
      </c>
      <c r="C26" s="12">
        <f>MEDIAN('Adjusted First Year'!C19:AM19)</f>
        <v>18</v>
      </c>
      <c r="D26" s="12">
        <f>_xlfn.PERCENTILE.INC('Adjusted First Year'!C19:AP19,0.25)</f>
        <v>5.1099999999999994</v>
      </c>
      <c r="E26" s="12">
        <f>_xlfn.PERCENTILE.INC('Adjusted First Year'!C19:AP19,0.75)</f>
        <v>38.450000000000003</v>
      </c>
      <c r="G26">
        <f t="shared" si="2"/>
        <v>16.554262139999999</v>
      </c>
      <c r="H26">
        <f t="shared" si="3"/>
        <v>8.5458521000000012</v>
      </c>
      <c r="I26">
        <f t="shared" si="1"/>
        <v>44.78282542461136</v>
      </c>
    </row>
    <row r="27" spans="2:9" x14ac:dyDescent="0.3">
      <c r="B27">
        <v>15</v>
      </c>
      <c r="C27" s="12">
        <f>MEDIAN('Adjusted First Year'!C20:AM20)</f>
        <v>22</v>
      </c>
      <c r="D27" s="12">
        <f>_xlfn.PERCENTILE.INC('Adjusted First Year'!C20:AP20,0.25)</f>
        <v>5.4499999999999993</v>
      </c>
      <c r="E27" s="12">
        <f>_xlfn.PERCENTILE.INC('Adjusted First Year'!C20:AP20,0.75)</f>
        <v>39.171428571428578</v>
      </c>
      <c r="G27">
        <f t="shared" si="2"/>
        <v>17.947308929999998</v>
      </c>
      <c r="H27">
        <f t="shared" si="3"/>
        <v>11.6092409</v>
      </c>
      <c r="I27">
        <f t="shared" si="1"/>
        <v>46.617735963144796</v>
      </c>
    </row>
    <row r="28" spans="2:9" x14ac:dyDescent="0.3">
      <c r="B28">
        <v>16</v>
      </c>
      <c r="C28" s="12">
        <f>MEDIAN('Adjusted First Year'!C21:AM21)</f>
        <v>21.5</v>
      </c>
      <c r="D28" s="12">
        <f>_xlfn.PERCENTILE.INC('Adjusted First Year'!C21:AP21,0.25)</f>
        <v>6.1169230769230776</v>
      </c>
      <c r="E28" s="12">
        <f>_xlfn.PERCENTILE.INC('Adjusted First Year'!C21:AP21,0.75)</f>
        <v>42.900000000000006</v>
      </c>
      <c r="G28">
        <f t="shared" si="2"/>
        <v>19.328567720000002</v>
      </c>
      <c r="H28">
        <f t="shared" si="3"/>
        <v>11.215708275000001</v>
      </c>
      <c r="I28">
        <f t="shared" si="1"/>
        <v>48.334180140991322</v>
      </c>
    </row>
    <row r="29" spans="2:9" x14ac:dyDescent="0.3">
      <c r="B29">
        <v>17</v>
      </c>
      <c r="C29" s="12">
        <f>MEDIAN('Adjusted First Year'!C22:AM22)</f>
        <v>19</v>
      </c>
      <c r="D29" s="12">
        <f>_xlfn.PERCENTILE.INC('Adjusted First Year'!C22:AP22,0.25)</f>
        <v>6.4796153846153848</v>
      </c>
      <c r="E29" s="12">
        <f>_xlfn.PERCENTILE.INC('Adjusted First Year'!C22:AP22,0.75)</f>
        <v>45.528571428571432</v>
      </c>
      <c r="G29">
        <f t="shared" si="2"/>
        <v>20.698038510000003</v>
      </c>
      <c r="H29">
        <f t="shared" si="3"/>
        <v>9.2932303999999988</v>
      </c>
      <c r="I29">
        <f t="shared" si="1"/>
        <v>49.946531606702081</v>
      </c>
    </row>
    <row r="30" spans="2:9" x14ac:dyDescent="0.3">
      <c r="B30">
        <v>18</v>
      </c>
      <c r="C30" s="12">
        <f>MEDIAN('Adjusted First Year'!C23:AM23)</f>
        <v>23</v>
      </c>
      <c r="D30" s="12">
        <f>_xlfn.PERCENTILE.INC('Adjusted First Year'!C23:AP23,0.25)</f>
        <v>6.923076923076926</v>
      </c>
      <c r="E30" s="12">
        <f>_xlfn.PERCENTILE.INC('Adjusted First Year'!C23:AP23,0.75)</f>
        <v>47.000000000000007</v>
      </c>
      <c r="G30">
        <f t="shared" si="2"/>
        <v>22.055721300000002</v>
      </c>
      <c r="H30">
        <f t="shared" si="3"/>
        <v>12.405117600000001</v>
      </c>
      <c r="I30">
        <f t="shared" si="1"/>
        <v>51.466697004378162</v>
      </c>
    </row>
    <row r="31" spans="2:9" x14ac:dyDescent="0.3">
      <c r="B31">
        <v>19</v>
      </c>
      <c r="C31" s="12">
        <f>MEDIAN('Adjusted First Year'!C24:AM24)</f>
        <v>27.4</v>
      </c>
      <c r="D31" s="12">
        <f>_xlfn.PERCENTILE.INC('Adjusted First Year'!C24:AP24,0.25)</f>
        <v>7.307692307692311</v>
      </c>
      <c r="E31" s="12">
        <f>_xlfn.PERCENTILE.INC('Adjusted First Year'!C24:AP24,0.75)</f>
        <v>56.95</v>
      </c>
      <c r="G31">
        <f t="shared" si="2"/>
        <v>23.401616089999997</v>
      </c>
      <c r="H31">
        <f t="shared" si="3"/>
        <v>16.041277529599999</v>
      </c>
      <c r="I31">
        <f t="shared" si="1"/>
        <v>52.904650114023852</v>
      </c>
    </row>
    <row r="32" spans="2:9" x14ac:dyDescent="0.3">
      <c r="B32">
        <v>20</v>
      </c>
      <c r="C32" s="12">
        <f>MEDIAN('Adjusted First Year'!C25:AM25)</f>
        <v>27.6</v>
      </c>
      <c r="D32" s="12">
        <f>_xlfn.PERCENTILE.INC('Adjusted First Year'!C25:AP25,0.25)</f>
        <v>7.6923076923076961</v>
      </c>
      <c r="E32" s="12">
        <f>_xlfn.PERCENTILE.INC('Adjusted First Year'!C25:AP25,0.75)</f>
        <v>57.388888888888886</v>
      </c>
      <c r="G32">
        <f t="shared" si="2"/>
        <v>24.735722879999997</v>
      </c>
      <c r="H32">
        <f t="shared" si="3"/>
        <v>16.211564074400005</v>
      </c>
      <c r="I32">
        <f t="shared" si="1"/>
        <v>54.268828824075285</v>
      </c>
    </row>
    <row r="33" spans="2:9" x14ac:dyDescent="0.3">
      <c r="B33">
        <v>21</v>
      </c>
      <c r="C33" s="12">
        <f>MEDIAN('Adjusted First Year'!C26:AM26)</f>
        <v>34</v>
      </c>
      <c r="D33" s="12">
        <f>_xlfn.PERCENTILE.INC('Adjusted First Year'!C26:AP26,0.25)</f>
        <v>8.3884615384615397</v>
      </c>
      <c r="E33" s="12">
        <f>_xlfn.PERCENTILE.INC('Adjusted First Year'!C26:AP26,0.75)</f>
        <v>62.277777777777779</v>
      </c>
      <c r="G33">
        <f t="shared" si="2"/>
        <v>26.058041670000001</v>
      </c>
      <c r="H33">
        <f t="shared" si="3"/>
        <v>21.873128900000001</v>
      </c>
      <c r="I33">
        <f t="shared" si="1"/>
        <v>55.566435148928704</v>
      </c>
    </row>
    <row r="34" spans="2:9" x14ac:dyDescent="0.3">
      <c r="B34">
        <v>22</v>
      </c>
      <c r="C34" s="12">
        <f>MEDIAN('Adjusted First Year'!C27:AM27)</f>
        <v>29.200000000000003</v>
      </c>
      <c r="D34" s="12">
        <f>_xlfn.PERCENTILE.INC('Adjusted First Year'!C27:AP27,0.25)</f>
        <v>8.4615384615384652</v>
      </c>
      <c r="E34" s="12">
        <f>_xlfn.PERCENTILE.INC('Adjusted First Year'!C27:AP27,0.75)</f>
        <v>63</v>
      </c>
      <c r="G34">
        <f t="shared" si="2"/>
        <v>27.368572460000003</v>
      </c>
      <c r="H34">
        <f t="shared" si="3"/>
        <v>17.588857719200004</v>
      </c>
      <c r="I34">
        <f t="shared" si="1"/>
        <v>56.803665388828918</v>
      </c>
    </row>
    <row r="35" spans="2:9" x14ac:dyDescent="0.3">
      <c r="B35">
        <v>23</v>
      </c>
      <c r="C35" s="12">
        <f>MEDIAN('Adjusted First Year'!C28:AM28)</f>
        <v>30</v>
      </c>
      <c r="D35" s="12">
        <f>_xlfn.PERCENTILE.INC('Adjusted First Year'!C28:AP28,0.25)</f>
        <v>8.8461538461538503</v>
      </c>
      <c r="E35" s="12">
        <f>_xlfn.PERCENTILE.INC('Adjusted First Year'!C28:AP28,0.75)</f>
        <v>66.111111111111114</v>
      </c>
      <c r="G35">
        <f t="shared" si="2"/>
        <v>28.667315250000001</v>
      </c>
      <c r="H35">
        <f t="shared" si="3"/>
        <v>18.287317699999999</v>
      </c>
      <c r="I35">
        <f t="shared" si="1"/>
        <v>57.985889085852946</v>
      </c>
    </row>
    <row r="36" spans="2:9" x14ac:dyDescent="0.3">
      <c r="B36">
        <v>24</v>
      </c>
      <c r="C36" s="12">
        <f>MEDIAN('Adjusted First Year'!C29:AM29)</f>
        <v>31</v>
      </c>
      <c r="D36" s="12">
        <f>_xlfn.PERCENTILE.INC('Adjusted First Year'!C29:AP29,0.25)</f>
        <v>9.2307692307692353</v>
      </c>
      <c r="E36" s="12">
        <f>_xlfn.PERCENTILE.INC('Adjusted First Year'!C29:AP29,0.75)</f>
        <v>71.8</v>
      </c>
      <c r="G36">
        <f t="shared" si="2"/>
        <v>29.954270039999997</v>
      </c>
      <c r="H36">
        <f t="shared" si="3"/>
        <v>19.169362400000001</v>
      </c>
      <c r="I36">
        <f t="shared" si="1"/>
        <v>59.117789865308666</v>
      </c>
    </row>
    <row r="37" spans="2:9" x14ac:dyDescent="0.3">
      <c r="B37">
        <v>25</v>
      </c>
      <c r="C37" s="12">
        <f>MEDIAN('Adjusted First Year'!C30:AM30)</f>
        <v>28.5</v>
      </c>
      <c r="D37" s="12">
        <f>_xlfn.PERCENTILE.INC('Adjusted First Year'!C30:AP30,0.25)</f>
        <v>9.6153846153846203</v>
      </c>
      <c r="E37" s="12">
        <f>_xlfn.PERCENTILE.INC('Adjusted First Year'!C30:AP30,0.75)</f>
        <v>72.75</v>
      </c>
      <c r="G37">
        <f t="shared" si="2"/>
        <v>31.229436830000004</v>
      </c>
      <c r="H37">
        <f t="shared" si="3"/>
        <v>16.983036275</v>
      </c>
      <c r="I37">
        <f t="shared" si="1"/>
        <v>60.203477507159263</v>
      </c>
    </row>
    <row r="38" spans="2:9" x14ac:dyDescent="0.3">
      <c r="B38">
        <v>26</v>
      </c>
      <c r="C38" s="12">
        <f>MEDIAN('Adjusted First Year'!C31:AM31)</f>
        <v>27.5</v>
      </c>
      <c r="D38" s="12">
        <f>_xlfn.PERCENTILE.INC('Adjusted First Year'!C31:AP31,0.25)</f>
        <v>11.75</v>
      </c>
      <c r="E38" s="12">
        <f>_xlfn.PERCENTILE.INC('Adjusted First Year'!C31:AP31,0.75)</f>
        <v>72.022222222222211</v>
      </c>
      <c r="G38">
        <f t="shared" si="2"/>
        <v>32.492815620000002</v>
      </c>
      <c r="H38">
        <f t="shared" si="3"/>
        <v>16.126368074999998</v>
      </c>
      <c r="I38">
        <f t="shared" si="1"/>
        <v>61.246578023817179</v>
      </c>
    </row>
    <row r="39" spans="2:9" x14ac:dyDescent="0.3">
      <c r="B39">
        <v>27</v>
      </c>
      <c r="C39" s="12">
        <f>MEDIAN('Adjusted First Year'!C32:AM32)</f>
        <v>30</v>
      </c>
      <c r="D39" s="12">
        <f>_xlfn.PERCENTILE.INC('Adjusted First Year'!C32:AP32,0.25)</f>
        <v>14.35</v>
      </c>
      <c r="E39" s="12">
        <f>_xlfn.PERCENTILE.INC('Adjusted First Year'!C32:AP32,0.75)</f>
        <v>72.3611111111111</v>
      </c>
      <c r="G39">
        <f t="shared" si="2"/>
        <v>33.744406410000003</v>
      </c>
      <c r="H39">
        <f t="shared" si="3"/>
        <v>18.287317699999999</v>
      </c>
      <c r="I39">
        <f t="shared" si="1"/>
        <v>62.250306728695506</v>
      </c>
    </row>
    <row r="40" spans="2:9" x14ac:dyDescent="0.3">
      <c r="B40">
        <v>28</v>
      </c>
      <c r="C40" s="12">
        <f>MEDIAN('Adjusted First Year'!C33:AM33)</f>
        <v>34</v>
      </c>
      <c r="D40" s="12">
        <f>_xlfn.PERCENTILE.INC('Adjusted First Year'!C33:AP33,0.25)</f>
        <v>16.850000000000001</v>
      </c>
      <c r="E40" s="12">
        <f>_xlfn.PERCENTILE.INC('Adjusted First Year'!C33:AP33,0.75)</f>
        <v>74.55</v>
      </c>
      <c r="G40">
        <f t="shared" si="2"/>
        <v>34.984209200000002</v>
      </c>
      <c r="H40">
        <f t="shared" si="3"/>
        <v>21.873128900000001</v>
      </c>
      <c r="I40">
        <f t="shared" si="1"/>
        <v>63.217528009859194</v>
      </c>
    </row>
    <row r="41" spans="2:9" x14ac:dyDescent="0.3">
      <c r="B41">
        <v>29</v>
      </c>
      <c r="C41" s="12">
        <f>MEDIAN('Adjusted First Year'!C34:AM34)</f>
        <v>36</v>
      </c>
      <c r="D41" s="12">
        <f>_xlfn.PERCENTILE.INC('Adjusted First Year'!C34:AP34,0.25)</f>
        <v>19.227499999999999</v>
      </c>
      <c r="E41" s="12">
        <f>_xlfn.PERCENTILE.INC('Adjusted First Year'!C34:AP34,0.75)</f>
        <v>70.150000000000006</v>
      </c>
      <c r="G41">
        <f t="shared" si="2"/>
        <v>36.212223989999998</v>
      </c>
      <c r="H41">
        <f t="shared" si="3"/>
        <v>23.721410899999999</v>
      </c>
      <c r="I41">
        <f t="shared" si="1"/>
        <v>64.150804609963089</v>
      </c>
    </row>
    <row r="42" spans="2:9" x14ac:dyDescent="0.3">
      <c r="B42">
        <v>30</v>
      </c>
      <c r="C42" s="12">
        <f>MEDIAN('Adjusted First Year'!C35:AM35)</f>
        <v>37</v>
      </c>
      <c r="D42" s="12">
        <f>_xlfn.PERCENTILE.INC('Adjusted First Year'!C35:AP35,0.25)</f>
        <v>20.92</v>
      </c>
      <c r="E42" s="12">
        <f>_xlfn.PERCENTILE.INC('Adjusted First Year'!C35:AP35,0.75)</f>
        <v>74.875</v>
      </c>
      <c r="G42">
        <f t="shared" si="2"/>
        <v>37.428450779999999</v>
      </c>
      <c r="H42">
        <f t="shared" si="3"/>
        <v>24.6586064</v>
      </c>
      <c r="I42">
        <f t="shared" si="1"/>
        <v>65.05243854839263</v>
      </c>
    </row>
    <row r="43" spans="2:9" x14ac:dyDescent="0.3">
      <c r="B43">
        <v>31</v>
      </c>
      <c r="C43" s="12">
        <f>MEDIAN('Adjusted First Year'!C36:AM36)</f>
        <v>38</v>
      </c>
      <c r="D43" s="12">
        <f>_xlfn.PERCENTILE.INC('Adjusted First Year'!C36:AP36,0.25)</f>
        <v>21.905000000000001</v>
      </c>
      <c r="E43" s="12">
        <f>_xlfn.PERCENTILE.INC('Adjusted First Year'!C36:AP36,0.75)</f>
        <v>77.400000000000006</v>
      </c>
      <c r="G43">
        <f t="shared" si="2"/>
        <v>38.632889570000003</v>
      </c>
      <c r="H43">
        <f t="shared" si="3"/>
        <v>25.6042041</v>
      </c>
      <c r="I43">
        <f t="shared" si="1"/>
        <v>65.924505330914201</v>
      </c>
    </row>
    <row r="44" spans="2:9" x14ac:dyDescent="0.3">
      <c r="B44">
        <v>32</v>
      </c>
      <c r="C44" s="12">
        <f>MEDIAN('Adjusted First Year'!C37:AM37)</f>
        <v>38</v>
      </c>
      <c r="D44" s="12">
        <f>_xlfn.PERCENTILE.INC('Adjusted First Year'!C37:AP37,0.25)</f>
        <v>21.200000000000003</v>
      </c>
      <c r="E44" s="12">
        <f>_xlfn.PERCENTILE.INC('Adjusted First Year'!C37:AP37,0.75)</f>
        <v>74.099999999999994</v>
      </c>
      <c r="G44">
        <f t="shared" si="2"/>
        <v>39.825540359999998</v>
      </c>
      <c r="H44">
        <f t="shared" si="3"/>
        <v>25.6042041</v>
      </c>
      <c r="I44">
        <f t="shared" si="1"/>
        <v>66.768882726239156</v>
      </c>
    </row>
    <row r="45" spans="2:9" x14ac:dyDescent="0.3">
      <c r="B45">
        <v>33</v>
      </c>
      <c r="C45" s="12">
        <f>MEDIAN('Adjusted First Year'!C38:AM38)</f>
        <v>40</v>
      </c>
      <c r="D45" s="12">
        <f>_xlfn.PERCENTILE.INC('Adjusted First Year'!C38:AP38,0.25)</f>
        <v>21.125000000000004</v>
      </c>
      <c r="E45" s="12">
        <f>_xlfn.PERCENTILE.INC('Adjusted First Year'!C38:AP38,0.75)</f>
        <v>69.725000000000009</v>
      </c>
      <c r="G45">
        <f t="shared" si="2"/>
        <v>41.006403150000004</v>
      </c>
      <c r="H45">
        <f t="shared" si="3"/>
        <v>27.519703700000001</v>
      </c>
      <c r="I45">
        <f t="shared" si="1"/>
        <v>67.587275113146234</v>
      </c>
    </row>
    <row r="46" spans="2:9" x14ac:dyDescent="0.3">
      <c r="B46">
        <v>34</v>
      </c>
      <c r="C46" s="12">
        <f>MEDIAN('Adjusted First Year'!C39:AM39)</f>
        <v>42.29</v>
      </c>
      <c r="D46" s="12">
        <f>_xlfn.PERCENTILE.INC('Adjusted First Year'!C39:AP39,0.25)</f>
        <v>21.950000000000003</v>
      </c>
      <c r="E46" s="12">
        <f>_xlfn.PERCENTILE.INC('Adjusted First Year'!C39:AP39,0.75)</f>
        <v>72.225000000000009</v>
      </c>
      <c r="G46">
        <f t="shared" si="2"/>
        <v>42.17547794</v>
      </c>
      <c r="H46">
        <f t="shared" si="3"/>
        <v>29.750791171083602</v>
      </c>
      <c r="I46">
        <f t="shared" si="1"/>
        <v>68.381234191949915</v>
      </c>
    </row>
    <row r="47" spans="2:9" x14ac:dyDescent="0.3">
      <c r="B47">
        <v>35</v>
      </c>
      <c r="C47" s="12">
        <f>MEDIAN('Adjusted First Year'!C40:AM40)</f>
        <v>43.97</v>
      </c>
      <c r="D47" s="12">
        <f>_xlfn.PERCENTILE.INC('Adjusted First Year'!C40:AP40,0.25)</f>
        <v>23.050000000000004</v>
      </c>
      <c r="E47" s="12">
        <f>_xlfn.PERCENTILE.INC('Adjusted First Year'!C40:AP40,0.75)</f>
        <v>68.500000000000014</v>
      </c>
      <c r="G47">
        <f t="shared" si="2"/>
        <v>43.332764730000001</v>
      </c>
      <c r="H47">
        <f t="shared" si="3"/>
        <v>31.411764299365199</v>
      </c>
      <c r="I47">
        <f t="shared" si="1"/>
        <v>69.152176692943172</v>
      </c>
    </row>
    <row r="48" spans="2:9" x14ac:dyDescent="0.3">
      <c r="B48">
        <v>36</v>
      </c>
      <c r="C48" s="12">
        <f>MEDIAN('Adjusted First Year'!C41:AM41)</f>
        <v>44.724999999999994</v>
      </c>
      <c r="D48" s="12">
        <f>_xlfn.PERCENTILE.INC('Adjusted First Year'!C41:AP41,0.25)</f>
        <v>24.700000000000003</v>
      </c>
      <c r="E48" s="12">
        <f>_xlfn.PERCENTILE.INC('Adjusted First Year'!C41:AP41,0.75)</f>
        <v>69.900000000000006</v>
      </c>
      <c r="G48">
        <f t="shared" si="2"/>
        <v>44.478263519999999</v>
      </c>
      <c r="H48">
        <f t="shared" si="3"/>
        <v>32.164555481149989</v>
      </c>
      <c r="I48">
        <f t="shared" si="1"/>
        <v>69.901399589625996</v>
      </c>
    </row>
    <row r="49" spans="2:9" x14ac:dyDescent="0.3">
      <c r="B49">
        <v>37</v>
      </c>
      <c r="C49" s="12">
        <f>MEDIAN('Adjusted First Year'!C42:AM42)</f>
        <v>45</v>
      </c>
      <c r="D49" s="12">
        <f>_xlfn.PERCENTILE.INC('Adjusted First Year'!C42:AP42,0.25)</f>
        <v>26.25</v>
      </c>
      <c r="E49" s="12">
        <f>_xlfn.PERCENTILE.INC('Adjusted First Year'!C42:AP42,0.75)</f>
        <v>72.100000000000009</v>
      </c>
      <c r="G49">
        <f t="shared" si="2"/>
        <v>45.611974310000001</v>
      </c>
      <c r="H49">
        <f t="shared" si="3"/>
        <v>32.4396992</v>
      </c>
      <c r="I49">
        <f t="shared" si="1"/>
        <v>70.630093227088011</v>
      </c>
    </row>
    <row r="50" spans="2:9" x14ac:dyDescent="0.3">
      <c r="B50">
        <v>38</v>
      </c>
      <c r="C50" s="12">
        <f>MEDIAN('Adjusted First Year'!C43:AM43)</f>
        <v>48.8</v>
      </c>
      <c r="D50" s="12">
        <f>_xlfn.PERCENTILE.INC('Adjusted First Year'!C43:AP43,0.25)</f>
        <v>31.090000000000003</v>
      </c>
      <c r="E50" s="12">
        <f>_xlfn.PERCENTILE.INC('Adjusted First Year'!C43:AP43,0.75)</f>
        <v>70.75</v>
      </c>
      <c r="G50">
        <f t="shared" si="2"/>
        <v>46.7338971</v>
      </c>
      <c r="H50">
        <f t="shared" si="3"/>
        <v>36.290713120799992</v>
      </c>
      <c r="I50">
        <f t="shared" si="1"/>
        <v>71.339352699271686</v>
      </c>
    </row>
    <row r="51" spans="2:9" x14ac:dyDescent="0.3">
      <c r="B51">
        <v>39</v>
      </c>
      <c r="C51" s="12">
        <f>MEDIAN('Adjusted First Year'!C44:AM44)</f>
        <v>49.5</v>
      </c>
      <c r="D51" s="12">
        <f>_xlfn.PERCENTILE.INC('Adjusted First Year'!C44:AP44,0.25)</f>
        <v>33.460000000000008</v>
      </c>
      <c r="E51" s="12">
        <f>_xlfn.PERCENTILE.INC('Adjusted First Year'!C44:AP44,0.75)</f>
        <v>74.650000000000006</v>
      </c>
      <c r="G51">
        <f t="shared" si="2"/>
        <v>47.844031890000004</v>
      </c>
      <c r="H51">
        <f t="shared" si="3"/>
        <v>37.009518275000005</v>
      </c>
      <c r="I51">
        <f t="shared" si="1"/>
        <v>72.030187748134509</v>
      </c>
    </row>
    <row r="52" spans="2:9" x14ac:dyDescent="0.3">
      <c r="B52">
        <v>40</v>
      </c>
      <c r="C52" s="12">
        <f>MEDIAN('Adjusted First Year'!C45:AM45)</f>
        <v>47</v>
      </c>
      <c r="D52" s="12">
        <f>_xlfn.PERCENTILE.INC('Adjusted First Year'!C45:AP45,0.25)</f>
        <v>33.200000000000017</v>
      </c>
      <c r="E52" s="12">
        <f>_xlfn.PERCENTILE.INC('Adjusted First Year'!C45:AP45,0.75)</f>
        <v>65.2</v>
      </c>
      <c r="G52">
        <f t="shared" si="2"/>
        <v>48.942378680000004</v>
      </c>
      <c r="H52">
        <f t="shared" si="3"/>
        <v>34.455458399999998</v>
      </c>
      <c r="I52">
        <f t="shared" si="1"/>
        <v>72.703531409323119</v>
      </c>
    </row>
    <row r="53" spans="2:9" x14ac:dyDescent="0.3">
      <c r="B53">
        <v>41</v>
      </c>
      <c r="C53" s="12">
        <f>MEDIAN('Adjusted First Year'!C46:AM46)</f>
        <v>49.9</v>
      </c>
      <c r="D53" s="12">
        <f>_xlfn.PERCENTILE.INC('Adjusted First Year'!C46:AP46,0.25)</f>
        <v>34.120000000000019</v>
      </c>
      <c r="E53" s="12">
        <f>_xlfn.PERCENTILE.INC('Adjusted First Year'!C46:AP46,0.75)</f>
        <v>65.8</v>
      </c>
      <c r="G53">
        <f t="shared" si="2"/>
        <v>50.028937469999995</v>
      </c>
      <c r="H53">
        <f t="shared" si="3"/>
        <v>37.421497124599995</v>
      </c>
      <c r="I53">
        <f t="shared" si="1"/>
        <v>73.360247590132687</v>
      </c>
    </row>
    <row r="54" spans="2:9" x14ac:dyDescent="0.3">
      <c r="B54">
        <v>42</v>
      </c>
      <c r="C54" s="12">
        <f>MEDIAN('Adjusted First Year'!C47:AM47)</f>
        <v>49</v>
      </c>
      <c r="D54" s="12">
        <f>_xlfn.PERCENTILE.INC('Adjusted First Year'!C47:AP47,0.25)</f>
        <v>35.04000000000002</v>
      </c>
      <c r="E54" s="12">
        <f>_xlfn.PERCENTILE.INC('Adjusted First Year'!C47:AP47,0.75)</f>
        <v>66.399999999999991</v>
      </c>
      <c r="G54">
        <f t="shared" si="2"/>
        <v>51.103708260000005</v>
      </c>
      <c r="H54">
        <f t="shared" si="3"/>
        <v>36.495802400000002</v>
      </c>
      <c r="I54">
        <f t="shared" si="1"/>
        <v>74.001137734176538</v>
      </c>
    </row>
    <row r="55" spans="2:9" x14ac:dyDescent="0.3">
      <c r="B55">
        <v>43</v>
      </c>
      <c r="C55" s="12">
        <f>MEDIAN('Adjusted First Year'!C48:AM48)</f>
        <v>51</v>
      </c>
      <c r="D55" s="12">
        <f>_xlfn.PERCENTILE.INC('Adjusted First Year'!C48:AP48,0.25)</f>
        <v>35.960000000000022</v>
      </c>
      <c r="E55" s="12">
        <f>_xlfn.PERCENTILE.INC('Adjusted First Year'!C48:AP48,0.75)</f>
        <v>66.999999999999986</v>
      </c>
      <c r="G55">
        <f t="shared" si="2"/>
        <v>52.166691049999997</v>
      </c>
      <c r="H55">
        <f t="shared" si="3"/>
        <v>38.558926399999997</v>
      </c>
      <c r="I55">
        <f t="shared" si="1"/>
        <v>74.62694670174595</v>
      </c>
    </row>
    <row r="56" spans="2:9" x14ac:dyDescent="0.3">
      <c r="B56">
        <v>44</v>
      </c>
      <c r="C56" s="12">
        <f>MEDIAN('Adjusted First Year'!C49:AM49)</f>
        <v>53</v>
      </c>
      <c r="D56" s="12">
        <f>_xlfn.PERCENTILE.INC('Adjusted First Year'!C49:AP49,0.25)</f>
        <v>36.880000000000024</v>
      </c>
      <c r="E56" s="12">
        <f>_xlfn.PERCENTILE.INC('Adjusted First Year'!C49:AP49,0.75)</f>
        <v>67.59999999999998</v>
      </c>
      <c r="G56">
        <f t="shared" si="2"/>
        <v>53.217885840000008</v>
      </c>
      <c r="H56">
        <f t="shared" si="3"/>
        <v>40.643025600000001</v>
      </c>
      <c r="I56">
        <f t="shared" si="1"/>
        <v>75.238367974076738</v>
      </c>
    </row>
    <row r="57" spans="2:9" x14ac:dyDescent="0.3">
      <c r="B57">
        <v>45</v>
      </c>
      <c r="C57" s="12">
        <f>MEDIAN('Adjusted First Year'!C50:AM50)</f>
        <v>55.5</v>
      </c>
      <c r="D57" s="12">
        <f>_xlfn.PERCENTILE.INC('Adjusted First Year'!C50:AP50,0.25)</f>
        <v>37.1</v>
      </c>
      <c r="E57" s="12">
        <f>_xlfn.PERCENTILE.INC('Adjusted First Year'!C50:AP50,0.75)</f>
        <v>68.199999999999974</v>
      </c>
      <c r="G57">
        <f t="shared" si="2"/>
        <v>54.257292630000002</v>
      </c>
      <c r="H57">
        <f t="shared" si="3"/>
        <v>43.274896474999998</v>
      </c>
      <c r="I57">
        <f t="shared" si="1"/>
        <v>75.836048272709959</v>
      </c>
    </row>
    <row r="58" spans="2:9" x14ac:dyDescent="0.3">
      <c r="B58">
        <v>46</v>
      </c>
      <c r="C58" s="12">
        <f>MEDIAN('Adjusted First Year'!C51:AM51)</f>
        <v>53</v>
      </c>
      <c r="D58" s="12">
        <f>_xlfn.PERCENTILE.INC('Adjusted First Year'!C51:AP51,0.25)</f>
        <v>37.608333333333334</v>
      </c>
      <c r="E58" s="12">
        <f>_xlfn.PERCENTILE.INC('Adjusted First Year'!C51:AP51,0.75)</f>
        <v>65.875</v>
      </c>
      <c r="G58">
        <f t="shared" si="2"/>
        <v>55.284911419999993</v>
      </c>
      <c r="H58">
        <f t="shared" si="3"/>
        <v>40.643025600000001</v>
      </c>
      <c r="I58">
        <f t="shared" si="1"/>
        <v>76.42059167110078</v>
      </c>
    </row>
    <row r="59" spans="2:9" x14ac:dyDescent="0.3">
      <c r="B59">
        <v>47</v>
      </c>
      <c r="C59" s="12">
        <f>MEDIAN('Adjusted First Year'!C52:AM52)</f>
        <v>55</v>
      </c>
      <c r="D59" s="12">
        <f>_xlfn.PERCENTILE.INC('Adjusted First Year'!C52:AP52,0.25)</f>
        <v>36.024999999999999</v>
      </c>
      <c r="E59" s="12">
        <f>_xlfn.PERCENTILE.INC('Adjusted First Year'!C52:AP52,0.75)</f>
        <v>68.349999999999994</v>
      </c>
      <c r="G59">
        <f t="shared" si="2"/>
        <v>56.300742210000003</v>
      </c>
      <c r="H59">
        <f t="shared" si="3"/>
        <v>42.746295199999992</v>
      </c>
      <c r="I59">
        <f t="shared" si="1"/>
        <v>76.992563264010528</v>
      </c>
    </row>
    <row r="60" spans="2:9" x14ac:dyDescent="0.3">
      <c r="B60">
        <v>48</v>
      </c>
      <c r="C60" s="12">
        <f>MEDIAN('Adjusted First Year'!C53:AM53)</f>
        <v>55</v>
      </c>
      <c r="D60" s="12">
        <f>_xlfn.PERCENTILE.INC('Adjusted First Year'!C53:AP53,0.25)</f>
        <v>35</v>
      </c>
      <c r="E60" s="12">
        <f>_xlfn.PERCENTILE.INC('Adjusted First Year'!C53:AP53,0.75)</f>
        <v>68.499999999999986</v>
      </c>
      <c r="G60">
        <f t="shared" si="2"/>
        <v>57.304785000000003</v>
      </c>
      <c r="H60">
        <f t="shared" si="3"/>
        <v>42.746295199999992</v>
      </c>
      <c r="I60">
        <f t="shared" si="1"/>
        <v>77.5524924505565</v>
      </c>
    </row>
    <row r="61" spans="2:9" x14ac:dyDescent="0.3">
      <c r="B61">
        <v>49</v>
      </c>
      <c r="C61" s="12">
        <f>MEDIAN('Adjusted First Year'!C54:AM54)</f>
        <v>58</v>
      </c>
      <c r="D61" s="12">
        <f>_xlfn.PERCENTILE.INC('Adjusted First Year'!C54:AP54,0.25)</f>
        <v>34.475000000000001</v>
      </c>
      <c r="E61" s="12">
        <f>_xlfn.PERCENTILE.INC('Adjusted First Year'!C54:AP54,0.75)</f>
        <v>68.874999999999986</v>
      </c>
      <c r="G61">
        <f t="shared" si="2"/>
        <v>58.297039790000007</v>
      </c>
      <c r="H61">
        <f t="shared" si="3"/>
        <v>45.933196099999996</v>
      </c>
      <c r="I61">
        <f t="shared" si="1"/>
        <v>78.100875878727081</v>
      </c>
    </row>
    <row r="62" spans="2:9" x14ac:dyDescent="0.3">
      <c r="B62">
        <v>50</v>
      </c>
      <c r="C62" s="12">
        <f>MEDIAN('Adjusted First Year'!C55:AM55)</f>
        <v>59</v>
      </c>
      <c r="D62" s="12">
        <f>_xlfn.PERCENTILE.INC('Adjusted First Year'!C55:AP55,0.25)</f>
        <v>33.633333333333333</v>
      </c>
      <c r="E62" s="12">
        <f>_xlfn.PERCENTILE.INC('Adjusted First Year'!C55:AP55,0.75)</f>
        <v>71.049999999999983</v>
      </c>
      <c r="G62">
        <f t="shared" si="2"/>
        <v>59.277506580000001</v>
      </c>
      <c r="H62">
        <f t="shared" si="3"/>
        <v>47.003126399999999</v>
      </c>
      <c r="I62">
        <f t="shared" si="1"/>
        <v>78.638180092407097</v>
      </c>
    </row>
    <row r="63" spans="2:9" x14ac:dyDescent="0.3">
      <c r="B63">
        <v>51</v>
      </c>
      <c r="C63" s="12">
        <f>MEDIAN('Adjusted First Year'!C56:AM56)</f>
        <v>61.475000000000001</v>
      </c>
      <c r="D63" s="12">
        <f>_xlfn.PERCENTILE.INC('Adjusted First Year'!C56:AP56,0.25)</f>
        <v>33.950000000000003</v>
      </c>
      <c r="E63" s="12">
        <f>_xlfn.PERCENTILE.INC('Adjusted First Year'!C56:AP56,0.75)</f>
        <v>73.25</v>
      </c>
      <c r="G63">
        <f t="shared" si="2"/>
        <v>60.246185370000013</v>
      </c>
      <c r="H63">
        <f t="shared" si="3"/>
        <v>49.665515676525004</v>
      </c>
      <c r="I63">
        <f t="shared" si="1"/>
        <v>79.164843916267245</v>
      </c>
    </row>
    <row r="64" spans="2:9" x14ac:dyDescent="0.3">
      <c r="B64">
        <v>52</v>
      </c>
      <c r="C64" s="12">
        <f>MEDIAN('Adjusted First Year'!C57:AM57)</f>
        <v>62</v>
      </c>
      <c r="D64" s="12">
        <f>_xlfn.PERCENTILE.INC('Adjusted First Year'!C57:AP57,0.25)</f>
        <v>34.549999999999997</v>
      </c>
      <c r="E64" s="12">
        <f>_xlfn.PERCENTILE.INC('Adjusted First Year'!C57:AP57,0.75)</f>
        <v>73.824999999999989</v>
      </c>
      <c r="G64">
        <f t="shared" si="2"/>
        <v>61.203076160000002</v>
      </c>
      <c r="H64">
        <f t="shared" si="3"/>
        <v>50.232648900000001</v>
      </c>
      <c r="I64">
        <f t="shared" si="1"/>
        <v>79.681280609065013</v>
      </c>
    </row>
    <row r="65" spans="2:9" x14ac:dyDescent="0.3">
      <c r="B65">
        <v>53</v>
      </c>
      <c r="C65" s="12">
        <f>MEDIAN('Adjusted First Year'!C58:AM58)</f>
        <v>65</v>
      </c>
      <c r="D65" s="12">
        <f>_xlfn.PERCENTILE.INC('Adjusted First Year'!C58:AP58,0.25)</f>
        <v>35.924999999999997</v>
      </c>
      <c r="E65" s="12">
        <f>_xlfn.PERCENTILE.INC('Adjusted First Year'!C58:AP58,0.75)</f>
        <v>75.550000000000011</v>
      </c>
      <c r="G65">
        <f t="shared" si="2"/>
        <v>62.148178949999995</v>
      </c>
      <c r="H65">
        <f t="shared" si="3"/>
        <v>53.487031200000004</v>
      </c>
      <c r="I65">
        <f t="shared" si="1"/>
        <v>80.187879811830143</v>
      </c>
    </row>
    <row r="66" spans="2:9" x14ac:dyDescent="0.3">
      <c r="B66">
        <v>54</v>
      </c>
      <c r="C66" s="12">
        <f>MEDIAN('Adjusted First Year'!C59:AM59)</f>
        <v>68</v>
      </c>
      <c r="D66" s="12">
        <f>_xlfn.PERCENTILE.INC('Adjusted First Year'!C59:AP59,0.25)</f>
        <v>36.649999999999991</v>
      </c>
      <c r="E66" s="12">
        <f>_xlfn.PERCENTILE.INC('Adjusted First Year'!C59:AP59,0.75)</f>
        <v>78.125</v>
      </c>
      <c r="G66">
        <f t="shared" si="2"/>
        <v>63.081493740000006</v>
      </c>
      <c r="H66">
        <f t="shared" si="3"/>
        <v>56.760182099999994</v>
      </c>
      <c r="I66">
        <f t="shared" si="1"/>
        <v>80.68500931394334</v>
      </c>
    </row>
    <row r="67" spans="2:9" x14ac:dyDescent="0.3">
      <c r="B67">
        <v>55</v>
      </c>
      <c r="C67" s="12">
        <f>MEDIAN('Adjusted First Year'!C60:AM60)</f>
        <v>72</v>
      </c>
      <c r="D67" s="12">
        <f>_xlfn.PERCENTILE.INC('Adjusted First Year'!C60:AP60,0.25)</f>
        <v>39.6</v>
      </c>
      <c r="E67" s="12">
        <f>_xlfn.PERCENTILE.INC('Adjusted First Year'!C60:AP60,0.75)</f>
        <v>79.5</v>
      </c>
      <c r="G67">
        <f t="shared" si="2"/>
        <v>64.003020529999986</v>
      </c>
      <c r="H67">
        <f t="shared" si="3"/>
        <v>61.143050899999999</v>
      </c>
      <c r="I67">
        <f t="shared" si="1"/>
        <v>81.173016657160716</v>
      </c>
    </row>
    <row r="68" spans="2:9" x14ac:dyDescent="0.3">
      <c r="B68">
        <v>56</v>
      </c>
      <c r="C68" s="12">
        <f>MEDIAN('Adjusted First Year'!C61:AM61)</f>
        <v>72.100000000000009</v>
      </c>
      <c r="D68" s="12">
        <f>_xlfn.PERCENTILE.INC('Adjusted First Year'!C61:AP61,0.25)</f>
        <v>40.75</v>
      </c>
      <c r="E68" s="12">
        <f>_xlfn.PERCENTILE.INC('Adjusted First Year'!C61:AP61,0.75)</f>
        <v>81.2</v>
      </c>
      <c r="G68">
        <f t="shared" si="2"/>
        <v>64.912759319999992</v>
      </c>
      <c r="H68">
        <f t="shared" si="3"/>
        <v>61.252786513400018</v>
      </c>
      <c r="I68">
        <f t="shared" si="1"/>
        <v>81.652230595107042</v>
      </c>
    </row>
    <row r="69" spans="2:9" x14ac:dyDescent="0.3">
      <c r="B69">
        <v>57</v>
      </c>
      <c r="C69" s="12">
        <f>MEDIAN('Adjusted First Year'!C62:AM62)</f>
        <v>68</v>
      </c>
      <c r="D69" s="12">
        <f>_xlfn.PERCENTILE.INC('Adjusted First Year'!C62:AP62,0.25)</f>
        <v>41.8</v>
      </c>
      <c r="E69" s="12">
        <f>_xlfn.PERCENTILE.INC('Adjusted First Year'!C62:AP62,0.75)</f>
        <v>82.637500000000003</v>
      </c>
      <c r="G69">
        <f t="shared" si="2"/>
        <v>65.810710110000002</v>
      </c>
      <c r="H69">
        <f t="shared" si="3"/>
        <v>56.760182099999994</v>
      </c>
      <c r="I69">
        <f t="shared" si="1"/>
        <v>82.12296242358903</v>
      </c>
    </row>
    <row r="70" spans="2:9" x14ac:dyDescent="0.3">
      <c r="B70">
        <v>58</v>
      </c>
      <c r="C70" s="12">
        <f>MEDIAN('Adjusted First Year'!C63:AM63)</f>
        <v>69.75</v>
      </c>
      <c r="D70" s="12">
        <f>_xlfn.PERCENTILE.INC('Adjusted First Year'!C63:AP63,0.25)</f>
        <v>43.607142857142861</v>
      </c>
      <c r="E70" s="12">
        <f>_xlfn.PERCENTILE.INC('Adjusted First Year'!C63:AP63,0.75)</f>
        <v>84.275000000000006</v>
      </c>
      <c r="G70">
        <f t="shared" si="2"/>
        <v>66.696872899999988</v>
      </c>
      <c r="H70">
        <f t="shared" si="3"/>
        <v>58.67576530625</v>
      </c>
      <c r="I70">
        <f t="shared" si="1"/>
        <v>82.585507195210909</v>
      </c>
    </row>
    <row r="71" spans="2:9" x14ac:dyDescent="0.3">
      <c r="B71">
        <v>59</v>
      </c>
      <c r="C71" s="12">
        <f>MEDIAN('Adjusted First Year'!C64:AM64)</f>
        <v>70.100000000000009</v>
      </c>
      <c r="D71" s="12">
        <f>_xlfn.PERCENTILE.INC('Adjusted First Year'!C64:AP64,0.25)</f>
        <v>44.489285714285714</v>
      </c>
      <c r="E71" s="12">
        <f>_xlfn.PERCENTILE.INC('Adjusted First Year'!C64:AP64,0.75)</f>
        <v>85.737500000000011</v>
      </c>
      <c r="G71">
        <f t="shared" si="2"/>
        <v>67.571247689999993</v>
      </c>
      <c r="H71">
        <f t="shared" si="3"/>
        <v>59.05929320940001</v>
      </c>
      <c r="I71">
        <f t="shared" si="1"/>
        <v>83.040144830160926</v>
      </c>
    </row>
    <row r="72" spans="2:9" x14ac:dyDescent="0.3">
      <c r="B72">
        <v>60</v>
      </c>
      <c r="C72" s="12">
        <f>MEDIAN('Adjusted First Year'!C65:AM65)</f>
        <v>70.450000000000017</v>
      </c>
      <c r="D72" s="12">
        <f>_xlfn.PERCENTILE.INC('Adjusted First Year'!C65:AP65,0.25)</f>
        <v>45.371428571428567</v>
      </c>
      <c r="E72" s="12">
        <f>_xlfn.PERCENTILE.INC('Adjusted First Year'!C65:AP65,0.75)</f>
        <v>87.375</v>
      </c>
      <c r="G72">
        <f t="shared" si="2"/>
        <v>68.433834479999987</v>
      </c>
      <c r="H72">
        <f t="shared" si="3"/>
        <v>59.442935630450023</v>
      </c>
      <c r="I72">
        <f t="shared" si="1"/>
        <v>83.487141133640449</v>
      </c>
    </row>
    <row r="73" spans="2:9" x14ac:dyDescent="0.3">
      <c r="B73">
        <v>61</v>
      </c>
      <c r="C73" s="12">
        <f>MEDIAN('Adjusted First Year'!C66:AM66)</f>
        <v>69</v>
      </c>
      <c r="D73" s="12">
        <f>_xlfn.PERCENTILE.INC('Adjusted First Year'!C66:AP66,0.25)</f>
        <v>47.007142857142853</v>
      </c>
      <c r="E73" s="12">
        <f>_xlfn.PERCENTILE.INC('Adjusted First Year'!C66:AP66,0.75)</f>
        <v>84.13</v>
      </c>
      <c r="G73">
        <f t="shared" si="2"/>
        <v>69.28463327</v>
      </c>
      <c r="H73">
        <f t="shared" si="3"/>
        <v>57.854350399999994</v>
      </c>
      <c r="I73">
        <f t="shared" si="1"/>
        <v>83.92674872919639</v>
      </c>
    </row>
    <row r="74" spans="2:9" x14ac:dyDescent="0.3">
      <c r="B74">
        <v>62</v>
      </c>
      <c r="C74" s="12">
        <f>MEDIAN('Adjusted First Year'!C67:AM67)</f>
        <v>68</v>
      </c>
      <c r="D74" s="12">
        <f>_xlfn.PERCENTILE.INC('Adjusted First Year'!C67:AP67,0.25)</f>
        <v>48.991428571428592</v>
      </c>
      <c r="E74" s="12">
        <f>_xlfn.PERCENTILE.INC('Adjusted First Year'!C67:AP67,0.75)</f>
        <v>85.359999999999985</v>
      </c>
      <c r="G74">
        <f t="shared" si="2"/>
        <v>70.12364405999999</v>
      </c>
      <c r="H74">
        <f t="shared" si="3"/>
        <v>56.760182099999994</v>
      </c>
      <c r="I74">
        <f t="shared" si="1"/>
        <v>84.359207916162035</v>
      </c>
    </row>
    <row r="75" spans="2:9" x14ac:dyDescent="0.3">
      <c r="B75">
        <v>63</v>
      </c>
      <c r="C75" s="12">
        <f>MEDIAN('Adjusted First Year'!C68:AM68)</f>
        <v>69</v>
      </c>
      <c r="D75" s="12">
        <f>_xlfn.PERCENTILE.INC('Adjusted First Year'!C68:AP68,0.25)</f>
        <v>49.715714285714306</v>
      </c>
      <c r="E75" s="12">
        <f>_xlfn.PERCENTILE.INC('Adjusted First Year'!C68:AP68,0.75)</f>
        <v>86.589999999999989</v>
      </c>
      <c r="G75">
        <f t="shared" si="2"/>
        <v>70.950866849999997</v>
      </c>
      <c r="H75">
        <f t="shared" si="3"/>
        <v>57.854350399999994</v>
      </c>
      <c r="I75">
        <f t="shared" si="1"/>
        <v>84.784747458493868</v>
      </c>
    </row>
    <row r="76" spans="2:9" x14ac:dyDescent="0.3">
      <c r="B76">
        <v>64</v>
      </c>
      <c r="C76" s="12">
        <f>MEDIAN('Adjusted First Year'!C69:AM69)</f>
        <v>70.214285714285708</v>
      </c>
      <c r="D76" s="12">
        <f>_xlfn.PERCENTILE.INC('Adjusted First Year'!C69:AP69,0.25)</f>
        <v>50.440000000000019</v>
      </c>
      <c r="E76" s="12">
        <f>_xlfn.PERCENTILE.INC('Adjusted First Year'!C69:AP69,0.75)</f>
        <v>87.07</v>
      </c>
      <c r="G76">
        <f t="shared" si="2"/>
        <v>71.766301639999995</v>
      </c>
      <c r="H76">
        <f t="shared" si="3"/>
        <v>59.184552082580176</v>
      </c>
      <c r="I76">
        <f t="shared" si="1"/>
        <v>85.203585311486975</v>
      </c>
    </row>
    <row r="77" spans="2:9" x14ac:dyDescent="0.3">
      <c r="B77">
        <v>65</v>
      </c>
      <c r="C77" s="12">
        <f>MEDIAN('Adjusted First Year'!C70:AM70)</f>
        <v>71.214285714285708</v>
      </c>
      <c r="D77" s="12">
        <f>_xlfn.PERCENTILE.INC('Adjusted First Year'!C70:AP70,0.25)</f>
        <v>57.450000000000045</v>
      </c>
      <c r="E77" s="12">
        <f>_xlfn.PERCENTILE.INC('Adjusted First Year'!C70:AP70,0.75)</f>
        <v>88.324999999999989</v>
      </c>
      <c r="G77">
        <f t="shared" si="2"/>
        <v>72.569948429999982</v>
      </c>
      <c r="H77">
        <f t="shared" si="3"/>
        <v>60.281036588702619</v>
      </c>
      <c r="I77">
        <f t="shared" si="1"/>
        <v>85.615929292148977</v>
      </c>
    </row>
    <row r="78" spans="2:9" x14ac:dyDescent="0.3">
      <c r="B78">
        <v>66</v>
      </c>
      <c r="C78" s="12">
        <f>MEDIAN('Adjusted First Year'!C71:AM71)</f>
        <v>71.821428571428555</v>
      </c>
      <c r="D78" s="12">
        <f>_xlfn.PERCENTILE.INC('Adjusted First Year'!C71:AP71,0.25)</f>
        <v>58.540000000000049</v>
      </c>
      <c r="E78" s="12">
        <f>_xlfn.PERCENTILE.INC('Adjusted First Year'!C71:AP71,0.75)</f>
        <v>88.037499999999994</v>
      </c>
      <c r="G78">
        <f t="shared" ref="G78:G112" si="4">G$6*B78^4+G$7*B78^3+G$8*B78^2+G$9*B78+G$10</f>
        <v>73.361807220000003</v>
      </c>
      <c r="H78">
        <f t="shared" ref="H78:H112" si="5">H$6*C78^4+H$7*C78^3+H$8*C78^2+H$9*C78+H$10</f>
        <v>60.947107184894293</v>
      </c>
      <c r="I78">
        <f t="shared" ref="I78:I112" si="6">$I$9*LN(B78)+$I$10</f>
        <v>86.021977698394068</v>
      </c>
    </row>
    <row r="79" spans="2:9" x14ac:dyDescent="0.3">
      <c r="B79">
        <v>67</v>
      </c>
      <c r="C79" s="12">
        <f>MEDIAN('Adjusted First Year'!C72:AM72)</f>
        <v>72.428571428571416</v>
      </c>
      <c r="D79" s="12">
        <f>_xlfn.PERCENTILE.INC('Adjusted First Year'!C72:AP72,0.25)</f>
        <v>59.630000000000052</v>
      </c>
      <c r="E79" s="12">
        <f>_xlfn.PERCENTILE.INC('Adjusted First Year'!C72:AP72,0.75)</f>
        <v>90.05</v>
      </c>
      <c r="G79">
        <f t="shared" si="4"/>
        <v>74.141878009999999</v>
      </c>
      <c r="H79">
        <f t="shared" si="5"/>
        <v>61.613379227988318</v>
      </c>
      <c r="I79">
        <f t="shared" si="6"/>
        <v>86.421919881675819</v>
      </c>
    </row>
    <row r="80" spans="2:9" x14ac:dyDescent="0.3">
      <c r="B80">
        <v>68</v>
      </c>
      <c r="C80" s="12">
        <f>MEDIAN('Adjusted First Year'!C73:AM73)</f>
        <v>73.035714285714278</v>
      </c>
      <c r="D80" s="12">
        <f>_xlfn.PERCENTILE.INC('Adjusted First Year'!C73:AP73,0.25)</f>
        <v>60.720000000000049</v>
      </c>
      <c r="E80" s="12">
        <f>_xlfn.PERCENTILE.INC('Adjusted First Year'!C73:AP73,0.75)</f>
        <v>90.9</v>
      </c>
      <c r="G80">
        <f t="shared" si="4"/>
        <v>74.9101608</v>
      </c>
      <c r="H80">
        <f t="shared" si="5"/>
        <v>62.279802227241248</v>
      </c>
      <c r="I80">
        <f t="shared" si="6"/>
        <v>86.815936777197749</v>
      </c>
    </row>
    <row r="81" spans="2:9" x14ac:dyDescent="0.3">
      <c r="B81">
        <v>69</v>
      </c>
      <c r="C81" s="12">
        <f>MEDIAN('Adjusted First Year'!C74:AM74)</f>
        <v>73.642857142857125</v>
      </c>
      <c r="D81" s="12">
        <f>_xlfn.PERCENTILE.INC('Adjusted First Year'!C74:AP74,0.25)</f>
        <v>61.710000000000051</v>
      </c>
      <c r="E81" s="12">
        <f>_xlfn.PERCENTILE.INC('Adjusted First Year'!C74:AP74,0.75)</f>
        <v>91.75</v>
      </c>
      <c r="G81">
        <f t="shared" si="4"/>
        <v>75.666655589999991</v>
      </c>
      <c r="H81">
        <f t="shared" si="5"/>
        <v>62.946325691909607</v>
      </c>
      <c r="I81">
        <f t="shared" si="6"/>
        <v>87.204201395418124</v>
      </c>
    </row>
    <row r="82" spans="2:9" x14ac:dyDescent="0.3">
      <c r="B82">
        <v>70</v>
      </c>
      <c r="C82" s="12">
        <f>MEDIAN('Adjusted First Year'!C75:AM75)</f>
        <v>74.835000000000008</v>
      </c>
      <c r="D82" s="12">
        <f>_xlfn.PERCENTILE.INC('Adjusted First Year'!C75:AP75,0.25)</f>
        <v>62.700000000000053</v>
      </c>
      <c r="E82" s="12">
        <f>_xlfn.PERCENTILE.INC('Adjusted First Year'!C75:AP75,0.75)</f>
        <v>92.600000000000009</v>
      </c>
      <c r="G82">
        <f t="shared" si="4"/>
        <v>76.41136238</v>
      </c>
      <c r="H82">
        <f t="shared" si="5"/>
        <v>64.255162337611409</v>
      </c>
      <c r="I82">
        <f t="shared" si="6"/>
        <v>87.586879278191006</v>
      </c>
    </row>
    <row r="83" spans="2:9" x14ac:dyDescent="0.3">
      <c r="B83">
        <v>71</v>
      </c>
      <c r="C83" s="12">
        <f>MEDIAN('Adjusted First Year'!C76:AM76)</f>
        <v>73.33</v>
      </c>
      <c r="D83" s="12">
        <f>_xlfn.PERCENTILE.INC('Adjusted First Year'!C76:AP76,0.25)</f>
        <v>61.72000000000007</v>
      </c>
      <c r="E83" s="12">
        <f>_xlfn.PERCENTILE.INC('Adjusted First Year'!C76:AP76,0.75)</f>
        <v>83</v>
      </c>
      <c r="G83">
        <f t="shared" si="4"/>
        <v>77.144281169999999</v>
      </c>
      <c r="H83">
        <f t="shared" si="5"/>
        <v>62.602860645438795</v>
      </c>
      <c r="I83">
        <f t="shared" si="6"/>
        <v>87.964128922553371</v>
      </c>
    </row>
    <row r="84" spans="2:9" x14ac:dyDescent="0.3">
      <c r="B84">
        <v>72</v>
      </c>
      <c r="C84" s="12">
        <f>MEDIAN('Adjusted First Year'!C77:AM77)</f>
        <v>75</v>
      </c>
      <c r="D84" s="12">
        <f>_xlfn.PERCENTILE.INC('Adjusted First Year'!C77:AP77,0.25)</f>
        <v>62.640000000000072</v>
      </c>
      <c r="E84" s="12">
        <f>_xlfn.PERCENTILE.INC('Adjusted First Year'!C77:AP77,0.75)</f>
        <v>87</v>
      </c>
      <c r="G84">
        <f t="shared" si="4"/>
        <v>77.865411959999989</v>
      </c>
      <c r="H84">
        <f t="shared" si="5"/>
        <v>64.436307200000002</v>
      </c>
      <c r="I84">
        <f t="shared" si="6"/>
        <v>88.33610217487383</v>
      </c>
    </row>
    <row r="85" spans="2:9" x14ac:dyDescent="0.3">
      <c r="B85">
        <v>73</v>
      </c>
      <c r="C85" s="12">
        <f>MEDIAN('Adjusted First Year'!C78:AM78)</f>
        <v>76.5</v>
      </c>
      <c r="D85" s="12">
        <f>_xlfn.PERCENTILE.INC('Adjusted First Year'!C78:AP78,0.25)</f>
        <v>63.560000000000073</v>
      </c>
      <c r="E85" s="12">
        <f>_xlfn.PERCENTILE.INC('Adjusted First Year'!C78:AP78,0.75)</f>
        <v>89</v>
      </c>
      <c r="G85">
        <f t="shared" si="4"/>
        <v>78.574754749999997</v>
      </c>
      <c r="H85">
        <f t="shared" si="5"/>
        <v>66.082740275000006</v>
      </c>
      <c r="I85">
        <f t="shared" si="6"/>
        <v>88.702944597815971</v>
      </c>
    </row>
    <row r="86" spans="2:9" x14ac:dyDescent="0.3">
      <c r="B86">
        <v>74</v>
      </c>
      <c r="C86" s="12">
        <f>MEDIAN('Adjusted First Year'!C79:AM79)</f>
        <v>75.600000000000009</v>
      </c>
      <c r="D86" s="12">
        <f>_xlfn.PERCENTILE.INC('Adjusted First Year'!C79:AP79,0.25)</f>
        <v>61.610000000000056</v>
      </c>
      <c r="E86" s="12">
        <f>_xlfn.PERCENTILE.INC('Adjusted First Year'!C79:AP79,0.75)</f>
        <v>91.5</v>
      </c>
      <c r="G86">
        <f t="shared" si="4"/>
        <v>79.272309539999995</v>
      </c>
      <c r="H86">
        <f t="shared" si="5"/>
        <v>65.094969130400017</v>
      </c>
      <c r="I86">
        <f t="shared" si="6"/>
        <v>89.064795812335859</v>
      </c>
    </row>
    <row r="87" spans="2:9" x14ac:dyDescent="0.3">
      <c r="B87">
        <v>75</v>
      </c>
      <c r="C87" s="12">
        <f>MEDIAN('Adjusted First Year'!C80:AM80)</f>
        <v>76.450000000000017</v>
      </c>
      <c r="D87" s="12">
        <f>_xlfn.PERCENTILE.INC('Adjusted First Year'!C80:AP80,0.25)</f>
        <v>62.550000000000054</v>
      </c>
      <c r="E87" s="12">
        <f>_xlfn.PERCENTILE.INC('Adjusted First Year'!C80:AP80,0.75)</f>
        <v>91.5</v>
      </c>
      <c r="G87">
        <f t="shared" si="4"/>
        <v>79.958076329999997</v>
      </c>
      <c r="H87">
        <f t="shared" si="5"/>
        <v>66.027873398450026</v>
      </c>
      <c r="I87">
        <f t="shared" si="6"/>
        <v>89.421789816724413</v>
      </c>
    </row>
    <row r="88" spans="2:9" x14ac:dyDescent="0.3">
      <c r="B88">
        <v>76</v>
      </c>
      <c r="C88" s="12">
        <f>MEDIAN('Adjusted First Year'!C81:AM81)</f>
        <v>77.300000000000011</v>
      </c>
      <c r="D88" s="12">
        <f>_xlfn.PERCENTILE.INC('Adjusted First Year'!C81:AP81,0.25)</f>
        <v>63.490000000000059</v>
      </c>
      <c r="E88" s="12">
        <f>_xlfn.PERCENTILE.INC('Adjusted First Year'!C81:AP81,0.75)</f>
        <v>91.5</v>
      </c>
      <c r="G88">
        <f t="shared" si="4"/>
        <v>80.63205511999999</v>
      </c>
      <c r="H88">
        <f t="shared" si="5"/>
        <v>66.960418063800006</v>
      </c>
      <c r="I88">
        <f t="shared" si="6"/>
        <v>89.77405528451952</v>
      </c>
    </row>
    <row r="89" spans="2:9" x14ac:dyDescent="0.3">
      <c r="B89">
        <v>77</v>
      </c>
      <c r="C89" s="12">
        <f>MEDIAN('Adjusted First Year'!C82:AM82)</f>
        <v>78.400000000000006</v>
      </c>
      <c r="D89" s="12">
        <f>_xlfn.PERCENTILE.INC('Adjusted First Year'!C82:AP82,0.25)</f>
        <v>64.430000000000064</v>
      </c>
      <c r="E89" s="12">
        <f>_xlfn.PERCENTILE.INC('Adjusted First Year'!C82:AP82,0.75)</f>
        <v>90.75</v>
      </c>
      <c r="G89">
        <f t="shared" si="4"/>
        <v>81.294245909999987</v>
      </c>
      <c r="H89">
        <f t="shared" si="5"/>
        <v>68.166480941600014</v>
      </c>
      <c r="I89">
        <f t="shared" si="6"/>
        <v>90.121715842944624</v>
      </c>
    </row>
    <row r="90" spans="2:9" x14ac:dyDescent="0.3">
      <c r="B90">
        <v>78</v>
      </c>
      <c r="C90" s="12">
        <f>MEDIAN('Adjusted First Year'!C83:AM83)</f>
        <v>79.5</v>
      </c>
      <c r="D90" s="12">
        <f>_xlfn.PERCENTILE.INC('Adjusted First Year'!C83:AP83,0.25)</f>
        <v>65.435000000000059</v>
      </c>
      <c r="E90" s="12">
        <f>_xlfn.PERCENTILE.INC('Adjusted First Year'!C83:AP83,0.75)</f>
        <v>90</v>
      </c>
      <c r="G90">
        <f t="shared" si="4"/>
        <v>81.944648699999988</v>
      </c>
      <c r="H90">
        <f t="shared" si="5"/>
        <v>69.371409274999991</v>
      </c>
      <c r="I90">
        <f t="shared" si="6"/>
        <v>90.464890333382343</v>
      </c>
    </row>
    <row r="91" spans="2:9" x14ac:dyDescent="0.3">
      <c r="B91">
        <v>79</v>
      </c>
      <c r="C91" s="12">
        <f>MEDIAN('Adjusted First Year'!C84:AM84)</f>
        <v>84</v>
      </c>
      <c r="D91" s="12">
        <f>_xlfn.PERCENTILE.INC('Adjusted First Year'!C84:AP84,0.25)</f>
        <v>70.393333333333402</v>
      </c>
      <c r="E91" s="12">
        <f>_xlfn.PERCENTILE.INC('Adjusted First Year'!C84:AP84,0.75)</f>
        <v>96.375</v>
      </c>
      <c r="G91">
        <f t="shared" si="4"/>
        <v>82.583263489999993</v>
      </c>
      <c r="H91">
        <f t="shared" si="5"/>
        <v>74.282498900000007</v>
      </c>
      <c r="I91">
        <f t="shared" si="6"/>
        <v>90.803693055255948</v>
      </c>
    </row>
    <row r="92" spans="2:9" x14ac:dyDescent="0.3">
      <c r="B92">
        <v>80</v>
      </c>
      <c r="C92" s="12">
        <f>MEDIAN('Adjusted First Year'!C85:AM85)</f>
        <v>85.5</v>
      </c>
      <c r="D92" s="12">
        <f>_xlfn.PERCENTILE.INC('Adjusted First Year'!C85:AP85,0.25)</f>
        <v>71.25</v>
      </c>
      <c r="E92" s="12">
        <f>_xlfn.PERCENTILE.INC('Adjusted First Year'!C85:AP85,0.75)</f>
        <v>96.424999999999997</v>
      </c>
      <c r="G92">
        <f t="shared" si="4"/>
        <v>83.210090280000003</v>
      </c>
      <c r="H92">
        <f t="shared" si="5"/>
        <v>75.910639474999996</v>
      </c>
      <c r="I92">
        <f t="shared" si="6"/>
        <v>91.138233994570953</v>
      </c>
    </row>
    <row r="93" spans="2:9" x14ac:dyDescent="0.3">
      <c r="B93">
        <v>81</v>
      </c>
      <c r="C93" s="12">
        <f>MEDIAN('Adjusted First Year'!C86:AM86)</f>
        <v>86</v>
      </c>
      <c r="D93" s="12">
        <f>_xlfn.PERCENTILE.INC('Adjusted First Year'!C86:AP86,0.25)</f>
        <v>71.3</v>
      </c>
      <c r="E93" s="12">
        <f>_xlfn.PERCENTILE.INC('Adjusted First Year'!C86:AP86,0.75)</f>
        <v>99</v>
      </c>
      <c r="G93">
        <f t="shared" si="4"/>
        <v>83.825129070000003</v>
      </c>
      <c r="H93">
        <f t="shared" si="5"/>
        <v>76.452120899999997</v>
      </c>
      <c r="I93">
        <f t="shared" si="6"/>
        <v>91.46861903826067</v>
      </c>
    </row>
    <row r="94" spans="2:9" x14ac:dyDescent="0.3">
      <c r="B94">
        <v>82</v>
      </c>
      <c r="C94" s="12">
        <f>MEDIAN('Adjusted First Year'!C87:AM87)</f>
        <v>86.5</v>
      </c>
      <c r="D94" s="12">
        <f>_xlfn.PERCENTILE.INC('Adjusted First Year'!C87:AP87,0.25)</f>
        <v>72.599999999999994</v>
      </c>
      <c r="E94" s="12">
        <f>_xlfn.PERCENTILE.INC('Adjusted First Year'!C87:AP87,0.75)</f>
        <v>99</v>
      </c>
      <c r="G94">
        <f t="shared" si="4"/>
        <v>84.428379859999978</v>
      </c>
      <c r="H94">
        <f t="shared" si="5"/>
        <v>76.992939274999998</v>
      </c>
      <c r="I94">
        <f t="shared" si="6"/>
        <v>91.794950175380521</v>
      </c>
    </row>
    <row r="95" spans="2:9" x14ac:dyDescent="0.3">
      <c r="B95">
        <v>83</v>
      </c>
      <c r="C95" s="12">
        <f>MEDIAN('Adjusted First Year'!C88:AM88)</f>
        <v>87</v>
      </c>
      <c r="D95" s="12">
        <f>_xlfn.PERCENTILE.INC('Adjusted First Year'!C88:AP88,0.25)</f>
        <v>73.899999999999991</v>
      </c>
      <c r="E95" s="12">
        <f>_xlfn.PERCENTILE.INC('Adjusted First Year'!C88:AP88,0.75)</f>
        <v>99</v>
      </c>
      <c r="G95">
        <f t="shared" si="4"/>
        <v>85.019842649999987</v>
      </c>
      <c r="H95">
        <f t="shared" si="5"/>
        <v>77.533066399999996</v>
      </c>
      <c r="I95">
        <f t="shared" si="6"/>
        <v>92.117325686108032</v>
      </c>
    </row>
    <row r="96" spans="2:9" x14ac:dyDescent="0.3">
      <c r="B96">
        <v>84</v>
      </c>
      <c r="C96" s="12">
        <f>MEDIAN('Adjusted First Year'!C89:AM89)</f>
        <v>88</v>
      </c>
      <c r="D96" s="12">
        <f>_xlfn.PERCENTILE.INC('Adjusted First Year'!C89:AP89,0.25)</f>
        <v>75.199999999999989</v>
      </c>
      <c r="E96" s="12">
        <f>_xlfn.PERCENTILE.INC('Adjusted First Year'!C89:AP89,0.75)</f>
        <v>99</v>
      </c>
      <c r="G96">
        <f t="shared" si="4"/>
        <v>85.59951744</v>
      </c>
      <c r="H96">
        <f t="shared" si="5"/>
        <v>78.611134100000001</v>
      </c>
      <c r="I96">
        <f t="shared" si="6"/>
        <v>92.435840319424358</v>
      </c>
    </row>
    <row r="97" spans="2:9" x14ac:dyDescent="0.3">
      <c r="B97">
        <v>85</v>
      </c>
      <c r="C97" s="12">
        <f>MEDIAN('Adjusted First Year'!C90:AM90)</f>
        <v>85.9</v>
      </c>
      <c r="D97" s="12">
        <f>_xlfn.PERCENTILE.INC('Adjusted First Year'!C90:AP90,0.25)</f>
        <v>73.644999999999982</v>
      </c>
      <c r="E97" s="12">
        <f>_xlfn.PERCENTILE.INC('Adjusted First Year'!C90:AP90,0.75)</f>
        <v>90.75</v>
      </c>
      <c r="G97">
        <f t="shared" si="4"/>
        <v>86.167404229999988</v>
      </c>
      <c r="H97">
        <f t="shared" si="5"/>
        <v>76.343876756600011</v>
      </c>
      <c r="I97">
        <f t="shared" si="6"/>
        <v>92.750585460281712</v>
      </c>
    </row>
    <row r="98" spans="2:9" x14ac:dyDescent="0.3">
      <c r="B98">
        <v>86</v>
      </c>
      <c r="C98" s="12">
        <f>MEDIAN('Adjusted First Year'!C91:AM91)</f>
        <v>86.658333333333331</v>
      </c>
      <c r="D98" s="12">
        <f>_xlfn.PERCENTILE.INC('Adjusted First Year'!C91:AP91,0.25)</f>
        <v>74.889999999999986</v>
      </c>
      <c r="E98" s="12">
        <f>_xlfn.PERCENTILE.INC('Adjusted First Year'!C91:AP91,0.75)</f>
        <v>91.5</v>
      </c>
      <c r="G98">
        <f t="shared" si="4"/>
        <v>86.723503019999981</v>
      </c>
      <c r="H98">
        <f t="shared" si="5"/>
        <v>77.164055659746282</v>
      </c>
      <c r="I98">
        <f t="shared" si="6"/>
        <v>93.06164928699377</v>
      </c>
    </row>
    <row r="99" spans="2:9" x14ac:dyDescent="0.3">
      <c r="B99">
        <v>87</v>
      </c>
      <c r="C99" s="12">
        <f>MEDIAN('Adjusted First Year'!C92:AM92)</f>
        <v>87.416666666666657</v>
      </c>
      <c r="D99" s="12">
        <f>_xlfn.PERCENTILE.INC('Adjusted First Year'!C92:AP92,0.25)</f>
        <v>76.134999999999991</v>
      </c>
      <c r="E99" s="12">
        <f>_xlfn.PERCENTILE.INC('Adjusted First Year'!C92:AP92,0.75)</f>
        <v>91.875</v>
      </c>
      <c r="G99">
        <f t="shared" si="4"/>
        <v>87.267813810000007</v>
      </c>
      <c r="H99">
        <f t="shared" si="5"/>
        <v>77.98262395439815</v>
      </c>
      <c r="I99">
        <f t="shared" si="6"/>
        <v>93.369116919528253</v>
      </c>
    </row>
    <row r="100" spans="2:9" x14ac:dyDescent="0.3">
      <c r="B100">
        <v>88</v>
      </c>
      <c r="C100" s="12">
        <f>MEDIAN('Adjusted First Year'!C93:AM93)</f>
        <v>88.259999999999991</v>
      </c>
      <c r="D100" s="12">
        <f>_xlfn.PERCENTILE.INC('Adjusted First Year'!C93:AP93,0.25)</f>
        <v>77.379999999999981</v>
      </c>
      <c r="E100" s="12">
        <f>_xlfn.PERCENTILE.INC('Adjusted First Year'!C93:AP93,0.75)</f>
        <v>92.25</v>
      </c>
      <c r="G100">
        <f t="shared" si="4"/>
        <v>87.800336600000009</v>
      </c>
      <c r="H100">
        <f t="shared" si="5"/>
        <v>78.890932480222389</v>
      </c>
      <c r="I100">
        <f t="shared" si="6"/>
        <v>93.673070559324586</v>
      </c>
    </row>
    <row r="101" spans="2:9" x14ac:dyDescent="0.3">
      <c r="B101">
        <v>89</v>
      </c>
      <c r="C101" s="12">
        <f>MEDIAN('Adjusted First Year'!C94:AM94)</f>
        <v>89.098333333333329</v>
      </c>
      <c r="D101" s="12">
        <f>_xlfn.PERCENTILE.INC('Adjusted First Year'!C94:AP94,0.25)</f>
        <v>78.624999999999986</v>
      </c>
      <c r="E101" s="12">
        <f>_xlfn.PERCENTILE.INC('Adjusted First Year'!C94:AP94,0.75)</f>
        <v>93</v>
      </c>
      <c r="G101">
        <f t="shared" si="4"/>
        <v>88.321071389999986</v>
      </c>
      <c r="H101">
        <f t="shared" si="5"/>
        <v>79.79162711379189</v>
      </c>
      <c r="I101">
        <f t="shared" si="6"/>
        <v>93.973589621212056</v>
      </c>
    </row>
    <row r="102" spans="2:9" x14ac:dyDescent="0.3">
      <c r="B102">
        <v>90</v>
      </c>
      <c r="C102" s="12">
        <f>MEDIAN('Adjusted First Year'!C95:AM95)</f>
        <v>89.941666666666663</v>
      </c>
      <c r="D102" s="12">
        <f>_xlfn.PERCENTILE.INC('Adjusted First Year'!C95:AP95,0.25)</f>
        <v>79.724999999999994</v>
      </c>
      <c r="E102" s="12">
        <f>_xlfn.PERCENTILE.INC('Adjusted First Year'!C95:AP95,0.75)</f>
        <v>93</v>
      </c>
      <c r="G102">
        <f t="shared" si="4"/>
        <v>88.830018179999996</v>
      </c>
      <c r="H102">
        <f t="shared" si="5"/>
        <v>80.695317083039811</v>
      </c>
      <c r="I102">
        <f t="shared" si="6"/>
        <v>94.270750857957793</v>
      </c>
    </row>
    <row r="103" spans="2:9" x14ac:dyDescent="0.3">
      <c r="B103">
        <v>91</v>
      </c>
      <c r="C103" s="12">
        <f>MEDIAN('Adjusted First Year'!C96:AM96)</f>
        <v>90.9</v>
      </c>
      <c r="D103" s="12">
        <f>_xlfn.PERCENTILE.INC('Adjusted First Year'!C96:AP96,0.25)</f>
        <v>87.25</v>
      </c>
      <c r="E103" s="12">
        <f>_xlfn.PERCENTILE.INC('Adjusted First Year'!C96:AP96,0.75)</f>
        <v>95</v>
      </c>
      <c r="G103">
        <f t="shared" si="4"/>
        <v>89.327176970000011</v>
      </c>
      <c r="H103">
        <f t="shared" si="5"/>
        <v>81.719172716600013</v>
      </c>
      <c r="I103">
        <f t="shared" si="6"/>
        <v>94.564628477932885</v>
      </c>
    </row>
    <row r="104" spans="2:9" x14ac:dyDescent="0.3">
      <c r="B104">
        <v>92</v>
      </c>
      <c r="C104" s="12">
        <f>MEDIAN('Adjusted First Year'!C97:AM97)</f>
        <v>91.160000000000011</v>
      </c>
      <c r="D104" s="12">
        <f>_xlfn.PERCENTILE.INC('Adjusted First Year'!C97:AP97,0.25)</f>
        <v>88</v>
      </c>
      <c r="E104" s="12">
        <f>_xlfn.PERCENTILE.INC('Adjusted First Year'!C97:AP97,0.75)</f>
        <v>95.5</v>
      </c>
      <c r="G104">
        <f t="shared" si="4"/>
        <v>89.812547759999987</v>
      </c>
      <c r="H104">
        <f t="shared" si="5"/>
        <v>81.996362371430408</v>
      </c>
      <c r="I104">
        <f t="shared" si="6"/>
        <v>94.855294256348614</v>
      </c>
    </row>
    <row r="105" spans="2:9" x14ac:dyDescent="0.3">
      <c r="B105">
        <v>93</v>
      </c>
      <c r="C105" s="12">
        <f>MEDIAN('Adjusted First Year'!C98:AM98)</f>
        <v>91.420000000000016</v>
      </c>
      <c r="D105" s="12">
        <f>_xlfn.PERCENTILE.INC('Adjusted First Year'!C98:AP98,0.25)</f>
        <v>88.5</v>
      </c>
      <c r="E105" s="12">
        <f>_xlfn.PERCENTILE.INC('Adjusted First Year'!C98:AP98,0.75)</f>
        <v>95.25</v>
      </c>
      <c r="G105">
        <f t="shared" si="4"/>
        <v>90.286130549999996</v>
      </c>
      <c r="H105">
        <f t="shared" si="5"/>
        <v>82.273294044651209</v>
      </c>
      <c r="I105">
        <f t="shared" si="6"/>
        <v>95.142817640479379</v>
      </c>
    </row>
    <row r="106" spans="2:9" x14ac:dyDescent="0.3">
      <c r="B106">
        <v>94</v>
      </c>
      <c r="C106" s="12">
        <f>MEDIAN('Adjusted First Year'!C99:AM99)</f>
        <v>91.680000000000021</v>
      </c>
      <c r="D106" s="12">
        <f>_xlfn.PERCENTILE.INC('Adjusted First Year'!C99:AP99,0.25)</f>
        <v>89</v>
      </c>
      <c r="E106" s="12">
        <f>_xlfn.PERCENTILE.INC('Adjusted First Year'!C99:AP99,0.75)</f>
        <v>95.5</v>
      </c>
      <c r="G106">
        <f t="shared" si="4"/>
        <v>90.747925339999995</v>
      </c>
      <c r="H106">
        <f t="shared" si="5"/>
        <v>82.549963771116836</v>
      </c>
      <c r="I106">
        <f t="shared" si="6"/>
        <v>95.427265849258362</v>
      </c>
    </row>
    <row r="107" spans="2:9" x14ac:dyDescent="0.3">
      <c r="B107">
        <v>95</v>
      </c>
      <c r="C107" s="12">
        <f>MEDIAN('Adjusted First Year'!C100:AM100)</f>
        <v>92</v>
      </c>
      <c r="D107" s="12">
        <f>_xlfn.PERCENTILE.INC('Adjusted First Year'!C100:AP100,0.25)</f>
        <v>89.970000000000013</v>
      </c>
      <c r="E107" s="12">
        <f>_xlfn.PERCENTILE.INC('Adjusted First Year'!C100:AP100,0.75)</f>
        <v>95.75</v>
      </c>
      <c r="G107">
        <f t="shared" si="4"/>
        <v>91.197932129999998</v>
      </c>
      <c r="H107">
        <f t="shared" si="5"/>
        <v>82.890114900000015</v>
      </c>
      <c r="I107">
        <f t="shared" si="6"/>
        <v>95.708703967603483</v>
      </c>
    </row>
    <row r="108" spans="2:9" x14ac:dyDescent="0.3">
      <c r="B108">
        <v>96</v>
      </c>
      <c r="C108" s="12">
        <f>MEDIAN('Adjusted First Year'!C101:AM101)</f>
        <v>92.2</v>
      </c>
      <c r="D108" s="12">
        <f>_xlfn.PERCENTILE.INC('Adjusted First Year'!C101:AP101,0.25)</f>
        <v>90.5</v>
      </c>
      <c r="E108" s="12">
        <f>_xlfn.PERCENTILE.INC('Adjusted First Year'!C101:AP101,0.75)</f>
        <v>96</v>
      </c>
      <c r="G108">
        <f t="shared" si="4"/>
        <v>91.636150919999992</v>
      </c>
      <c r="H108">
        <f t="shared" si="5"/>
        <v>83.102501523200004</v>
      </c>
      <c r="I108">
        <f t="shared" si="6"/>
        <v>95.987195035804319</v>
      </c>
    </row>
    <row r="109" spans="2:9" x14ac:dyDescent="0.3">
      <c r="B109">
        <v>97</v>
      </c>
      <c r="C109" s="12">
        <f>MEDIAN('Adjusted First Year'!C102:AM102)</f>
        <v>92</v>
      </c>
      <c r="D109" s="12">
        <f>_xlfn.PERCENTILE.INC('Adjusted First Year'!C102:AP102,0.25)</f>
        <v>89.05</v>
      </c>
      <c r="E109" s="12">
        <f>_xlfn.PERCENTILE.INC('Adjusted First Year'!C102:AP102,0.75)</f>
        <v>95.75</v>
      </c>
      <c r="G109">
        <f t="shared" si="4"/>
        <v>92.062581709999989</v>
      </c>
      <c r="H109">
        <f t="shared" si="5"/>
        <v>82.890114900000015</v>
      </c>
      <c r="I109">
        <f t="shared" si="6"/>
        <v>96.262800134277413</v>
      </c>
    </row>
    <row r="110" spans="2:9" x14ac:dyDescent="0.3">
      <c r="B110">
        <v>98</v>
      </c>
      <c r="C110" s="12">
        <f>MEDIAN('Adjusted First Year'!C103:AM103)</f>
        <v>91</v>
      </c>
      <c r="D110" s="12">
        <f>_xlfn.PERCENTILE.INC('Adjusted First Year'!C103:AP103,0.25)</f>
        <v>87.5</v>
      </c>
      <c r="E110" s="12">
        <f>_xlfn.PERCENTILE.INC('Adjusted First Year'!C103:AP103,0.75)</f>
        <v>95.5</v>
      </c>
      <c r="G110">
        <f t="shared" si="4"/>
        <v>92.477224500000005</v>
      </c>
      <c r="H110">
        <f t="shared" si="5"/>
        <v>81.825814400000013</v>
      </c>
      <c r="I110">
        <f t="shared" si="6"/>
        <v>96.535578463974915</v>
      </c>
    </row>
    <row r="111" spans="2:9" x14ac:dyDescent="0.3">
      <c r="B111">
        <v>99</v>
      </c>
      <c r="C111" s="12">
        <f>MEDIAN('Adjusted First Year'!C104:AM104)</f>
        <v>92</v>
      </c>
      <c r="D111" s="12">
        <f>_xlfn.PERCENTILE.INC('Adjusted First Year'!C104:AP104,0.25)</f>
        <v>88.13</v>
      </c>
      <c r="E111" s="12">
        <f>_xlfn.PERCENTILE.INC('Adjusted First Year'!C104:AP104,0.75)</f>
        <v>95.5</v>
      </c>
      <c r="G111">
        <f t="shared" si="4"/>
        <v>92.880079289999983</v>
      </c>
      <c r="H111">
        <f t="shared" si="5"/>
        <v>82.890114900000015</v>
      </c>
      <c r="I111">
        <f t="shared" si="6"/>
        <v>96.805587422711397</v>
      </c>
    </row>
    <row r="112" spans="2:9" x14ac:dyDescent="0.3">
      <c r="B112">
        <v>100</v>
      </c>
      <c r="C112" s="12">
        <f>MEDIAN('Adjusted First Year'!C105:AM105)</f>
        <v>92</v>
      </c>
      <c r="D112" s="12">
        <f>_xlfn.PERCENTILE.INC('Adjusted First Year'!C105:AP105,0.25)</f>
        <v>88.699999999999974</v>
      </c>
      <c r="E112" s="12">
        <f>_xlfn.PERCENTILE.INC('Adjusted First Year'!C105:AP105,0.75)</f>
        <v>96</v>
      </c>
      <c r="G112">
        <f t="shared" si="4"/>
        <v>93.271146079999994</v>
      </c>
      <c r="H112">
        <f t="shared" si="5"/>
        <v>82.890114900000015</v>
      </c>
      <c r="I112">
        <f t="shared" si="6"/>
        <v>97.072882677654931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technology-adoption-by-househol</vt:lpstr>
      <vt:lpstr>Raw - Absolute</vt:lpstr>
      <vt:lpstr>Raw - Indexed</vt:lpstr>
      <vt:lpstr>Mora Indexed Replication</vt:lpstr>
      <vt:lpstr>Mora Scenario Replication</vt:lpstr>
      <vt:lpstr>Replication Graph</vt:lpstr>
      <vt:lpstr>Adjusted First Year</vt:lpstr>
      <vt:lpstr>Adjusted Scenarios</vt:lpstr>
      <vt:lpstr>Debit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 NU</dc:creator>
  <cp:lastModifiedBy>Eric - NU</cp:lastModifiedBy>
  <dcterms:created xsi:type="dcterms:W3CDTF">2018-11-02T15:54:18Z</dcterms:created>
  <dcterms:modified xsi:type="dcterms:W3CDTF">2019-04-23T01:50:19Z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753429651260375</vt:r8>
  </property>
</Properties>
</file>