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G23" i="1" l="1"/>
  <c r="M15" i="1" l="1"/>
  <c r="L12" i="1"/>
  <c r="L9" i="1"/>
  <c r="F16" i="1"/>
  <c r="E20" i="1"/>
  <c r="E18" i="1"/>
  <c r="F8" i="1" l="1"/>
  <c r="G9" i="1" l="1"/>
  <c r="G11" i="1"/>
  <c r="G12" i="1"/>
  <c r="F9" i="1"/>
  <c r="G8" i="1"/>
  <c r="O10" i="1"/>
  <c r="L3" i="1"/>
</calcChain>
</file>

<file path=xl/sharedStrings.xml><?xml version="1.0" encoding="utf-8"?>
<sst xmlns="http://schemas.openxmlformats.org/spreadsheetml/2006/main" count="27" uniqueCount="21">
  <si>
    <t>Prescaler</t>
  </si>
  <si>
    <t>Postcaler</t>
  </si>
  <si>
    <t>Fosc</t>
  </si>
  <si>
    <t>InterruptTime</t>
  </si>
  <si>
    <t>DesireInterruptTime</t>
  </si>
  <si>
    <t>PR2</t>
  </si>
  <si>
    <t>f</t>
  </si>
  <si>
    <t>Fos4</t>
  </si>
  <si>
    <t>TMR2</t>
  </si>
  <si>
    <t>Fout</t>
  </si>
  <si>
    <t>Pwm Mode</t>
  </si>
  <si>
    <t>CCPR4L</t>
  </si>
  <si>
    <t xml:space="preserve"> CCP4CON&lt;5:4&gt;</t>
  </si>
  <si>
    <t>pwmDuty</t>
  </si>
  <si>
    <t>10number</t>
  </si>
  <si>
    <t>PWMPeriod</t>
  </si>
  <si>
    <t>Timer2</t>
  </si>
  <si>
    <t>Timer2 in pwm mode ccp module</t>
  </si>
  <si>
    <t>Counts</t>
  </si>
  <si>
    <t>Timer0</t>
  </si>
  <si>
    <t>FOSC/4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</si>
</sst>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G23" sqref="G23"/>
    </sheetView>
  </sheetViews>
  <sheetFormatPr defaultRowHeight="15" x14ac:dyDescent="0.25"/>
  <cols>
    <col min="6" max="6" width="20" customWidth="1"/>
    <col min="12" max="12" width="11" bestFit="1" customWidth="1"/>
  </cols>
  <sheetData>
    <row r="1" spans="1:15" ht="15.75" thickBot="1" x14ac:dyDescent="0.3">
      <c r="A1" s="13" t="s">
        <v>16</v>
      </c>
      <c r="B1" s="14"/>
      <c r="C1" s="14"/>
      <c r="D1" s="20" t="s">
        <v>7</v>
      </c>
      <c r="E1" s="21"/>
      <c r="F1" s="3"/>
      <c r="G1" s="3"/>
      <c r="H1" s="4"/>
      <c r="I1" s="2"/>
      <c r="J1" s="3"/>
      <c r="K1" s="3"/>
      <c r="L1" s="3"/>
      <c r="M1" s="4"/>
    </row>
    <row r="2" spans="1:15" x14ac:dyDescent="0.25">
      <c r="A2" s="5"/>
      <c r="B2" s="6"/>
      <c r="C2" s="6"/>
      <c r="D2" s="17" t="s">
        <v>2</v>
      </c>
      <c r="E2" s="18"/>
      <c r="F2" s="22">
        <v>10000000</v>
      </c>
      <c r="G2" s="18"/>
      <c r="H2" s="7"/>
      <c r="I2" s="5"/>
      <c r="J2" s="22" t="s">
        <v>2</v>
      </c>
      <c r="K2" s="18"/>
      <c r="L2" s="22">
        <v>10000000</v>
      </c>
      <c r="M2" s="23"/>
    </row>
    <row r="3" spans="1:15" x14ac:dyDescent="0.25">
      <c r="A3" s="5"/>
      <c r="B3" s="6"/>
      <c r="C3" s="6"/>
      <c r="D3" s="17" t="s">
        <v>5</v>
      </c>
      <c r="E3" s="18"/>
      <c r="F3" s="22">
        <v>96</v>
      </c>
      <c r="G3" s="18"/>
      <c r="H3" s="7"/>
      <c r="I3" s="5"/>
      <c r="J3" s="22" t="s">
        <v>5</v>
      </c>
      <c r="K3" s="18"/>
      <c r="L3" s="22">
        <f>(L8/((L4*L5)*(4/L2)))-1</f>
        <v>24.000000000000004</v>
      </c>
      <c r="M3" s="23"/>
    </row>
    <row r="4" spans="1:15" x14ac:dyDescent="0.25">
      <c r="A4" s="5"/>
      <c r="B4" s="6"/>
      <c r="C4" s="6"/>
      <c r="D4" s="17" t="s">
        <v>0</v>
      </c>
      <c r="E4" s="18"/>
      <c r="F4" s="22">
        <v>16</v>
      </c>
      <c r="G4" s="18"/>
      <c r="H4" s="7"/>
      <c r="I4" s="5"/>
      <c r="J4" s="22" t="s">
        <v>0</v>
      </c>
      <c r="K4" s="18"/>
      <c r="L4" s="22">
        <v>2</v>
      </c>
      <c r="M4" s="23"/>
    </row>
    <row r="5" spans="1:15" x14ac:dyDescent="0.25">
      <c r="A5" s="5"/>
      <c r="B5" s="6"/>
      <c r="C5" s="6"/>
      <c r="D5" s="17" t="s">
        <v>1</v>
      </c>
      <c r="E5" s="18"/>
      <c r="F5" s="22">
        <v>16</v>
      </c>
      <c r="G5" s="18"/>
      <c r="H5" s="7"/>
      <c r="I5" s="5"/>
      <c r="J5" s="22" t="s">
        <v>1</v>
      </c>
      <c r="K5" s="18"/>
      <c r="L5" s="22">
        <v>1</v>
      </c>
      <c r="M5" s="23"/>
    </row>
    <row r="6" spans="1:15" x14ac:dyDescent="0.25">
      <c r="A6" s="5"/>
      <c r="B6" s="6"/>
      <c r="C6" s="6"/>
      <c r="D6" s="5" t="s">
        <v>8</v>
      </c>
      <c r="E6" s="6"/>
      <c r="F6" s="6">
        <v>2</v>
      </c>
      <c r="G6" s="6"/>
      <c r="H6" s="7"/>
      <c r="I6" s="5"/>
      <c r="J6" s="6"/>
      <c r="K6" s="6"/>
      <c r="L6" s="6"/>
      <c r="M6" s="7"/>
    </row>
    <row r="7" spans="1:15" x14ac:dyDescent="0.25">
      <c r="A7" s="5"/>
      <c r="B7" s="6"/>
      <c r="C7" s="6"/>
      <c r="D7" s="5"/>
      <c r="E7" s="6"/>
      <c r="F7" s="6"/>
      <c r="G7" s="6"/>
      <c r="H7" s="7"/>
      <c r="I7" s="5"/>
      <c r="J7" s="6"/>
      <c r="K7" s="6"/>
      <c r="L7" s="6"/>
      <c r="M7" s="7"/>
      <c r="N7" t="s">
        <v>6</v>
      </c>
    </row>
    <row r="8" spans="1:15" x14ac:dyDescent="0.25">
      <c r="A8" s="5"/>
      <c r="B8" s="6"/>
      <c r="C8" s="6"/>
      <c r="D8" s="17" t="s">
        <v>3</v>
      </c>
      <c r="E8" s="18"/>
      <c r="F8" s="6">
        <f>(F3+1)*(4/F2)*F4*F5</f>
        <v>9.9328000000000003E-3</v>
      </c>
      <c r="G8" s="6">
        <f>F8*3</f>
        <v>2.9798400000000003E-2</v>
      </c>
      <c r="H8" s="7"/>
      <c r="I8" s="5"/>
      <c r="J8" s="22" t="s">
        <v>4</v>
      </c>
      <c r="K8" s="18"/>
      <c r="L8" s="6">
        <v>2.0000000000000002E-5</v>
      </c>
      <c r="M8" s="7"/>
    </row>
    <row r="9" spans="1:15" ht="15.75" thickBot="1" x14ac:dyDescent="0.3">
      <c r="A9" s="8"/>
      <c r="B9" s="9"/>
      <c r="C9" s="9"/>
      <c r="D9" s="8" t="s">
        <v>9</v>
      </c>
      <c r="E9" s="9"/>
      <c r="F9" s="9">
        <f>1/F8</f>
        <v>100.67654639175258</v>
      </c>
      <c r="G9" s="9">
        <f>F8*1000</f>
        <v>9.9328000000000003</v>
      </c>
      <c r="H9" s="10"/>
      <c r="I9" s="8"/>
      <c r="J9" s="19" t="s">
        <v>18</v>
      </c>
      <c r="K9" s="19"/>
      <c r="L9" s="9">
        <f>0.3/L8</f>
        <v>14999.999999999998</v>
      </c>
      <c r="M9" s="10"/>
    </row>
    <row r="10" spans="1:15" ht="15.75" thickBot="1" x14ac:dyDescent="0.3">
      <c r="A10" s="5"/>
      <c r="B10" s="6"/>
      <c r="C10" s="6"/>
      <c r="D10" s="6"/>
      <c r="E10" s="6"/>
      <c r="F10" s="6"/>
      <c r="O10">
        <f>N10/L8</f>
        <v>0</v>
      </c>
    </row>
    <row r="11" spans="1:15" ht="15.75" thickBot="1" x14ac:dyDescent="0.3">
      <c r="A11" s="13" t="s">
        <v>17</v>
      </c>
      <c r="B11" s="14"/>
      <c r="C11" s="14"/>
      <c r="D11" s="14"/>
      <c r="E11" s="14"/>
      <c r="F11" s="15"/>
      <c r="G11">
        <f>35*F8</f>
        <v>0.34764800000000001</v>
      </c>
      <c r="I11" s="13" t="s">
        <v>19</v>
      </c>
      <c r="J11" s="14"/>
      <c r="K11" s="14"/>
      <c r="L11" s="14"/>
      <c r="M11" s="14"/>
      <c r="N11" s="15"/>
    </row>
    <row r="12" spans="1:15" x14ac:dyDescent="0.25">
      <c r="A12" s="5"/>
      <c r="B12" s="6"/>
      <c r="C12" s="6"/>
      <c r="D12" s="6"/>
      <c r="E12" s="6"/>
      <c r="F12" s="7"/>
      <c r="G12">
        <f>110*F8</f>
        <v>1.092608</v>
      </c>
      <c r="I12" s="5"/>
      <c r="J12" s="6"/>
      <c r="K12" s="6" t="s">
        <v>20</v>
      </c>
      <c r="L12" s="6">
        <f>10000000/4</f>
        <v>2500000</v>
      </c>
      <c r="M12" s="6"/>
      <c r="N12" s="7"/>
    </row>
    <row r="13" spans="1:15" x14ac:dyDescent="0.25">
      <c r="A13" s="5"/>
      <c r="B13" s="6"/>
      <c r="C13" s="6"/>
      <c r="D13" s="11" t="s">
        <v>10</v>
      </c>
      <c r="E13" s="11"/>
      <c r="F13" s="16"/>
      <c r="I13" s="5"/>
      <c r="J13" s="6"/>
      <c r="K13" s="6" t="s">
        <v>0</v>
      </c>
      <c r="L13" s="11">
        <v>2</v>
      </c>
      <c r="M13" s="11"/>
      <c r="N13" s="16"/>
    </row>
    <row r="14" spans="1:15" x14ac:dyDescent="0.25">
      <c r="A14" s="5"/>
      <c r="B14" s="6"/>
      <c r="C14" s="6"/>
      <c r="D14" s="6" t="s">
        <v>12</v>
      </c>
      <c r="E14" s="6"/>
      <c r="F14" s="7"/>
      <c r="G14" s="1"/>
      <c r="I14" s="5"/>
      <c r="J14" s="6"/>
      <c r="K14" s="6"/>
      <c r="L14" s="6"/>
      <c r="M14" s="6"/>
      <c r="N14" s="7"/>
    </row>
    <row r="15" spans="1:15" x14ac:dyDescent="0.25">
      <c r="A15" s="5"/>
      <c r="B15" s="6"/>
      <c r="C15" s="6"/>
      <c r="D15" s="6" t="s">
        <v>11</v>
      </c>
      <c r="E15" s="6"/>
      <c r="F15" s="7"/>
      <c r="I15" s="5"/>
      <c r="J15" s="6"/>
      <c r="K15" s="11" t="s">
        <v>3</v>
      </c>
      <c r="L15" s="11"/>
      <c r="M15" s="6">
        <f>L13*(2^16)*(1/L12)</f>
        <v>5.2428799999999998E-2</v>
      </c>
      <c r="N15" s="7"/>
    </row>
    <row r="16" spans="1:15" x14ac:dyDescent="0.25">
      <c r="A16" s="5"/>
      <c r="B16" s="6"/>
      <c r="C16" s="6"/>
      <c r="D16" s="6" t="s">
        <v>14</v>
      </c>
      <c r="E16" s="6">
        <v>800</v>
      </c>
      <c r="F16" s="7" t="str">
        <f>DEC2HEX(E16)</f>
        <v>320</v>
      </c>
      <c r="I16" s="5"/>
      <c r="J16" s="6"/>
      <c r="K16" s="6"/>
      <c r="L16" s="6"/>
      <c r="M16" s="6"/>
      <c r="N16" s="7"/>
    </row>
    <row r="17" spans="1:14" x14ac:dyDescent="0.25">
      <c r="A17" s="5"/>
      <c r="B17" s="6"/>
      <c r="C17" s="6"/>
      <c r="D17" s="6"/>
      <c r="E17" s="6"/>
      <c r="F17" s="7"/>
      <c r="I17" s="5"/>
      <c r="J17" s="6"/>
      <c r="K17" s="6"/>
      <c r="L17" s="6"/>
      <c r="M17" s="6"/>
      <c r="N17" s="7"/>
    </row>
    <row r="18" spans="1:14" x14ac:dyDescent="0.25">
      <c r="A18" s="5"/>
      <c r="B18" s="6"/>
      <c r="C18" s="11" t="s">
        <v>13</v>
      </c>
      <c r="D18" s="11"/>
      <c r="E18" s="6">
        <f>(E16*(1/F2)*F4)</f>
        <v>1.2799999999999999E-3</v>
      </c>
      <c r="F18" s="7"/>
      <c r="I18" s="5"/>
      <c r="J18" s="6"/>
      <c r="K18" s="11"/>
      <c r="L18" s="11"/>
      <c r="M18" s="6"/>
      <c r="N18" s="7"/>
    </row>
    <row r="19" spans="1:14" x14ac:dyDescent="0.25">
      <c r="A19" s="5"/>
      <c r="B19" s="6"/>
      <c r="C19" s="6"/>
      <c r="D19" s="6"/>
      <c r="E19" s="6"/>
      <c r="F19" s="7"/>
      <c r="I19" s="5"/>
      <c r="J19" s="6"/>
      <c r="K19" s="6"/>
      <c r="L19" s="6"/>
      <c r="M19" s="6"/>
      <c r="N19" s="7"/>
    </row>
    <row r="20" spans="1:14" ht="15.75" thickBot="1" x14ac:dyDescent="0.3">
      <c r="A20" s="8"/>
      <c r="B20" s="9"/>
      <c r="C20" s="12" t="s">
        <v>15</v>
      </c>
      <c r="D20" s="12"/>
      <c r="E20" s="9">
        <f>(F3+1)*(4/F2)*F4</f>
        <v>6.2080000000000002E-4</v>
      </c>
      <c r="F20" s="10"/>
      <c r="I20" s="8"/>
      <c r="J20" s="9"/>
      <c r="K20" s="12"/>
      <c r="L20" s="12"/>
      <c r="M20" s="9"/>
      <c r="N20" s="10"/>
    </row>
    <row r="23" spans="1:14" x14ac:dyDescent="0.25">
      <c r="G23">
        <f>5/1023</f>
        <v>4.8875855327468231E-3</v>
      </c>
    </row>
  </sheetData>
  <mergeCells count="30">
    <mergeCell ref="F2:G2"/>
    <mergeCell ref="F3:G3"/>
    <mergeCell ref="F4:G4"/>
    <mergeCell ref="F5:G5"/>
    <mergeCell ref="D8:E8"/>
    <mergeCell ref="D5:E5"/>
    <mergeCell ref="L5:M5"/>
    <mergeCell ref="J8:K8"/>
    <mergeCell ref="J2:K2"/>
    <mergeCell ref="L2:M2"/>
    <mergeCell ref="J3:K3"/>
    <mergeCell ref="L3:M3"/>
    <mergeCell ref="J4:K4"/>
    <mergeCell ref="L4:M4"/>
    <mergeCell ref="C18:D18"/>
    <mergeCell ref="C20:D20"/>
    <mergeCell ref="A1:C1"/>
    <mergeCell ref="A11:F11"/>
    <mergeCell ref="I11:N11"/>
    <mergeCell ref="L13:N13"/>
    <mergeCell ref="K18:L18"/>
    <mergeCell ref="K20:L20"/>
    <mergeCell ref="K15:L15"/>
    <mergeCell ref="D4:E4"/>
    <mergeCell ref="D3:E3"/>
    <mergeCell ref="D2:E2"/>
    <mergeCell ref="J9:K9"/>
    <mergeCell ref="D13:F13"/>
    <mergeCell ref="D1:E1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2017-01-22T06:11:56Z</dcterms:modified>
</cp:coreProperties>
</file>