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Coding\CDLEML\webpage\_data\"/>
    </mc:Choice>
  </mc:AlternateContent>
  <xr:revisionPtr revIDLastSave="0" documentId="13_ncr:1_{E290DE46-80DC-4B84-9343-5CC92D00FD14}" xr6:coauthVersionLast="36" xr6:coauthVersionMax="36" xr10:uidLastSave="{00000000-0000-0000-0000-000000000000}"/>
  <bookViews>
    <workbookView xWindow="0" yWindow="0" windowWidth="16380" windowHeight="8190" tabRatio="500" activeTab="4" xr2:uid="{00000000-000D-0000-FFFF-FFFF00000000}"/>
  </bookViews>
  <sheets>
    <sheet name="EML_Tool_WP" sheetId="1" r:id="rId1"/>
    <sheet name="AG_Web_Activities " sheetId="2" r:id="rId2"/>
    <sheet name="Compl_Thesis" sheetId="3" r:id="rId3"/>
    <sheet name="Software" sheetId="4" r:id="rId4"/>
    <sheet name="OpenTheses" sheetId="5" r:id="rId5"/>
  </sheets>
  <definedNames>
    <definedName name="_xlnm._FilterDatabase" localSheetId="1" hidden="1">'AG_Web_Activities '!$A$1:$D$54</definedName>
    <definedName name="_xlnm._FilterDatabase" localSheetId="0" hidden="1">EML_Tool_WP!$A$1:$BB$254</definedName>
    <definedName name="_xlnm.Print_Area" localSheetId="0">EML_Tool_WP!$A$1:$Q$222</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46" i="2" l="1"/>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B37" i="2"/>
  <c r="E36" i="2"/>
  <c r="D36" i="2"/>
  <c r="C36" i="2"/>
  <c r="B36" i="2"/>
  <c r="E35" i="2"/>
  <c r="D35" i="2"/>
  <c r="C35" i="2"/>
  <c r="B35" i="2"/>
  <c r="E34" i="2"/>
  <c r="D34" i="2"/>
  <c r="C34" i="2"/>
  <c r="B34" i="2"/>
  <c r="E33" i="2"/>
  <c r="D33" i="2"/>
  <c r="C33" i="2"/>
  <c r="B33" i="2"/>
  <c r="B32" i="2"/>
  <c r="B31" i="2"/>
  <c r="E30" i="2"/>
  <c r="D30" i="2"/>
  <c r="C30" i="2"/>
  <c r="B30" i="2"/>
  <c r="E29" i="2"/>
  <c r="D29" i="2"/>
  <c r="C29" i="2"/>
  <c r="B29" i="2"/>
  <c r="B28" i="2"/>
  <c r="E27" i="2"/>
  <c r="D27" i="2"/>
  <c r="C27" i="2"/>
  <c r="B27" i="2"/>
  <c r="E26" i="2"/>
  <c r="D26" i="2"/>
  <c r="C26" i="2"/>
  <c r="B26" i="2"/>
  <c r="E25" i="2"/>
  <c r="D25" i="2"/>
  <c r="C25" i="2"/>
  <c r="B25" i="2"/>
  <c r="E24" i="2"/>
  <c r="D24" i="2"/>
  <c r="C24" i="2"/>
  <c r="B24"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B15" i="2"/>
  <c r="E14" i="2"/>
  <c r="D14" i="2"/>
  <c r="C14" i="2"/>
  <c r="B14" i="2"/>
  <c r="E13" i="2"/>
  <c r="D13" i="2"/>
  <c r="C13" i="2"/>
  <c r="B13" i="2"/>
  <c r="E12" i="2"/>
  <c r="D12" i="2"/>
  <c r="C12" i="2"/>
  <c r="B12" i="2"/>
  <c r="E11" i="2"/>
  <c r="D11" i="2"/>
  <c r="C11" i="2"/>
  <c r="B11" i="2"/>
  <c r="E10" i="2"/>
  <c r="D10" i="2"/>
  <c r="C10" i="2"/>
  <c r="B10" i="2"/>
  <c r="B9" i="2"/>
  <c r="E8" i="2"/>
  <c r="D8" i="2"/>
  <c r="C8" i="2"/>
  <c r="B8" i="2"/>
  <c r="E7" i="2"/>
  <c r="D7" i="2"/>
  <c r="C7" i="2"/>
  <c r="B7" i="2"/>
  <c r="E6" i="2"/>
  <c r="D6" i="2"/>
  <c r="C6" i="2"/>
  <c r="B6" i="2"/>
  <c r="E5" i="2"/>
  <c r="D5" i="2"/>
  <c r="C5" i="2"/>
  <c r="B5" i="2"/>
  <c r="E4" i="2"/>
  <c r="D4" i="2"/>
  <c r="C4" i="2"/>
  <c r="B4" i="2"/>
  <c r="E3" i="2"/>
  <c r="D3" i="2"/>
  <c r="C3" i="2"/>
  <c r="B3" i="2"/>
  <c r="B2" i="2"/>
  <c r="AP201" i="1"/>
  <c r="AP195" i="1"/>
  <c r="AW190" i="1"/>
  <c r="AP190" i="1"/>
  <c r="AP182" i="1"/>
  <c r="AP175" i="1"/>
  <c r="AP170" i="1"/>
  <c r="AP165" i="1"/>
  <c r="AP161" i="1"/>
  <c r="AP156" i="1"/>
  <c r="AP155" i="1" s="1"/>
  <c r="AP148" i="1"/>
  <c r="AP141" i="1"/>
  <c r="AW137" i="1"/>
  <c r="AP137" i="1"/>
  <c r="AW134" i="1"/>
  <c r="AP134" i="1"/>
  <c r="AP133" i="1"/>
  <c r="AP127" i="1"/>
  <c r="AP117" i="1"/>
  <c r="AP113" i="1" s="1"/>
  <c r="AP114" i="1"/>
  <c r="AW107" i="1"/>
  <c r="AP107" i="1"/>
  <c r="AP102" i="1"/>
  <c r="AP100" i="1"/>
  <c r="AP97" i="1"/>
  <c r="AP96" i="1"/>
  <c r="AW91" i="1"/>
  <c r="AP91" i="1"/>
  <c r="AP81" i="1"/>
  <c r="AP76" i="1"/>
  <c r="AP72" i="1"/>
  <c r="AP68" i="1"/>
  <c r="AW61" i="1"/>
  <c r="AP61" i="1"/>
  <c r="AP57" i="1"/>
  <c r="AP56" i="1" s="1"/>
  <c r="AP52" i="1"/>
  <c r="AP48" i="1"/>
  <c r="AP45" i="1"/>
  <c r="AW42" i="1"/>
  <c r="AP42" i="1"/>
  <c r="AW36" i="1"/>
  <c r="AP36" i="1"/>
  <c r="AP35" i="1"/>
  <c r="AP31" i="1"/>
  <c r="AP24" i="1"/>
  <c r="AP21" i="1"/>
  <c r="AW14" i="1"/>
  <c r="AP14" i="1"/>
  <c r="AW10" i="1"/>
  <c r="AP10" i="1"/>
  <c r="AP6" i="1" s="1"/>
  <c r="AW7" i="1"/>
  <c r="AP7" i="1"/>
</calcChain>
</file>

<file path=xl/sharedStrings.xml><?xml version="1.0" encoding="utf-8"?>
<sst xmlns="http://schemas.openxmlformats.org/spreadsheetml/2006/main" count="1595" uniqueCount="767">
  <si>
    <t>Compliance zu WPs CDLEML</t>
  </si>
  <si>
    <t>Start Date</t>
  </si>
  <si>
    <t>Est. End Date</t>
  </si>
  <si>
    <t>Weight [1,5]</t>
  </si>
  <si>
    <t>Progress</t>
  </si>
  <si>
    <t>Description</t>
  </si>
  <si>
    <t>Status</t>
  </si>
  <si>
    <t>Responsible</t>
  </si>
  <si>
    <t>Student</t>
  </si>
  <si>
    <t>Tasks</t>
  </si>
  <si>
    <t>State</t>
  </si>
  <si>
    <t>Deliverable ID</t>
  </si>
  <si>
    <t>Deliverable Goal</t>
  </si>
  <si>
    <t>Deliverable Type</t>
  </si>
  <si>
    <t>Deliverable Planned Content</t>
  </si>
  <si>
    <t>Deliverable Actual Content</t>
  </si>
  <si>
    <t>Priority</t>
  </si>
  <si>
    <t>%</t>
  </si>
  <si>
    <t>Milestones</t>
  </si>
  <si>
    <t>M1.1</t>
  </si>
  <si>
    <t>M2.1</t>
  </si>
  <si>
    <t>M1.2</t>
  </si>
  <si>
    <t>M2.2</t>
  </si>
  <si>
    <t>M1.3M2.3</t>
  </si>
  <si>
    <t>Deliverables</t>
  </si>
  <si>
    <t>WP1.1</t>
  </si>
  <si>
    <t>Create estimations for lat, throughput, power, energy, acc, resources</t>
  </si>
  <si>
    <t>w</t>
  </si>
  <si>
    <t>d</t>
  </si>
  <si>
    <t>Anforderung: Modelle für 4 Platformen</t>
  </si>
  <si>
    <t>Meilenstein 1.1 geschafft. Throughput nicht wichtig-&gt;auslassen</t>
  </si>
  <si>
    <t>WP1.1.1</t>
  </si>
  <si>
    <t>State of the Art Latency und Power Estimation Modelle aufsetzen</t>
  </si>
  <si>
    <t>Setup Neural Power latency and power estimation model</t>
  </si>
  <si>
    <t>Finished</t>
  </si>
  <si>
    <t>MWU</t>
  </si>
  <si>
    <t>completed</t>
  </si>
  <si>
    <t>State of the art estimations implementation</t>
  </si>
  <si>
    <t>Publication</t>
  </si>
  <si>
    <t>[x] included in the publication of ANNETTE</t>
  </si>
  <si>
    <t>* ANNETTE Paper: 20201224_ANETTE_IEEEAccess</t>
  </si>
  <si>
    <t>Neural Power aufsetzen mit Modell von NCS2</t>
  </si>
  <si>
    <t>*</t>
  </si>
  <si>
    <t>Modell implementieren in beliebiger Umgebung; NeuralPower übertragbar machen (andere Umgebung?); Estimatorschnittstelle implementieren; ein Modell trainieren (Xavier, NCS2…) Demonstration der Latenzabschätzung eines Netzes; Output: Latenz</t>
  </si>
  <si>
    <t>-Aufgabe wird aufgelassen, weil die Ergebnisse nicht gut sind. Schlussfolgerung: Unsere Methoden sind besser</t>
  </si>
  <si>
    <t>[x] NCS2 messdaten modellieren
[-] Xilinxdaten modellieren
[-] Graphikkarte Siemensserver modellieren
[-] Manual schreiben
[-] Am Server aufsetzen</t>
  </si>
  <si>
    <t>WP1.1.2</t>
  </si>
  <si>
    <t>Latency Estimator Blackthorn (NVIDIA)</t>
  </si>
  <si>
    <t>Model based latency estimator method</t>
  </si>
  <si>
    <t>Wie weit seid ihr? Wollen wir alle diese Plattformen machen?</t>
  </si>
  <si>
    <t>ML</t>
  </si>
  <si>
    <t>active</t>
  </si>
  <si>
    <t>Estimation model for Embedded (Nvidia) Platforms through Blackthorn</t>
  </si>
  <si>
    <t>Repository, Publication</t>
  </si>
  <si>
    <t>[] Publication
[x] Estimation Models NVIDIA Jetson Nano
[x] Estimation Models NVIDIA TX2
[] Estimation Models NVIDIA Xavier
[] (ME) Repository on Github (Open source)</t>
  </si>
  <si>
    <t>* Model for Nano, TX2
* Publication acceptance expected until 2021-09-30</t>
  </si>
  <si>
    <t>Martins latency estimator mit Modell von Xavier erstellen</t>
  </si>
  <si>
    <t>*Modellstruktur fertig. Übertragung auf Xavier, Messungen</t>
  </si>
  <si>
    <t>[] Messen
[] Modell erstellen
[] Modell übertragen
[] Publikation akzeptiert</t>
  </si>
  <si>
    <t>Martins latency estimator mit Modell von Nano erstellen</t>
  </si>
  <si>
    <t>Modell implementieren in beliebiger Umgebung; NeuralPower übertragbar machen (andere Umgebung?); Estimatorschnittstelle implementieren; ein Modell trainieren (Xavier, NCS2…) Demonstration der Latenzabschätzung eines Netzes;</t>
  </si>
  <si>
    <t>*3 Layertypen fehlen</t>
  </si>
  <si>
    <t>[] 3 Layertypen neu hinzufügen, Depth Separable Convolutions +2
[] Code aufräumen 10.12.2020-&gt;Feb.
[] In Repository stellen</t>
  </si>
  <si>
    <t>* Funktionierende Version auf NVIDIA-Plattformen</t>
  </si>
  <si>
    <t>Martins latency estimator mit Modell von TX2 erstellen</t>
  </si>
  <si>
    <t>[] 3 Layertypen neu hinzufügen
[] Code aufräumen
[] In Repo stellen</t>
  </si>
  <si>
    <t>WP1.1.3</t>
  </si>
  <si>
    <t>Latency Estimator ANETTE (Intel, ARM, Xilinx)</t>
  </si>
  <si>
    <t xml:space="preserve">Statistic and model based latency estimator method  </t>
  </si>
  <si>
    <t>Wie weit bis du da?</t>
  </si>
  <si>
    <t>MW</t>
  </si>
  <si>
    <t>Estimator method ANETTE for Latency (Intel, ARM, Xilinx)</t>
  </si>
  <si>
    <t>[x] Publication of ANNETTE
[x] Prediction Models of NCS2 Platform
[x] Prediction Models of Xilinx Platform
[] Prediction Models of ARMNN Example Platform
[x] (ME) Open Source Repository for Latency Estimation</t>
  </si>
  <si>
    <t>* NCS2, Xilinx ZCU102 Models fertig
* Github: https://github.com/embedded-machine-learning/annette
* ARMNN erstimated until 2021-09-30</t>
  </si>
  <si>
    <t>Latency Intel: ANETTE aufsetzen mit Modell von NUC erstellen</t>
  </si>
  <si>
    <t>## ARMNN bis Ende September schaffbar</t>
  </si>
  <si>
    <t>Latency Xilinx: ANETTE aufsetzen mit Modell von Xilinx ZCU102 + spezielle IP erstellen</t>
  </si>
  <si>
    <t>Xilinx ZCU102, Xilinx 4096 laufen</t>
  </si>
  <si>
    <t>[x] Schnittstelle erstellen, code cleaning</t>
  </si>
  <si>
    <t>Latency Xilinx: ANETTE aufsetzen mit Modell von Xilinx mit Ausbaustufen der IP erweitern</t>
  </si>
  <si>
    <t>Nicht so wichtig. Ein Xilinx reicht im Moment</t>
  </si>
  <si>
    <t>Latency Intel: ANETTE latency mit Modell von NCS2 erstellen</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</si>
  <si>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</si>
  <si>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</si>
  <si>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t>[x] Github code online stellen. OK von SIE und ME
[x] Modelle von NCS2, Xilinx auf dem Laufwerk</t>
  </si>
  <si>
    <t>Latency ARM: ANETTE auf Raspberry PI aufsetzen</t>
  </si>
  <si>
    <t>Openvino läuft auf ARM. Es sollte gleich funktionieren</t>
  </si>
  <si>
    <t>[] ARM Modell erstellen
[] Modell ARM am Laufwerk</t>
  </si>
  <si>
    <t>WP1.1.4</t>
  </si>
  <si>
    <t>Power Estimator through Christian's Model</t>
  </si>
  <si>
    <t>CK</t>
  </si>
  <si>
    <t>open</t>
  </si>
  <si>
    <t>D1.1.4</t>
  </si>
  <si>
    <t>Accurate power estimation method for power-aware optimization applications</t>
  </si>
  <si>
    <t>[] Estimation Model Xilinx
[] Comparison Performance to ANETTE
[] Publication about this method
[] Repository with user friendly execution code</t>
  </si>
  <si>
    <t>Power Xilinx: Generelle Powerabschätzungsmodell durch Synthetisierung erstellen</t>
  </si>
  <si>
    <t>Leistungsabschätzung mittels Abbildung der Netzwerk-Charakteristika auf die Plattform-Charakteristika</t>
  </si>
  <si>
    <t>WP1.1.5</t>
  </si>
  <si>
    <t>Power Estimator through ANNETTE</t>
  </si>
  <si>
    <t>Power estimation through the estimator ANNETTE</t>
  </si>
  <si>
    <t>NA</t>
  </si>
  <si>
    <t>D1.1.5</t>
  </si>
  <si>
    <t>Automated characterization of hardware platforms for power based on ANNETTE</t>
  </si>
  <si>
    <t>Database, repository</t>
  </si>
  <si>
    <t xml:space="preserve">[] Completed power measurement environment
[] Automated platform characterization for a platform
</t>
  </si>
  <si>
    <t>* ANNETTE Estimation of NCS2 and Edge TPU until 2021-09-30</t>
  </si>
  <si>
    <t>Power Xilinx: Powerschätzung von ANETTE auf Xilinx erweitern?</t>
  </si>
  <si>
    <t>Setup Messungen von WP1.3.6, Charaktärisierung der HW durch WP1.2.1. 
* Nachher andere 
* Messaufbau, allg. charactärisierungsflow (automatisiert).Plattformen, Gridsearch Plattform Datenbank, unterschiedlichen Datenbank</t>
  </si>
  <si>
    <t>[] Modelle definieren</t>
  </si>
  <si>
    <t># Modell aufsetzen bis September, für NCS2 und Edge TPU bis Mai</t>
  </si>
  <si>
    <t>Power ARM: Powerestimation Raspberry PI</t>
  </si>
  <si>
    <t>ANETTE auf Raspberry PI erweitern. Studentenarbeit dafür verwenden</t>
  </si>
  <si>
    <t>Nicht gestartet</t>
  </si>
  <si>
    <t>WP1.1.6</t>
  </si>
  <si>
    <t>Estimation of On-Chip Resources</t>
  </si>
  <si>
    <t>Estimate resources like memory usage</t>
  </si>
  <si>
    <t>* Will be considered in year 3</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</si>
  <si>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</si>
  <si>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</si>
  <si>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</si>
  <si>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Im Jahr 3 berücksichtigen</t>
  </si>
  <si>
    <t>WP1.2</t>
  </si>
  <si>
    <t>Optimize HW Dependent Settings</t>
  </si>
  <si>
    <t>Anforderung: HW Optimizations für 4 Plattformen</t>
  </si>
  <si>
    <t>*NVIDIA Nano und welche noch? NCS2 wäre naheliegend. Meilenstein 1.2 50% geschafft</t>
  </si>
  <si>
    <t>WP1.2.1</t>
  </si>
  <si>
    <t>NVIDIA Platform Profiling (Jetson, TC2, Xavier)</t>
  </si>
  <si>
    <t>HW settings profiling of NVIDIA Xavier, Jetson Nano (Bachelor thesis) and TX2</t>
  </si>
  <si>
    <t>AM</t>
  </si>
  <si>
    <t>Latency, power and energy profiling of HW options of NVIDIA Jetson Nano, Xavier, TX2</t>
  </si>
  <si>
    <t>Bachelor thesis, Publication, Documentation</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</si>
  <si>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</si>
  <si>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Pub: https://ieeexplore.ieee.org/abstract/document/9290876</t>
  </si>
  <si>
    <t>NVIDIA Jetson Nano Hardware Profiling durchführen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</si>
  <si>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</si>
  <si>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</si>
  <si>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For each device, characterzation Batchsizes 1-4, variation of possible HW options e.g. GPU frequency, definition of settings for min. latency, min power and min energy
# Bis september fertig stellen</t>
  </si>
  <si>
    <t>NVIDIA Jetson Nano Optimierungsscripts erstellen</t>
  </si>
  <si>
    <t>Scripts implementieren, wo man Einstellungen für min Latency, min Power oder min Energy einstellen kann</t>
  </si>
  <si>
    <t>[] Jetson Nano Code automatisieren, eventuell mit OpenVino als Vorbild</t>
  </si>
  <si>
    <t>NVIDIA TX2 Hardware Profiling durchführen</t>
  </si>
  <si>
    <t>Dieselbe Messungen wir bei Nano</t>
  </si>
  <si>
    <t>NVIDIA Xavier Hardware Profiling durchführen</t>
  </si>
  <si>
    <t>* Dieselbe Messungen wir bei Nano 
* Neue Messsoftware für Xavier. Powerestimator https://jetson-tools.nvidia.com/</t>
  </si>
  <si>
    <t>WP1.2.2</t>
  </si>
  <si>
    <t>ARM Platform Profiling (Rasp. Pi 4)</t>
  </si>
  <si>
    <t>HW settings profiling of Raspberry Pi</t>
  </si>
  <si>
    <t>MI</t>
  </si>
  <si>
    <t>Performance and latency characterization of the ARM processor of a Raspberry PI as well as devloping tools for measurement execution</t>
  </si>
  <si>
    <t>Repository, Document</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</si>
  <si>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</si>
  <si>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ARM (Raspberry) HW Optimierungen untersuchen</t>
  </si>
  <si>
    <t>Settings für CPU -&gt; Latenz, Power und Energy</t>
  </si>
  <si>
    <t># Nicht prio, Ziel 30.9</t>
  </si>
  <si>
    <t>ARM HW Optimierungen als Script implementieren</t>
  </si>
  <si>
    <t>WP1.2.3</t>
  </si>
  <si>
    <t>Xilinx Rlatform Profiling (ZCU102)</t>
  </si>
  <si>
    <t>HW settings profiling of Xilinx ZCU102</t>
  </si>
  <si>
    <t>D1.2.3</t>
  </si>
  <si>
    <t>Understanding of how to adapt Xilinx images for certain network architectures</t>
  </si>
  <si>
    <t>Document</t>
  </si>
  <si>
    <t>[] Documented analysis how many needed kernels, share of FPGA used, consequences of consumes power, tradeoff between speedup and power
[] Optimal settings for min. latency, min. power and min. energy found and documented
[] Execution scripts in repository</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</si>
  <si>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</si>
  <si>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</si>
  <si>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</si>
  <si>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 realistisch 30.11</t>
  </si>
  <si>
    <t>Xilinx HW Optimierungen als Script implementieren</t>
  </si>
  <si>
    <t>WP1.2.4</t>
  </si>
  <si>
    <t>Intel Platform Profiling (NUC, NCS2)</t>
  </si>
  <si>
    <t>HW settings profiling of Intel NCS2 and CPU through OpenVino</t>
  </si>
  <si>
    <t>D1.2.4</t>
  </si>
  <si>
    <t>Latency, power and energy profiling of HW options of Intel NCS2 and Intel CPU</t>
  </si>
  <si>
    <t>Document, thesis</t>
  </si>
  <si>
    <t>[] Evaluation of stick sync vs. async mode and other settings of NCS2 as part of thesis MW
[] Execution and configuration scripts in Scripts-and-Guides repository
[x] Results included in ANNETTE D1.1.3</t>
  </si>
  <si>
    <t>OpenVino CPU Hardwareoptimierung untersuchen</t>
  </si>
  <si>
    <t>Unterschied GPU/CPU am NUC Performace, Auslastung der Cores.</t>
  </si>
  <si>
    <t>Bachelorarbeit ausschreiben für Latenz und Power und Energiemessungen?</t>
  </si>
  <si>
    <t>AW</t>
  </si>
  <si>
    <t>[] Student für die Arbeit finden</t>
  </si>
  <si>
    <t>OpenVino Hardwareoptimierung Implementierung von Scripts auf NUC and NCS2</t>
  </si>
  <si>
    <t>[] Scripts in scripts-and-guides</t>
  </si>
  <si>
    <t>Wird bis 25.5 fertig</t>
  </si>
  <si>
    <t>NCS2 Hardwareoptimierungsoptionen untersuchen</t>
  </si>
  <si>
    <t>Settings für min Latenz, Power und Energy. Modus max. power how to use. Possiblity for syncronous inference without preprocessing. NCS2 limited through USB connector. Sync vs. asyncronous mode. Recommendation from Intel</t>
  </si>
  <si>
    <t>[] Doku Matvey fertig</t>
  </si>
  <si>
    <t>WP1.2.5</t>
  </si>
  <si>
    <t>Google Platform Profiling (Edge TPU)</t>
  </si>
  <si>
    <t>D1.2.5</t>
  </si>
  <si>
    <t>Latency, power and energy profiling of HW options of Edge TPU</t>
  </si>
  <si>
    <t>Document, Repo</t>
  </si>
  <si>
    <t>[] Table of impact of hardware settings on latency, power and energy consumption
[] Description of settings for min. latency, min. power or min. energy
[] Scripts for setting optimizations in the hardware</t>
  </si>
  <si>
    <t>Edge TPU Hardwareoptimierung durchführen</t>
  </si>
  <si>
    <t>Create a table of all HW settings and their affect on latency, power and energy</t>
  </si>
  <si>
    <t>Started</t>
  </si>
  <si>
    <t># 25.5 fertig</t>
  </si>
  <si>
    <t>Integration of Latency, Power and Energy settings in execution scripts</t>
  </si>
  <si>
    <t>WP1.3</t>
  </si>
  <si>
    <t>Map Models of hardware</t>
  </si>
  <si>
    <t>Anforderung: Optimierungsstruktur für 4 Plattformen</t>
  </si>
  <si>
    <t>WP1.3.1</t>
  </si>
  <si>
    <t>Common Interface Inference on all Platforms</t>
  </si>
  <si>
    <t>Common software interfaces for devices</t>
  </si>
  <si>
    <t>Common interface to hardware to create independence between platform specific settings and cross-hardware comparions</t>
  </si>
  <si>
    <t>repository</t>
  </si>
  <si>
    <t>[] Common exchange format for inference
[] Common exchange format for estimators
[x] Common Inference execution scripts for platforms
[x] Demonstration on OpenVino and NVIDIA</t>
  </si>
  <si>
    <t>* Scripts for each hardware in https://github.com/embedded-machine-learning/scripts-and-guides/tree/main/scripts/hardwaremodules</t>
  </si>
  <si>
    <r>
      <rPr>
        <b/>
        <sz val="11"/>
        <color rgb="FF1F497D"/>
        <rFont val="Calibri"/>
        <family val="2"/>
        <charset val="1"/>
      </rPr>
      <t>EML-Process:</t>
    </r>
    <r>
      <rPr>
        <sz val="11"/>
        <color rgb="FF1F497D"/>
        <rFont val="Calibri"/>
        <family val="2"/>
        <charset val="1"/>
      </rPr>
      <t xml:space="preserve"> Gemeinsame Estimator- und Inferenzschnittstelle erstellen</t>
    </r>
  </si>
  <si>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</si>
  <si>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Parser von Matthias Format vorhanden
- Master: Datensatz in Matthias Format</t>
  </si>
  <si>
    <t>[] Inputformate von Martin interpretieren
[x] Klären wie wir jobs nicht parallel ausführen (eventuell ohne Taskspooler) 
[] Doku vervollständigen
[] Estimatorschnittstelle</t>
  </si>
  <si>
    <t># bis 25.5</t>
  </si>
  <si>
    <r>
      <rPr>
        <b/>
        <sz val="11"/>
        <color rgb="FF1F497D"/>
        <rFont val="Calibri"/>
        <family val="2"/>
        <charset val="1"/>
      </rPr>
      <t>EML-Process:</t>
    </r>
    <r>
      <rPr>
        <sz val="11"/>
        <color rgb="FF1F497D"/>
        <rFont val="Calibri"/>
        <family val="2"/>
        <charset val="1"/>
      </rPr>
      <t xml:space="preserve"> Startscript/Pythonschnittstelle für Inferenz an Hardwareumgebungen erstellen</t>
    </r>
  </si>
  <si>
    <t>Standardisierte Scripts für das Ausführen der Inferenz schreiben: Inferenz mit Bericht erhalten, definieren wo es abgelegt werden soll, welches Format.</t>
  </si>
  <si>
    <t>[x] Infos und Scripts von Matthias und Matvey bekomme
[x] Matvey NUC Openvino installieren
[] Doku</t>
  </si>
  <si>
    <t>WP1.3.2</t>
  </si>
  <si>
    <t>Common Network Inference Possible on NVIDIA</t>
  </si>
  <si>
    <t>Inference on Nano, TX2 and Xavier</t>
  </si>
  <si>
    <t>Inference NVIDIA: Out of the box inference with defined networks with or without tensor-rt</t>
  </si>
  <si>
    <t>Document, repository</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</si>
  <si>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</si>
  <si>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sz val="11"/>
        <color rgb="FF984807"/>
        <rFont val="Calibri"/>
        <family val="2"/>
        <charset val="1"/>
      </rPr>
      <t>Inferenz NVIDIA:</t>
    </r>
    <r>
      <rPr>
        <sz val="11"/>
        <color rgb="FF984807"/>
        <rFont val="Calibri"/>
        <family val="2"/>
        <charset val="1"/>
      </rPr>
      <t xml:space="preserve"> Inferenzmodul für alle NVIDIA Geräte erstellen für Latenz, Accuracy und Throughput und Timings erstellen</t>
    </r>
  </si>
  <si>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</si>
  <si>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Priorität!</t>
  </si>
  <si>
    <t>bis 25.5</t>
  </si>
  <si>
    <r>
      <rPr>
        <b/>
        <sz val="11"/>
        <color rgb="FF984807"/>
        <rFont val="Calibri"/>
        <family val="2"/>
        <charset val="1"/>
      </rPr>
      <t>Inferenz NVIDIA:</t>
    </r>
    <r>
      <rPr>
        <sz val="11"/>
        <color rgb="FF984807"/>
        <rFont val="Calibri"/>
        <family val="2"/>
        <charset val="1"/>
      </rPr>
      <t xml:space="preserve"> Inferenzmodul für Xavier aufsetzen mit Pytorch und TF 2.3</t>
    </r>
  </si>
  <si>
    <t>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</si>
  <si>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*Dockerimages noch offen
*OpenCV auf Xavier
*trt converter läuft noch nicht wegen Versionskonflikte</t>
    </r>
  </si>
  <si>
    <t>[] Tests der Images
[x] Xavier am Router hängen
[] TF2-Saved_Model + h5-Modelle zu tensorrt konvertieren
[] Inferenz mit tensorrt und Bilder</t>
  </si>
  <si>
    <r>
      <rPr>
        <b/>
        <sz val="11"/>
        <color rgb="FF984807"/>
        <rFont val="Calibri"/>
        <family val="2"/>
        <charset val="1"/>
      </rPr>
      <t>Inferenz NVIDIA:</t>
    </r>
    <r>
      <rPr>
        <sz val="11"/>
        <color rgb="FF984807"/>
        <rFont val="Calibri"/>
        <family val="2"/>
        <charset val="1"/>
      </rPr>
      <t xml:space="preserve"> Inferenzmodul für TX2 aufsetzen mit Pytorch und TF 2.3</t>
    </r>
  </si>
  <si>
    <r>
      <rPr>
        <b/>
        <sz val="11"/>
        <color rgb="FF984807"/>
        <rFont val="Calibri"/>
        <family val="2"/>
        <charset val="1"/>
      </rPr>
      <t>Inferenz NVIDIA:</t>
    </r>
    <r>
      <rPr>
        <sz val="11"/>
        <color rgb="FF984807"/>
        <rFont val="Calibri"/>
        <family val="2"/>
        <charset val="1"/>
      </rPr>
      <t xml:space="preserve"> Inferenzmodul für Nano aufsetzen mit Pytorch und TF 2.3</t>
    </r>
  </si>
  <si>
    <r>
      <rPr>
        <b/>
        <sz val="11"/>
        <color rgb="FF984807"/>
        <rFont val="Calibri"/>
        <family val="2"/>
        <charset val="1"/>
      </rPr>
      <t>Inferenz NVIDIA:</t>
    </r>
    <r>
      <rPr>
        <sz val="11"/>
        <color rgb="FF984807"/>
        <rFont val="Calibri"/>
        <family val="2"/>
        <charset val="1"/>
      </rPr>
      <t xml:space="preserve"> Standardisierte Startscripts für NVIDIA Containers/Umgebungen erstellen</t>
    </r>
  </si>
  <si>
    <t>Standardisierte Scripts für das Ausführen der Inferenz schreiben: Inferenz mit Bericht erhalten, definieren wo es abgelegt werden soll, welches Format</t>
  </si>
  <si>
    <t>[] Dockerscript erstellen</t>
  </si>
  <si>
    <t>WP1.3.3</t>
  </si>
  <si>
    <t>Common Network Inference Possible on Intel</t>
  </si>
  <si>
    <t>Inference on NUC and NCS2</t>
  </si>
  <si>
    <t>D1.3.3</t>
  </si>
  <si>
    <t>Inference Intel: Out of the box inference with defined networks with or without OpenVino</t>
  </si>
  <si>
    <t>[] Guides in Github for setup of system in HW
[] Scripts for inference and evaluation in Github
[] NUC, NCS2 environment completed
[] 1x Obj. Detection, Openvino, YoloV4 (Bck YoloV3)
[] 1x segmentation, Openvino, DeepLabV3
[] Object Detection API 2.0 SSD-MobileNetV2</t>
  </si>
  <si>
    <r>
      <rPr>
        <b/>
        <sz val="11"/>
        <color rgb="FF00CC00"/>
        <rFont val="Calibri"/>
        <family val="2"/>
        <charset val="1"/>
      </rPr>
      <t xml:space="preserve">Inferenz Intel: </t>
    </r>
    <r>
      <rPr>
        <sz val="11"/>
        <color rgb="FF00CC00"/>
        <rFont val="Calibri"/>
        <family val="2"/>
        <charset val="1"/>
      </rPr>
      <t>Inferenzmodul für alle OpenVinogeräte erstellen</t>
    </r>
  </si>
  <si>
    <t>Deeplab, ResNet geht</t>
  </si>
  <si>
    <t># halben Modell von BH hat funktioniert, inputresolution halbiert. 
# bis 25.5</t>
  </si>
  <si>
    <r>
      <rPr>
        <b/>
        <sz val="11"/>
        <color rgb="FF00CC00"/>
        <rFont val="Calibri"/>
        <family val="2"/>
        <charset val="1"/>
      </rPr>
      <t>Inferenz Intel:</t>
    </r>
    <r>
      <rPr>
        <sz val="11"/>
        <color rgb="FF00CC00"/>
        <rFont val="Calibri"/>
        <family val="2"/>
        <charset val="1"/>
      </rPr>
      <t xml:space="preserve"> Inferenzstart Script für Openvino erstellen</t>
    </r>
  </si>
  <si>
    <t>[] Mit einem Netz testen</t>
  </si>
  <si>
    <r>
      <rPr>
        <b/>
        <sz val="11"/>
        <color rgb="FF00CC00"/>
        <rFont val="Calibri"/>
        <family val="2"/>
        <charset val="1"/>
      </rPr>
      <t>Inferenz Intel:</t>
    </r>
    <r>
      <rPr>
        <sz val="11"/>
        <color rgb="FF00CC00"/>
        <rFont val="Calibri"/>
        <family val="2"/>
        <charset val="1"/>
      </rPr>
      <t xml:space="preserve"> Dockerimages/Umgebungen für Intel NUC aufsetzen mit Pytorch und TF 2.3</t>
    </r>
  </si>
  <si>
    <t>WP1.3.4</t>
  </si>
  <si>
    <t>Common Network Inference Possible on ARM</t>
  </si>
  <si>
    <t>Inference on Raspberry Pi</t>
  </si>
  <si>
    <t>Welche Hardware noch wollen wir für Inferenz?</t>
  </si>
  <si>
    <t>D1.3.4</t>
  </si>
  <si>
    <t>Inference ARM: Out of the box inference with defined networks with or without ARM-NN</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</si>
  <si>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</si>
  <si>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sz val="11"/>
        <color rgb="FFBFBFBF"/>
        <rFont val="Calibri"/>
        <family val="2"/>
        <charset val="1"/>
      </rPr>
      <t>Inferenz Edge TPU:</t>
    </r>
    <r>
      <rPr>
        <sz val="11"/>
        <color rgb="FFBFBFBF"/>
        <rFont val="Calibri"/>
        <family val="2"/>
        <charset val="1"/>
      </rPr>
      <t xml:space="preserve"> Inferenzmodul für Google Coral Stick erstellen</t>
    </r>
  </si>
  <si>
    <t>Es soll Pytorch und TF ausführen können, Bericht im richtigen Format zurückgeben, wenn Daten und Modell bekannt sind. Der Coral stick könnte am NUC hängen und über den NUC angesteuert werden</t>
  </si>
  <si>
    <t>Pausiert</t>
  </si>
  <si>
    <t>[] Edge TPU an NUC anhängen und zum Laufen zu bringen
[] Inference scripts wie aus OpenVino vorbereiten</t>
  </si>
  <si>
    <t># bis 30.9
# Edge TPU separat</t>
  </si>
  <si>
    <r>
      <rPr>
        <b/>
        <sz val="11"/>
        <color rgb="FF7030A0"/>
        <rFont val="Calibri"/>
        <family val="2"/>
        <charset val="1"/>
      </rPr>
      <t>Inferenz</t>
    </r>
    <r>
      <rPr>
        <sz val="11"/>
        <color rgb="FF000000"/>
        <rFont val="Calibri"/>
        <family val="2"/>
        <charset val="1"/>
      </rPr>
      <t xml:space="preserve"> ARM Processor für TF und Pytorch ermöglichen</t>
    </r>
  </si>
  <si>
    <t>[] Yolov4 Inferenz möglich
[] Semantic segementation Netz möglich</t>
  </si>
  <si>
    <t>WP1.3.5</t>
  </si>
  <si>
    <t>Common Network Inference Possible on Xilinx</t>
  </si>
  <si>
    <t>Inference on Xilinx ZCU102</t>
  </si>
  <si>
    <t>D1.3.5</t>
  </si>
  <si>
    <t>Inference Xilinx: Out of the box inference with defined networks with or without Vitis-AI</t>
  </si>
  <si>
    <t>[] Guides in Github for setup of system in HW
[] Scripts for inference and evaluation in Github
[] Vitis AI environment completed
[] 1x Obj. Detection, Openvino, YoloV4 (Bck YoloV3)
[] 1x segmentation, Openvino, DeepLabV3</t>
  </si>
  <si>
    <t># geschätzt bis 30.9 unsicher</t>
  </si>
  <si>
    <r>
      <rPr>
        <b/>
        <sz val="11"/>
        <color rgb="FF7030A0"/>
        <rFont val="Calibri"/>
        <family val="2"/>
        <charset val="1"/>
      </rPr>
      <t>Inferenz</t>
    </r>
    <r>
      <rPr>
        <sz val="11"/>
        <color rgb="FF000000"/>
        <rFont val="Calibri"/>
        <family val="2"/>
        <charset val="1"/>
      </rPr>
      <t xml:space="preserve"> Xilinx Processor für TF und Pytorch ermöglichen</t>
    </r>
  </si>
  <si>
    <t>Inferenz am Xilinx machen. Vitis Software aufsetzen</t>
  </si>
  <si>
    <t>Marco</t>
  </si>
  <si>
    <t>[] Vitis installieren
[] YoloV4 Darknet
[] Semantic Segmentation Netz</t>
  </si>
  <si>
    <t>Inferenz Xilinx durch NVIDIA NVDLA Inferenz ermögichen auf einer Xilinx-Plattform</t>
  </si>
  <si>
    <t>WP1.3.6</t>
  </si>
  <si>
    <t>Power Measurements possible for NCS2 and NVIDIA</t>
  </si>
  <si>
    <t>Allow power measurements for common HW</t>
  </si>
  <si>
    <t>D1.3.6</t>
  </si>
  <si>
    <t>Single networks power measurements</t>
  </si>
  <si>
    <t>Script, guide</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</si>
  <si>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</si>
  <si>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Powermessungen von NCS2 möglich</t>
  </si>
  <si>
    <t>Setup für Hardwaremessungen am NCS2 vorhanden</t>
  </si>
  <si>
    <t>Großer Shunt 1 Ohm, Last 10 Ohm. Messung beeinflusst. USB 201 Messgerät. Problem ist USB-Anschlüsse. HW Setup fertig.</t>
  </si>
  <si>
    <t>[x] Messaufbau verfeinern
[x] Löten auf ein Perfboard
[x] Platz im Labor für Messungen machen
[] Scripts für die Messung automatisieren</t>
  </si>
  <si>
    <t>* Edge TPU Profiling auch
# bis 25.5
# Postprocessing offen, sonst Messungen gleichzeitig gehen</t>
  </si>
  <si>
    <t>Softwareinterface für Powermessungen USB Geräte fertig</t>
  </si>
  <si>
    <t>Softwaresteuerung für die Messung. Setzen von Sampling rate, Flags, Speichern und anzeigen</t>
  </si>
  <si>
    <t>Script für USB-Messungen fertig</t>
  </si>
  <si>
    <t>[] Scripts in Github
[] Optional: Trigger hinzufügen fürs Staren von Messungen</t>
  </si>
  <si>
    <t>Powermessungen von Jetson Nano möglich</t>
  </si>
  <si>
    <t>Stephan Hollys Messmethode. Wurde ausprobiert</t>
  </si>
  <si>
    <t>[] Messmethode
[] Powermessungen während der Latenzmessung ausführen</t>
  </si>
  <si>
    <t># Scripte schreiben</t>
  </si>
  <si>
    <t>Softwareinterface für Powermessungen am NVIDIA-Geräte erstellen</t>
  </si>
  <si>
    <t>Powermessungen ARM Raspberry PI ermöglichen</t>
  </si>
  <si>
    <t>Softwareinterface für Powermessungen am Raspberry PI erstellen</t>
  </si>
  <si>
    <t>Powermessungen Xilinx ermöglichen</t>
  </si>
  <si>
    <t>Messungen an Netzen aus dem Modelzoo</t>
  </si>
  <si>
    <t>Softwareinterface für Powermessungen am Xilinx erstellen</t>
  </si>
  <si>
    <t>[] Gitrepo überprüfen. Readme hinzufügen</t>
  </si>
  <si>
    <t>WP1.3.7</t>
  </si>
  <si>
    <t>Demonstration of Inference on all Platforms with Common Interface</t>
  </si>
  <si>
    <t>Demonstration and documentation</t>
  </si>
  <si>
    <t>Inference of common neural networks available on all hardware</t>
  </si>
  <si>
    <t>Document, validation networks</t>
  </si>
  <si>
    <t>[] Overview matrix of the possibility to do inference with a certain framework on a certain hardware in the laboratory
[] Guides how to setup the environments
[] Guides how to do inference with a pretrained model
[] Validation networks for each framework</t>
  </si>
  <si>
    <t>Demonstration Inferenz eines SSDMobileNetV3 auf Xavier, NCS2 und ANETTE und Neural Power</t>
  </si>
  <si>
    <t>Ergebnis 6 Latenzen + Layerzeiten geschätzt und wirklich, 2 wirkuche, 4 geschätzte</t>
  </si>
  <si>
    <t># Bis 25.5</t>
  </si>
  <si>
    <t>Dokumentation aller erzeugten Modulen und Open Source</t>
  </si>
  <si>
    <t>Modul aufsetzen, Requirement.txt, Doku schreiben, Code und Doku auf Github legen</t>
  </si>
  <si>
    <t>WP2.1</t>
  </si>
  <si>
    <t>Quantization</t>
  </si>
  <si>
    <t>Wollen wir weitere Quantisierungen anschauen?</t>
  </si>
  <si>
    <t>WP2.1.1</t>
  </si>
  <si>
    <t>HW Independent Quantization on Xilinx</t>
  </si>
  <si>
    <t>HW independent quantization on Xilinx</t>
  </si>
  <si>
    <t>DD</t>
  </si>
  <si>
    <t>D2.1.1</t>
  </si>
  <si>
    <t>Quantization of fully connected und conv layer prunable, TinyYoloV3, ResNet</t>
  </si>
  <si>
    <t>[] Repository with Quantization software module
[] Written comprison with Vitis AI, für TinyYolo, ResNet and supported layer
[] Thesis</t>
  </si>
  <si>
    <t>Algorithmus von Dominik (Quantization) fertigstellen</t>
  </si>
  <si>
    <t>Was wird quantisiert? Weight oder alles? Mixed Quantization machen?
- VITIS installiert
Yolonetz zu Caffe umwandeln
- Wird vor Ende fertig</t>
  </si>
  <si>
    <t>[] Vergleich mit anderen Tools machen eigenen mit anderen Quantization Tools: VITIS
[] Methoden Gridsearch mit verschiedenen Parameter
[x] Tiny Yolo quantizieren
[] Arbeit schreiben</t>
  </si>
  <si>
    <t># 25.5</t>
  </si>
  <si>
    <t>Dominiks Quantizationalgorithmus als Softwarepaket erstellen</t>
  </si>
  <si>
    <t>Interface an Algorithmus anschließen (Algoritmus als Blackbox betrachten); Algorithmus lokal demonstrieren (alles auf einem PC mit Inferenz direkt am Gerät);</t>
  </si>
  <si>
    <t>[] Auf Repo stellen</t>
  </si>
  <si>
    <t>WP2.1.2</t>
  </si>
  <si>
    <t>Analysis of NVIDIA Native Quantization</t>
  </si>
  <si>
    <t>Test Tensor-RT native quantization</t>
  </si>
  <si>
    <t>KK</t>
  </si>
  <si>
    <t>D2.1.2</t>
  </si>
  <si>
    <t>Effects of quantization through tensor-rt known</t>
  </si>
  <si>
    <t>[] Measurements of latency and accuracy of MobileNet variants w/o trt quantization all possibilities</t>
  </si>
  <si>
    <t>NVIDIA Tensor-RT Quantizationmethoden untersuchen</t>
  </si>
  <si>
    <t>WP2.1.3</t>
  </si>
  <si>
    <t>Analysis of Intel Native Quantization</t>
  </si>
  <si>
    <t>Test OpenVino native quantization</t>
  </si>
  <si>
    <t>JW</t>
  </si>
  <si>
    <t>D2.1.3</t>
  </si>
  <si>
    <t>Effect of quantization through OpenVino known</t>
  </si>
  <si>
    <t>[] Measurements of MobileNet  variants latency and accuracy. w/o openvino quantization</t>
  </si>
  <si>
    <t>OpenVino Quantizationmethoden untersuchen</t>
  </si>
  <si>
    <t># Bis 25.5, sie werden immer quantisiert, Quantisierungsoptionen</t>
  </si>
  <si>
    <t>WP2.1.4</t>
  </si>
  <si>
    <t>One-shot Quantizeable Slimmable Adaptive Networks on Xilinx</t>
  </si>
  <si>
    <t>Tradeoff between slimmable networks and quantization regarding performance loss and latency gain</t>
  </si>
  <si>
    <t>BS</t>
  </si>
  <si>
    <t>Tradeoff between slimmable networks and quantization regarding performance loss and latency gain on State-of-the-Art Architectures</t>
  </si>
  <si>
    <t>Repositor, Master Thesis</t>
  </si>
  <si>
    <t>[] Comparison of Slimmable Networks to Depthmultiplier and pruning
[] Repository to apply Methodology on other Networks</t>
  </si>
  <si>
    <t>Mehrere Pruningmethoden testen</t>
  </si>
  <si>
    <t>* Once for all, one-quantizised for all, ordered dropout, Adabits, (Slimmable networks)
* Optimum zwischen Pruning und Quantization. Ziel: Quantization drinnen ist und Batchnormalization integriert im Netzwerk</t>
  </si>
  <si>
    <t>* Once for all, one-quantizised for all, ordered dropout, Adabits, (Slimmable networks)</t>
  </si>
  <si>
    <t>* Zwischenbericht schreibt sie, bis 30.9</t>
  </si>
  <si>
    <t>Evaluieren mit unterschiedlichen Einstellungen, Pareto Opt finden</t>
  </si>
  <si>
    <t>Paretooptimum finden zwischen Pruning und Quantization.</t>
  </si>
  <si>
    <t>Welche Effekte mehr auf der HW</t>
  </si>
  <si>
    <t>WP2.2</t>
  </si>
  <si>
    <t>Pruning</t>
  </si>
  <si>
    <t>Welche andere Pruningmethoden wollen wir anschauen?</t>
  </si>
  <si>
    <t>WP2.2.1</t>
  </si>
  <si>
    <t>HW Independent Pruning with Distiller</t>
  </si>
  <si>
    <t>HW independent pruning through distiller</t>
  </si>
  <si>
    <t>AG</t>
  </si>
  <si>
    <t>D2.2.1</t>
  </si>
  <si>
    <t xml:space="preserve">Distiller derived pruning tool for simple networks ResNets for classification tasks as well as MobileNet </t>
  </si>
  <si>
    <t>Thesis, Publication, Repository</t>
  </si>
  <si>
    <t>[] Enhancement of Distiller pruning tool
[] Performane comparison to a depth multipler at MobileNet
[] ResNet classification netzwork
[] Software Tool for Pytorch inputs in Repo
[] Thesis</t>
  </si>
  <si>
    <t>Algorithmus von Andreas (Pruning) fertigstellen und einschließen</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</si>
  <si>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</si>
  <si>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</si>
  <si>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Andreas Pruningalgorithmus als Softwarepaket erstellen</t>
  </si>
  <si>
    <t>Tensor-rt Umwandlung geht nicht</t>
  </si>
  <si>
    <t>WP2.2.2</t>
  </si>
  <si>
    <t>Analysis of Performance of Slimmable Networks</t>
  </si>
  <si>
    <t>Application of slimmable networks MobileNet on NVIDIA</t>
  </si>
  <si>
    <t>D2.2.2</t>
  </si>
  <si>
    <t>Knowledge if slimmable networks better than MobileNet Depth multipler</t>
  </si>
  <si>
    <t>[] Bach. Thesis: Implementation of slimmable networks on MobileNet on NVIDIA. Compare performance with depth multiplier
[] Comparison of latency and acc. On device
[] Repository with setup and execution scripts</t>
  </si>
  <si>
    <t>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</si>
  <si>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</si>
  <si>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ResNet-50 wurde Once-and-for-all getestet</t>
  </si>
  <si>
    <t>[] Exposé schreiben</t>
  </si>
  <si>
    <t># bis 30.11</t>
  </si>
  <si>
    <t>Setup tensor-rt on NVIDIA Jetson Nano</t>
  </si>
  <si>
    <t>Experiment on MobileNetV2</t>
  </si>
  <si>
    <t>On Jetson Nano</t>
  </si>
  <si>
    <t>Experiment on Slimmed MobileNetV2</t>
  </si>
  <si>
    <t>Slimmable networks, universally slimmable networks, autoslim on Jetson Nano</t>
  </si>
  <si>
    <t>Experiment on quantized MobileNetV2</t>
  </si>
  <si>
    <t>Experiment on quantized slimmed MobileNetV2</t>
  </si>
  <si>
    <t>Explore how to implement latency optimization</t>
  </si>
  <si>
    <t>how to implement hardware aware latency optimizations for slimmable MobileNetV2</t>
  </si>
  <si>
    <t>Evaluate performance and latency of different nw</t>
  </si>
  <si>
    <t>MobileNetV2, 3 Slimmable MobileNetV2 versions, quantized and or slimmed versions</t>
  </si>
  <si>
    <t>WP2.3</t>
  </si>
  <si>
    <t>Factorization</t>
  </si>
  <si>
    <t xml:space="preserve">Hier haben wir nichts. Was machen wir? </t>
  </si>
  <si>
    <t>WP2.4</t>
  </si>
  <si>
    <t>Compact Design</t>
  </si>
  <si>
    <t>WP2.4.1</t>
  </si>
  <si>
    <t>Analysis of Shunt Connections for Segmentation</t>
  </si>
  <si>
    <t>Replace blocks of MobileNet with shunt connections to reduce FLOPS</t>
  </si>
  <si>
    <t>BH</t>
  </si>
  <si>
    <t>Proof of concept of Knowledge distillation and shunt connections for segmentation networks. Provide an easy-to-use open-source software tool for inserting shunt connections into existing Keras networks</t>
  </si>
  <si>
    <t>Publication, Master Thesis, Repository</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</si>
  <si>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</si>
  <si>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</si>
  <si>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Algorithmus von Bernhard (Shuntconnections) fertigstellen</t>
  </si>
  <si>
    <t>*Imagenet dauert zu lange (10h). Eine Epoche 30min
*Finetuning war erfolgreich, Knowledge Distillation abgeschlossen
*Imagenet 3% geringer als vortrainiertes Netz (68% statt 71%). Preprocessing unklar. Mit der richtigen Config sollte es passen
*Testbereit Anfang Dezember</t>
  </si>
  <si>
    <t>[x] GPU-Erweiterung auf 2 GPUs: Funktioniert
[x] Finetuning auf Imagenet
[x] Übertragen auf Deeplab
[x] Inference on NVIDIA HW
[-] Inference on Intel-HW
[-] Inference on Raspberry PI (Only CPU)
[x] Thesis written
[x] Paper written and accepted</t>
  </si>
  <si>
    <t>D2.4.1.1</t>
  </si>
  <si>
    <t>* Paper
* Thesis</t>
  </si>
  <si>
    <t>OK</t>
  </si>
  <si>
    <t>Bernhards Algorithmus als Softwarepaket erstellen</t>
  </si>
  <si>
    <t>[] Keras-Deeplab in Repo
[] Shunt in Repo</t>
  </si>
  <si>
    <t>D2.4.1.2</t>
  </si>
  <si>
    <t>* Repo online</t>
  </si>
  <si>
    <t>WP2.4.2</t>
  </si>
  <si>
    <t>Evaluate Performance of SqueezeNas Models</t>
  </si>
  <si>
    <t>Reimplement SqueezeNAS for semantic segmentation. Compare to Deeplab</t>
  </si>
  <si>
    <t>Retraining the SqueezeNAS networks on the RailSem dataset and comparing the inference results on Xavier with the results of CityScape. Compare performance to Shunt connections. Network generation for hardware</t>
  </si>
  <si>
    <t>Document, Repository</t>
  </si>
  <si>
    <t>[x] (ME) Report: Preprocessing of the data, Latency values on NVIDIA Xavier, IoU scores for the RailSem
[x] Comparison of RailSem and CityScape on squeezenas
[x] Performance and latency comparison with DeepLab
[x] Github repo with experiment</t>
  </si>
  <si>
    <t>*Retraining of existing Xavier models possible
*New architectures not possible
*Report and code: https://github.com/embedded-machine-learning/squeezenas_train; 04_Tasks\20201221_SqueezeNas_Evaluation_Amid_Mozelli</t>
  </si>
  <si>
    <t>Raildatenset für Training am Server aufbereiten</t>
  </si>
  <si>
    <t>Metriken und Scripts für IoU-Messungen beim Inferenz erstellen</t>
  </si>
  <si>
    <t>IoU berechnen. Visualisierung davon</t>
  </si>
  <si>
    <t>[x] Script für IoU und Visualisierung erstellen</t>
  </si>
  <si>
    <t>SqueezeNas Modelle M, L, XL mit Raildatenset trainieren</t>
  </si>
  <si>
    <t>3 fertige Netzstrukturen für Xavier für Segmentationsnetze. Alle Modelle soll mit dem Raildatenset trainiert werden</t>
  </si>
  <si>
    <t>*Trainieren geht
*Gute IoU fehlt (15%, soll 50%-70%). Man soll mit MobileNet DeepLab trainieren
*DeepLab getestet</t>
  </si>
  <si>
    <t>[x] Trainieren auf dem Server
[x] Deeplab und SqueezeNas vergleichen und Bericht ergänzen
[x] Alle Files auf dem Laufwerk ablegen
[x] Lizenz für Repo checken
[x] Code auf Github ablegen zusammen mit dem Bericht</t>
  </si>
  <si>
    <t xml:space="preserve">[] Repo </t>
  </si>
  <si>
    <t>WP2.4.3</t>
  </si>
  <si>
    <t>Common Backbone for semantic and instance Segmentation</t>
  </si>
  <si>
    <t>Use common MobileNet Backbone for both detection and segmentation</t>
  </si>
  <si>
    <t>Welche Aufgaben stehen bevor?</t>
  </si>
  <si>
    <t>HB</t>
  </si>
  <si>
    <t>D2.4.3</t>
  </si>
  <si>
    <t>Analysis whether a common MobileNet backbone for object detection and segmentation is faster and provides better performance as separated networks</t>
  </si>
  <si>
    <t>Thesis, repository</t>
  </si>
  <si>
    <t>[] (ME) Comparison acc and latency NVIDIA device of common backbone vs. separate networks
[] (ME) Common backbone implementation in repo</t>
  </si>
  <si>
    <t>Selection of state-of-the-art CNNs</t>
  </si>
  <si>
    <t>Networks: MobileNetV1[3], MobileNetV2[12], MobileNetV3[2] and EfficientNet[14].</t>
  </si>
  <si>
    <t>*Standardnetze mit oder ohne Optimierungen wie Shunt?</t>
  </si>
  <si>
    <t>[] Ein Netz auswählen</t>
  </si>
  <si>
    <t>bis 30.9</t>
  </si>
  <si>
    <t xml:space="preserve">Establishing of Baseline </t>
  </si>
  <si>
    <t>two networks for both object detection (with bounding boxes) and semantic segmentation will be built and trained separately.</t>
  </si>
  <si>
    <t>* Object Detection bis auf Training fertig
* https://github.com/pierluigiferrari/ssd_keras
* Semantic Semgementation Netzwerk offen</t>
  </si>
  <si>
    <t>[] Kerasimplemetierung mit MobileNet auf TF2, Milestone Wirkung zu demonstrieren 
[] Baseline Semantic Segmenetation erstellen</t>
  </si>
  <si>
    <t>Train/test the CNN for Object Detection</t>
  </si>
  <si>
    <t>For this fine-tuning or training the RailSem19[15] data set will be used.</t>
  </si>
  <si>
    <t xml:space="preserve">Freezing the encoder, train/test/ fine-tune the segmentation CNN </t>
  </si>
  <si>
    <t>SDD trained. Segmentation CNN head will be trained using the feature maps from the encoder. Use RailSem19. Approach of having a shared encoder for both networks.</t>
  </si>
  <si>
    <t xml:space="preserve">Simultaneous train/test both networks </t>
  </si>
  <si>
    <t>Unified loss function and evaluation metric will be defined.</t>
  </si>
  <si>
    <t>*Könnte man hier den Panoptic Segmentation Metric verwenden = F1(Det. RQ) * mean(IoU)(Seg. Q)?</t>
  </si>
  <si>
    <t xml:space="preserve">Comparison and evaluation </t>
  </si>
  <si>
    <t>Various settings: Different network models, hyper-parameters, and number of classes. Impact on runtime and accuracy will be evaluated. Latenz und Genauigkeit im Inference lösen</t>
  </si>
  <si>
    <t>[] Paper aus der Arbeit machen</t>
  </si>
  <si>
    <t>WP2.4.4</t>
  </si>
  <si>
    <t>Comparison of YoloV3 vs. YoloV4 on a Xilinx</t>
  </si>
  <si>
    <t>FS</t>
  </si>
  <si>
    <t>D2.4.4</t>
  </si>
  <si>
    <t>Thesis</t>
  </si>
  <si>
    <t>Running YoloV3, YoloV4 and YoloV4-Scaled on Xilinx</t>
  </si>
  <si>
    <t>Performance comparison of YoloV3, V4 and Scaled-YoloV4</t>
  </si>
  <si>
    <t>WP2.5</t>
  </si>
  <si>
    <t>Optimization Strategy</t>
  </si>
  <si>
    <t>Target Plattform wäre Xilinx. Das haben wir noch nicht. Was machen wir?</t>
  </si>
  <si>
    <t>WP2.5.1</t>
  </si>
  <si>
    <t>Setup Training on Server EDA01 and EDA02</t>
  </si>
  <si>
    <t>Get the training server ready for Pytorch and TF2</t>
  </si>
  <si>
    <t>Completed</t>
  </si>
  <si>
    <t>D2.5.1</t>
  </si>
  <si>
    <t>Server ready for training</t>
  </si>
  <si>
    <t>[x] Guides on how to setup EDA01 for different environments and training
[x] Environments ready: Tensorflow 2, Pytorch</t>
  </si>
  <si>
    <t>* https://github.com/embedded-machine-learning/scripts-and-guides/blob/main/guides/task_spooler_manual.md</t>
  </si>
  <si>
    <t>Dockercontainer(s) mit Tensorflow 2.3 und Pytorch für EDA01 einrichten</t>
  </si>
  <si>
    <t>Container einrichten, Pfade für Modelle, Daten und Parameter festlegen</t>
  </si>
  <si>
    <t>Statt Container venv verwenden</t>
  </si>
  <si>
    <t>Startscripts für Containers/Trainingsumgebungen erstellen</t>
  </si>
  <si>
    <t>Standardisierte Scripts fürs Steuern der Containers. Hinzufügen von Jobs zum Task Scheduler</t>
  </si>
  <si>
    <t>Frage ob noch offen nachdem wir ohne Containers trainieren können?
*Nur 1 GPU verwendet. Besser wäre beide GPUs.
*Andreas verwendet 2 GPUs, default in Pytorch?</t>
  </si>
  <si>
    <t>[] In TF beide GPUs verwenden</t>
  </si>
  <si>
    <t>Demonstration der Funktionsweise von Environments/Containers</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</si>
  <si>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</si>
  <si>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</si>
  <si>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</si>
  <si>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Doku von Marco ergänzen</t>
  </si>
  <si>
    <t>WP2.5.2</t>
  </si>
  <si>
    <t>Setup External Training on Cloud and Vienna Scientific Cluster</t>
  </si>
  <si>
    <t>Access to Amazon AWS and Vienna Scientific Cluster for training</t>
  </si>
  <si>
    <t>D2.5.2</t>
  </si>
  <si>
    <t>External services ready for training with our networks</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</si>
  <si>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</si>
  <si>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</si>
  <si>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Cloud Services vergleichen</t>
  </si>
  <si>
    <t>Vergleich von Amazon AWS, Microsoft unf Google bezüglich Funktion, Bedienbarkeit und Preis</t>
  </si>
  <si>
    <t>Analyse abgeschlossen. Bachelorarbeit fast fertig</t>
  </si>
  <si>
    <t>JR</t>
  </si>
  <si>
    <t>[x] Bachelorpräsentation</t>
  </si>
  <si>
    <t>* Bachelorthesis</t>
  </si>
  <si>
    <t>Microsoft Azure für Training einrichten</t>
  </si>
  <si>
    <t>Umgebung oder Container einrichten, um auf Azure auch trainieren zu können. Ergebnis: Script, womit man wie beim EDA trainieren kann</t>
  </si>
  <si>
    <t>Guide und Demonstration durch LS</t>
  </si>
  <si>
    <t>[] Bachelorarbeit mit Guide</t>
  </si>
  <si>
    <t>Vienna Scientific Cluster für Training einrichten</t>
  </si>
  <si>
    <t>Zugriff auf dem Scientific Cluster. Aufgabe fertig, wenn Bernhard darauf erfolgreich trainiert hat</t>
  </si>
  <si>
    <t>Training mit TF2 läuft. TF1 soll gehen, wurde aber noch nicht probiert</t>
  </si>
  <si>
    <t>[-] Doku in Github
[-] Test mit TF1</t>
  </si>
  <si>
    <t>WP2.5.3</t>
  </si>
  <si>
    <t>Common Measurement Database for Hardware Inference</t>
  </si>
  <si>
    <t>Collect all measurements from devices and put into a database</t>
  </si>
  <si>
    <t>TU Server für Datenbank aufsetzen</t>
  </si>
  <si>
    <t>Server von Daniel bekommen mit geeigneter Software</t>
  </si>
  <si>
    <t># 31.12</t>
  </si>
  <si>
    <t>Datenbankschema und Technologie auswählen</t>
  </si>
  <si>
    <t xml:space="preserve">z.B. PostgreSQL; Schema aus den Inferenzberichten erstellen; </t>
  </si>
  <si>
    <t>Datenbankschnittstelle erstellen</t>
  </si>
  <si>
    <t>Scripts erstellen; Services für Datenbankzugriff öffnen;</t>
  </si>
  <si>
    <t>Datenbankbetrieb demonstrieren</t>
  </si>
  <si>
    <t>Demonstrieren mit einem Netz, das auf Xavier Inferenz ausführt und die Metadaten + Ausführungslatenz speichert</t>
  </si>
  <si>
    <t>WP2.5.4</t>
  </si>
  <si>
    <t>Automation and Simplification of the EML Process</t>
  </si>
  <si>
    <t>Automate manual inference steps in the EML process</t>
  </si>
  <si>
    <t>Softwaremodul für Schnittstelle Geräte zu Pythonsoftware schreiben</t>
  </si>
  <si>
    <t>Pythonmethoden für einheitliches Ausführen von Latenzmessungen an Hardware, wo IP bekannt ist und Typ. Einbindung von Protokollen und Parsern</t>
  </si>
  <si>
    <t># Inference, Training bis 25.5
# Automatische Ausführung von Optimierungsalgorithmen</t>
  </si>
  <si>
    <t>Gemeinsame Schnittstelle der Optimierungsalgorithmen definieren</t>
  </si>
  <si>
    <t>Herausfinden wie Inputs und Outputs aussehen; Bedarf nach Retraining und Inferenz auf einem Gerät ermitteln; Schnittstelle definieren; Implementierungstechnologie wählen (Docker?)</t>
  </si>
  <si>
    <t>Usability verbessern</t>
  </si>
  <si>
    <t>Visualisierung von Ergebnissen</t>
  </si>
  <si>
    <t>[] @MI: Visualisierungstool für Graphen finden und vorbereiten</t>
  </si>
  <si>
    <t>WP2.5.5</t>
  </si>
  <si>
    <t>Application: Traffic Light System</t>
  </si>
  <si>
    <t>Traffic Light System: Find best combination of HW device and network MobileNet, EfficientDet and Yolo for a pedestrian detection application</t>
  </si>
  <si>
    <t>D2.5.5</t>
  </si>
  <si>
    <t>Optimal network, hardware and hardware configuration</t>
  </si>
  <si>
    <t>[] (TUG) Documented evaluation of EfficientDet, SSD-MobileNet and Yolo on NVIDIA, Edge TPU and NCS2
[] Optimal Network+Optimizer+Hardware as code
[] Pedestrian training dataset created from official sources</t>
  </si>
  <si>
    <t>Netzwerke, Optimierungsalgorithmen und Testhardware defineren</t>
  </si>
  <si>
    <t>Festlegen welche Netzwerke angeschaut werden, MobileNetV1,2,3, Auflösungen und Depth zu testen. HW festlegen: NUC, NCS2, NVIDIA alle Plattformen. Alle Netzwerke sollen in Netron darstellbar sein</t>
  </si>
  <si>
    <t>* Netze noch nicht in Netron darstellbar</t>
  </si>
  <si>
    <t>[] TF2 frozen zu mmdnn konvertieren</t>
  </si>
  <si>
    <t>Pedestrian Datenset vorbereiten</t>
  </si>
  <si>
    <t>Datenset von allen Formaten in Coco oder Pascal Voc umwandeln und dann in TF Records</t>
  </si>
  <si>
    <t>Datenset fertig und mit EfficientDet getestet</t>
  </si>
  <si>
    <t>Train MobileNet, EfficientDet, Yolo with data</t>
  </si>
  <si>
    <t>MobileNet V2 TF1 und TF2, EfficientDet TF2, Yolo</t>
  </si>
  <si>
    <t>Setup test hardware</t>
  </si>
  <si>
    <t>Aufsetzen von NVIDIA, Edge-TPU und NUC und NCS2</t>
  </si>
  <si>
    <t>Inference on HW with pretrained networks</t>
  </si>
  <si>
    <t>Inferenz an NVIDIA, Edge-TPU, NUC und NCS2</t>
  </si>
  <si>
    <t>Evaluation of Networks and Performance</t>
  </si>
  <si>
    <t>Visualisierung, beste Kombination ermitteln</t>
  </si>
  <si>
    <t>WP2.5.6</t>
  </si>
  <si>
    <t>Application: Ragweed Recognition Through a Drone</t>
  </si>
  <si>
    <t>Recognize Ragweed from a drone. Optimize Network on NVIDIA devices</t>
  </si>
  <si>
    <t>LS</t>
  </si>
  <si>
    <t>D2.5.6</t>
  </si>
  <si>
    <t>Document, Pretrained network</t>
  </si>
  <si>
    <t>[] Documentation of evaluation of performance and latency of segmentation network on NVIDIA 
[] Trained network and data in repository
[] Ragweed dataset on fileserver</t>
  </si>
  <si>
    <t>Datensammlung</t>
  </si>
  <si>
    <t>Daten labeln</t>
  </si>
  <si>
    <t>videos dabei overlapping croppen.</t>
  </si>
  <si>
    <t>Alle Daten nicht gelabelt, aber es ist genug da. Jedes Format kann exportieren. Semantic segmentation offen</t>
  </si>
  <si>
    <t>Segmentation-Modelle trainieren</t>
  </si>
  <si>
    <t>* Daten labeln, Segmentation
* Bessere Ergebnisse von Deeplab bekommen</t>
  </si>
  <si>
    <t>[] Das beste Baselinemodell finden und trainieren
[] Ground Truth in Tensorboard darstellen. Segementation modell
[] Daten gelabelt
[] Daten auf TFRecords konvertieren
[] DeeplabV3 von Bernhard baseline trainieren</t>
  </si>
  <si>
    <t>Deployment auf Embedded Devices</t>
  </si>
  <si>
    <t xml:space="preserve">Messungen der Leistung und des Energieverbrauchs der verschiedenen Modelle auf den verschiedenen Devices </t>
  </si>
  <si>
    <t>Zusammenfassung der Ergebnisse und verfassen der Diplomarbeit</t>
  </si>
  <si>
    <t xml:space="preserve">[] Bericht bis 10.5.2021 schreiben mit dem was da ist. </t>
  </si>
  <si>
    <t>[] Video von Ende der Arbeit erstellen</t>
  </si>
  <si>
    <t>WP2.5.7</t>
  </si>
  <si>
    <t>Application: Minicar Demonstrator</t>
  </si>
  <si>
    <t>Minicar demonstrator for execution of detection networks on Raspberry Pi</t>
  </si>
  <si>
    <t>Running demonstrator for neural networks</t>
  </si>
  <si>
    <t>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</si>
  <si>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</si>
  <si>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Car finished</t>
  </si>
  <si>
    <t>Stabil laufende Objekterkennung im Stream</t>
  </si>
  <si>
    <t>- Steuerung fertig. Neue Version verzögert die Entwicklung
- Das Fahren geht gut</t>
  </si>
  <si>
    <t>Software Switch für Netzwerke/Modi</t>
  </si>
  <si>
    <t>- Flask einsetzen</t>
  </si>
  <si>
    <t>[] Flask mit Subprozessen aufsetzen</t>
  </si>
  <si>
    <t>Inferenz am RPi laufen lassen (tflite conversion + inference) + Video drehen</t>
  </si>
  <si>
    <t>Video drehen mit Inferenz</t>
  </si>
  <si>
    <t>Object Detection braucht andere Frontend, Yolo anderes Frontend MobileNet. Inferenz mit Tflite geht (nur classification). Tflite Yolov3 Tiny geht. Langsam</t>
  </si>
  <si>
    <t>WP2.5.8</t>
  </si>
  <si>
    <t>Application: Tensorflow Lite Object Detection on an Android Smart Phone</t>
  </si>
  <si>
    <t>Mobile phone demonstrator for detection</t>
  </si>
  <si>
    <t>TK</t>
  </si>
  <si>
    <t>D2.5.8</t>
  </si>
  <si>
    <t>Android handy with custom object detection in TF</t>
  </si>
  <si>
    <t>Document, SW package</t>
  </si>
  <si>
    <t>[] Guide how to setup app for TF Obj. Detection API TF2
[] App installed on mobile phone
[] Coco Pretrained test network</t>
  </si>
  <si>
    <t>Netz zu TFLite umwandeln</t>
  </si>
  <si>
    <t>- SSD-MobileNetV2 auf Coco trainiert wird</t>
  </si>
  <si>
    <t>Androidapp entwickeln</t>
  </si>
  <si>
    <t>Customized TFLite-Netz testen
- Feinarbeit Processing Pipeline Image
- Optisch die Oberfläche überarbeiten
- Remote model download geht. TFLite-Models hochladen
- Mitte april</t>
  </si>
  <si>
    <t>[] Auswahlmenü fehlt, kleiner Feinschliff</t>
  </si>
  <si>
    <t>Bericht erstellen  - Ausführungszeiten</t>
  </si>
  <si>
    <t>Demonstrieren wie man ein vortrainiertes Netz auf das Telefon bringen kann</t>
  </si>
  <si>
    <t>[] AW: Netz mit annotierte Bildern erstellen</t>
  </si>
  <si>
    <t>WP2.5.9</t>
  </si>
  <si>
    <t>Hyper Parameterization Optimization through a Two-Phase-Search</t>
  </si>
  <si>
    <t>D2.5.9</t>
  </si>
  <si>
    <t>Find out how to speed up common SVM and RF search methods</t>
  </si>
  <si>
    <t>Thesis, publication</t>
  </si>
  <si>
    <t>[x] Thesis with anaylsis of search
[x] Publication for IECON with results</t>
  </si>
  <si>
    <t>*Thesis: 20191212_BA_Marco_Wuschning_EML_Hyperopt_closed
* Publication: 20200617_Hyperparameter_Optimization_IECON
* Code: see publication</t>
  </si>
  <si>
    <t>2-Phase search algorithmus implementieren</t>
  </si>
  <si>
    <t>WP3</t>
  </si>
  <si>
    <t>Continuous learning</t>
  </si>
  <si>
    <t>WP3a</t>
  </si>
  <si>
    <t>On-line Object Detection</t>
  </si>
  <si>
    <t>Abgänger, schreibt noch fertig</t>
  </si>
  <si>
    <t>MO</t>
  </si>
  <si>
    <t>RW</t>
  </si>
  <si>
    <t>WP3b</t>
  </si>
  <si>
    <t>Pointcloud Registration</t>
  </si>
  <si>
    <t>Abgänger</t>
  </si>
  <si>
    <t>GK</t>
  </si>
  <si>
    <t>ZA</t>
  </si>
  <si>
    <t>WP3c</t>
  </si>
  <si>
    <t>Self Supervised Stereo</t>
  </si>
  <si>
    <t>HP</t>
  </si>
  <si>
    <t>KA</t>
  </si>
  <si>
    <t>WP3d</t>
  </si>
  <si>
    <t>3D Tracking Metrics</t>
  </si>
  <si>
    <t>nicht finanziert durchs CDL</t>
  </si>
  <si>
    <t>SL</t>
  </si>
  <si>
    <t>Formatting</t>
  </si>
  <si>
    <t>Task *</t>
  </si>
  <si>
    <t>Workpackage w</t>
  </si>
  <si>
    <t>Subtask s</t>
  </si>
  <si>
    <t>Delayed d</t>
  </si>
  <si>
    <t>Prolonged p</t>
  </si>
  <si>
    <t xml:space="preserve"> </t>
  </si>
  <si>
    <t>Offiziellen Milestones</t>
  </si>
  <si>
    <t>M1.1: Estimation techniqe</t>
  </si>
  <si>
    <t>M1.2: Optimization technique</t>
  </si>
  <si>
    <t>M1.3: Design flow</t>
  </si>
  <si>
    <t>MS2.1 Compression Technique Performance Comparison</t>
  </si>
  <si>
    <t>MS2.2 Design Methodology</t>
  </si>
  <si>
    <t>MS2.3 Design &amp; Optimization Methodology</t>
  </si>
  <si>
    <t>MS3.1 Preliminary Dataset, Baseline</t>
  </si>
  <si>
    <t>MS3.2 On-line Learning System</t>
  </si>
  <si>
    <t>Submilesontes</t>
  </si>
  <si>
    <t>New Tasks</t>
  </si>
  <si>
    <t>Marco: EDA-Server load measurement meathods implementation</t>
  </si>
  <si>
    <t>Video: Carina: EML Presentation Video with Handy app, small presentations</t>
  </si>
  <si>
    <t>EML Network: AW: Train EML network</t>
  </si>
  <si>
    <t>WP ID</t>
  </si>
  <si>
    <t>Title</t>
  </si>
  <si>
    <t>Result</t>
  </si>
  <si>
    <t>Type</t>
  </si>
  <si>
    <t>Location</t>
  </si>
  <si>
    <t>Year</t>
  </si>
  <si>
    <t>Link</t>
  </si>
  <si>
    <t>Kaleab Alemayehu Kinfu</t>
  </si>
  <si>
    <t>Lifelong Learning for Autonomous Vehicles: Monocular Depth Estimation</t>
  </si>
  <si>
    <t>Master</t>
  </si>
  <si>
    <t>TU Graz</t>
  </si>
  <si>
    <t>Anam Zahra</t>
  </si>
  <si>
    <t>Autonomous Vehicle Self-localization in Noisy Environments</t>
  </si>
  <si>
    <t>Andreas Glinserer</t>
  </si>
  <si>
    <t>Autopruning  mit  Intel  Distiller  und  Evaluation  auf  einem  Jetson  Xavier AGX</t>
  </si>
  <si>
    <t>TU Wien</t>
  </si>
  <si>
    <t>https://doi.org/10.34726/hss.2021.90301</t>
  </si>
  <si>
    <t>Marco Wuschnig</t>
  </si>
  <si>
    <t>Auswertung verschiedener Methoden der Hyperparameteroptimierung in Machine Learning</t>
  </si>
  <si>
    <t>Bachelor</t>
  </si>
  <si>
    <t>https://publik.tuwien.ac.at/files/publik_295896.pdf</t>
  </si>
  <si>
    <t>Julian Roth</t>
  </si>
  <si>
    <t>Auswertung von Cloudbasierten Machine Learning Frameworks für Supervised Machine Learning</t>
  </si>
  <si>
    <t>https://publik.tuwien.ac.at/files/publik_295897.pdf</t>
  </si>
  <si>
    <t>Bernhard Haas</t>
  </si>
  <si>
    <t>Compressing MobileNet With Shunt Connections for NVIDIA Hardware</t>
  </si>
  <si>
    <t>https://publik.tuwien.ac.at/files/publik_295948.pdf</t>
  </si>
  <si>
    <t>Michael Opitz</t>
  </si>
  <si>
    <t>Efficient Ensembles for Deep Learning</t>
  </si>
  <si>
    <t>Ph.D</t>
  </si>
  <si>
    <t>Matvey Ivanov</t>
  </si>
  <si>
    <t>Embedded Machine Learning Demonstrator</t>
  </si>
  <si>
    <t>https://publik.tuwien.ac.at/files/publik_296007.pdf</t>
  </si>
  <si>
    <t>Dominik Dallinger</t>
  </si>
  <si>
    <t>FPGA optimized dynamic post-training quantization of TinyYoloV3</t>
  </si>
  <si>
    <t>https://publik.tuwien.ac.at/files/publik_296008.pdf</t>
  </si>
  <si>
    <t>Amid Mozelli</t>
  </si>
  <si>
    <t>A Study on Confidence: an Unsupervised Multi-Agent Machine Learning Experiment</t>
  </si>
  <si>
    <t>Rudolf Wörndle</t>
  </si>
  <si>
    <t>Continual Domain-Incremental Learning for Object Detection</t>
  </si>
  <si>
    <t>Lukas Baischer</t>
  </si>
  <si>
    <t>FPGA Based Embedded Neural Network Object Detector</t>
  </si>
  <si>
    <t>https://doi.org/10.34726/hss.2021.69314</t>
  </si>
  <si>
    <t>Lukas Steindl</t>
  </si>
  <si>
    <t>Optimizing deep neural networks for efficient dronebased ragweed detection</t>
  </si>
  <si>
    <t>https://doi.org/10.34726/hss.2022.79705</t>
  </si>
  <si>
    <t>Nikolas Alge</t>
  </si>
  <si>
    <t>Power Profiling of Machine Learning Accelerators using MLPerf</t>
  </si>
  <si>
    <t>https://doi.org/10.5281/zenodo.7323206</t>
  </si>
  <si>
    <t>Blackthorn</t>
  </si>
  <si>
    <t>Latency Estimation Toolkit for Neural Networks (Nvidia)</t>
  </si>
  <si>
    <t>https://github.com/embedded-machine-learning/blackthorn</t>
  </si>
  <si>
    <t>Embedded Machine Learning Scripts and Guides</t>
  </si>
  <si>
    <t>We collect scripts and guides that help us in our everyday work to setup software and frameworks. This repository is also the source of an EML Toolbox that aims to easyily implement machine learning toolchains.</t>
  </si>
  <si>
    <t>https://github.com/embedded-machine-learning/scripts-and-guides</t>
  </si>
  <si>
    <t>ANNETTE</t>
  </si>
  <si>
    <t>Accurate Neural Network Execution Time Estimation</t>
  </si>
  <si>
    <t>https://github.com/embedded-machine-learning/annette</t>
  </si>
  <si>
    <t>Re-Implementation of SqueezeNas</t>
  </si>
  <si>
    <t>SqueezeNAS Repository with reimplementation for a custom semenatic segementation task</t>
  </si>
  <si>
    <t>https://github.com/embedded-machine-learning/squeezenas_train</t>
  </si>
  <si>
    <t>EML Mobile Phone Photo Detection Application</t>
  </si>
  <si>
    <t>A mobile phone application for applying detection networks on captured fotos and camera streams</t>
  </si>
  <si>
    <t>https://github.com/embedded-machine-learning/eml-mobile-photo-app</t>
  </si>
  <si>
    <t>Shunt Connector</t>
  </si>
  <si>
    <t>Neural network compression technique called 'Shunt connection' using Keras and TensorFlow 2.x as its backend.</t>
  </si>
  <si>
    <t>https://github.com/embedded-machine-learning/ShuntConnector</t>
  </si>
  <si>
    <t>MobileNetV3-Segmentation-Keras</t>
  </si>
  <si>
    <t>Semantic segmentation version of the MobileNetV3 architecture (source), which is inspired by the DeeplabV3 architecture. The model is implemented using Keras and TensorFlow 2.x.</t>
  </si>
  <si>
    <t>https://github.com/embedded-machine-learning/MobileNetV3-Segmentation-Keras</t>
  </si>
  <si>
    <t>Supervisor 1</t>
  </si>
  <si>
    <t>Supervisor 2</t>
  </si>
  <si>
    <t>Date</t>
  </si>
  <si>
    <t>Titel</t>
  </si>
  <si>
    <t>BA</t>
  </si>
  <si>
    <t>Jantsch</t>
  </si>
  <si>
    <t>Wess</t>
  </si>
  <si>
    <t>Adaptation of a Latency and Power Estimation Model for ARM Processors</t>
  </si>
  <si>
    <t>https://tiss.tuwien.ac.at/thesis/thesisDetails.xhtml?dswid=9078&amp;dsrid=628&amp;thesisId=83155</t>
  </si>
  <si>
    <t>Energy Efficient Adaptive Neural Networks for Embedded Hardware</t>
  </si>
  <si>
    <t>https://tiss.tuwien.ac.at/thesis/thesisDetails.xhtml?dswid=8615&amp;dsrid=533&amp;thesisId=89084</t>
  </si>
  <si>
    <t>DA</t>
  </si>
  <si>
    <t>Adaptive Neural Network low bit-width Quantization for image classification, object detection and segmentation targeting FPGA</t>
  </si>
  <si>
    <t>https://tiss.tuwien.ac.at/thesis/thesisDetails.xhtml?dswid=8461&amp;dsrid=505&amp;thesisId=89961</t>
  </si>
  <si>
    <t>Lechner</t>
  </si>
  <si>
    <t>Consistent Semantic Segmentation of Video Objects</t>
  </si>
  <si>
    <t>https://tiss.tuwien.ac.at/thesis/thesisDetails.xhtml?dswid=9579&amp;dsrid=362&amp;thesisId=90183</t>
  </si>
  <si>
    <t>Hardware-Aware Pruning of Neural Networks with Intel Distiller</t>
  </si>
  <si>
    <t>https://tiss.tuwien.ac.at/thesis/thesisDetails.xhtml?dswid=7234&amp;dsrid=684&amp;thesisId=83157</t>
  </si>
  <si>
    <t>Optimierung von 3D Convolutions auf Embedded Hardware für autonomes Fahren</t>
  </si>
  <si>
    <t>https://tiss.tuwien.ac.at/thesis/thesisDetails.xhtml?dswid=2782&amp;dsrid=203&amp;thesisId=85720</t>
  </si>
  <si>
    <t>Real-time Simultaneous Face Detection and Pose Estimation</t>
  </si>
  <si>
    <t>https://tiss.tuwien.ac.at/thesis/thesisDetails.xhtml?dswid=8201&amp;dsrid=413&amp;thesisId=96423</t>
  </si>
  <si>
    <t>Bittner</t>
  </si>
  <si>
    <t>Vision based workplace safety monitor in an automotive test bench</t>
  </si>
  <si>
    <t>https://tiss.tuwien.ac.at/thesis/thesisDetails.xhtml?dswid=8384&amp;dsrid=99&amp;thesisId=98360</t>
  </si>
  <si>
    <t>Nima</t>
  </si>
  <si>
    <t>Designing an all-digital DLL for an open-source DDR3 controller</t>
  </si>
  <si>
    <t>https://tiss.tuwien.ac.at/thesis/thesisDetails.xhtml?dswid=6371&amp;dsrid=717&amp;thesisId=37487</t>
  </si>
  <si>
    <t>Deep Learning with Reduced Precision Weights</t>
  </si>
  <si>
    <t>https://tiss.tuwien.ac.at/thesis/thesisDetails.xhtml?dswid=2720&amp;dsrid=822&amp;thesisId=57335</t>
  </si>
  <si>
    <t>Embedded Deep Learning Inference with Shift-CNN</t>
  </si>
  <si>
    <t>https://tiss.tuwien.ac.at/thesis/thesisDetails.xhtml?dswid=1203&amp;dsrid=744&amp;thesisId=57337</t>
  </si>
  <si>
    <t>Schnöll</t>
  </si>
  <si>
    <t>Analytical Approximation of Statistical Rounding</t>
  </si>
  <si>
    <t>https://eml.ict.tuwien.ac.at/PublFiles/Theses/analytical_approximation_of_statistical_rounding.pdf</t>
  </si>
  <si>
    <t>Götzinger</t>
  </si>
  <si>
    <t>Monocular Depth Estimation using Self/Semi-Supervised Learning</t>
  </si>
  <si>
    <t>https://eml.ict.tuwien.ac.at/PublFiles/Theses/EML_Master_Thesis_Monocular_Depth_Estimation_V01.pdf</t>
  </si>
  <si>
    <t>https://eml.ict.tuwien.ac.at/PublFiles/Theses/EML_Master_Thesis_Rail_Track_Switch_Filter_V01.pdf</t>
  </si>
  <si>
    <t>Filtering of Rail-track Switches using Ensemble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</si>
</sst>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
    <numFmt numFmtId="165" formatCode="0.0"/>
    <numFmt numFmtId="166" formatCode="0.0000"/>
  </numFmts>
  <fonts count="34" x14ac:knownFonts="1">
    <font>
      <sz val="11"/>
      <color rgb="FF000000"/>
      <name val="Calibri"/>
      <family val="2"/>
      <charset val="1"/>
    </font>
    <font>
      <sz val="18"/>
      <color rgb="FF000000"/>
      <name val="Calibri"/>
      <family val="2"/>
      <charset val="1"/>
    </font>
    <font>
      <b/>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sz val="10"/>
      <color rgb="FF000000"/>
      <name val="Calibri"/>
      <family val="2"/>
      <charset val="1"/>
    </font>
    <font>
      <i/>
      <sz val="11"/>
      <color rgb="FF000000"/>
      <name val="Calibri"/>
      <family val="2"/>
      <charset val="1"/>
    </font>
    <font>
      <b/>
      <i/>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sz val="11"/>
      <color rgb="FF1F497D"/>
      <name val="Calibri"/>
      <family val="2"/>
      <charset val="1"/>
    </font>
    <font>
      <sz val="11"/>
      <color rgb="FF1F497D"/>
      <name val="Calibri"/>
      <family val="2"/>
      <charset val="1"/>
    </font>
    <font>
      <b/>
      <sz val="11"/>
      <color rgb="FF984807"/>
      <name val="Calibri"/>
      <family val="2"/>
      <charset val="1"/>
    </font>
    <font>
      <sz val="11"/>
      <color rgb="FFFF0000"/>
      <name val="Calibri"/>
      <family val="2"/>
      <charset val="1"/>
    </font>
    <font>
      <sz val="11"/>
      <name val="Calibri"/>
      <family val="2"/>
      <charset val="1"/>
    </font>
    <font>
      <b/>
      <sz val="11"/>
      <color rgb="FF00CC00"/>
      <name val="Calibri"/>
      <family val="2"/>
      <charset val="1"/>
    </font>
    <font>
      <b/>
      <sz val="11"/>
      <color rgb="FFBFBFBF"/>
      <name val="Calibri"/>
      <family val="2"/>
      <charset val="1"/>
    </font>
    <font>
      <sz val="11"/>
      <color rgb="FFBFBFBF"/>
      <name val="Calibri"/>
      <family val="2"/>
      <charset val="1"/>
    </font>
    <font>
      <sz val="10"/>
      <color rgb="FFBFBFBF"/>
      <name val="Calibri"/>
      <family val="2"/>
      <charset val="1"/>
    </font>
    <font>
      <b/>
      <sz val="11"/>
      <color rgb="FF7030A0"/>
      <name val="Calibri"/>
      <family val="2"/>
      <charset val="1"/>
    </font>
    <font>
      <sz val="11"/>
      <color rgb="FFE46C0A"/>
      <name val="Calibri"/>
      <family val="2"/>
      <charset val="1"/>
    </font>
    <font>
      <sz val="11"/>
      <color rgb="FF4A452A"/>
      <name val="Calibri"/>
      <family val="2"/>
      <charset val="1"/>
    </font>
    <font>
      <i/>
      <sz val="11"/>
      <name val="Calibri"/>
      <family val="2"/>
      <charset val="1"/>
    </font>
    <font>
      <sz val="10"/>
      <color rgb="FF4A452A"/>
      <name val="Calibri"/>
      <family val="2"/>
      <charset val="1"/>
    </font>
    <font>
      <b/>
      <i/>
      <sz val="10"/>
      <color rgb="FF4A452A"/>
      <name val="Calibri"/>
      <family val="2"/>
      <charset val="1"/>
    </font>
    <font>
      <u/>
      <sz val="11"/>
      <color rgb="FF0000FF"/>
      <name val="Calibri"/>
      <family val="2"/>
      <charset val="1"/>
    </font>
    <font>
      <sz val="10"/>
      <color rgb="FF111111"/>
      <name val="Arial"/>
      <family val="2"/>
      <charset val="1"/>
    </font>
    <font>
      <sz val="10"/>
      <name val="Times New Roman"/>
      <family val="1"/>
      <charset val="1"/>
    </font>
    <font>
      <sz val="11"/>
      <color rgb="FF000000"/>
      <name val="Calibri"/>
      <family val="2"/>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left/>
      <right/>
      <top/>
      <bottom/>
      <diagonal/>
    </border>
    <border>
      <left/>
      <right style="medium">
        <color auto="1"/>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hair">
        <color rgb="FFBFBFBF"/>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hair">
        <color rgb="FFBFBFBF"/>
      </right>
      <top style="thin">
        <color auto="1"/>
      </top>
      <bottom/>
      <diagonal/>
    </border>
    <border>
      <left style="hair">
        <color rgb="FFBFBFBF"/>
      </left>
      <right style="hair">
        <color rgb="FFBFBFBF"/>
      </right>
      <top style="thin">
        <color auto="1"/>
      </top>
      <bottom/>
      <diagonal/>
    </border>
    <border>
      <left style="hair">
        <color rgb="FFBFBFBF"/>
      </left>
      <right/>
      <top style="thin">
        <color auto="1"/>
      </top>
      <bottom/>
      <diagonal/>
    </border>
    <border>
      <left/>
      <right/>
      <top style="thin">
        <color auto="1"/>
      </top>
      <bottom/>
      <diagonal/>
    </border>
    <border>
      <left style="hair">
        <color rgb="FFBFBFBF"/>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hair">
        <color rgb="FFBFBFBF"/>
      </right>
      <top/>
      <bottom/>
      <diagonal/>
    </border>
    <border>
      <left style="hair">
        <color rgb="FFBFBFBF"/>
      </left>
      <right style="hair">
        <color rgb="FFBFBFBF"/>
      </right>
      <top/>
      <bottom/>
      <diagonal/>
    </border>
    <border>
      <left style="hair">
        <color rgb="FFBFBFBF"/>
      </left>
      <right/>
      <top/>
      <bottom/>
      <diagonal/>
    </border>
    <border>
      <left style="hair">
        <color rgb="FFBFBFBF"/>
      </left>
      <right style="medium">
        <color auto="1"/>
      </right>
      <top/>
      <bottom/>
      <diagonal/>
    </border>
    <border>
      <left/>
      <right style="hair">
        <color rgb="FFBFBFBF"/>
      </right>
      <top style="hair">
        <color rgb="FFBFBFBF"/>
      </top>
      <bottom style="hair">
        <color rgb="FFBFBFBF"/>
      </bottom>
      <diagonal/>
    </border>
    <border>
      <left style="hair">
        <color rgb="FFBFBFBF"/>
      </left>
      <right style="hair">
        <color rgb="FFBFBFBF"/>
      </right>
      <top style="hair">
        <color rgb="FFBFBFBF"/>
      </top>
      <bottom style="hair">
        <color rgb="FFBFBFBF"/>
      </bottom>
      <diagonal/>
    </border>
    <border>
      <left style="hair">
        <color rgb="FFBFBFBF"/>
      </left>
      <right/>
      <top style="hair">
        <color rgb="FFBFBFBF"/>
      </top>
      <bottom style="hair">
        <color rgb="FFBFBFBF"/>
      </bottom>
      <diagonal/>
    </border>
    <border>
      <left/>
      <right/>
      <top style="hair">
        <color rgb="FFBFBFBF"/>
      </top>
      <bottom style="hair">
        <color rgb="FFBFBFBF"/>
      </bottom>
      <diagonal/>
    </border>
    <border>
      <left style="hair">
        <color rgb="FFBFBFBF"/>
      </left>
      <right style="medium">
        <color auto="1"/>
      </right>
      <top style="hair">
        <color rgb="FFBFBFBF"/>
      </top>
      <bottom style="hair">
        <color rgb="FFBFBFBF"/>
      </bottom>
      <diagonal/>
    </border>
    <border>
      <left/>
      <right style="hair">
        <color rgb="FFBFBFBF"/>
      </right>
      <top/>
      <bottom style="hair">
        <color rgb="FFBFBFBF"/>
      </bottom>
      <diagonal/>
    </border>
    <border>
      <left style="hair">
        <color rgb="FFBFBFBF"/>
      </left>
      <right style="hair">
        <color rgb="FFBFBFBF"/>
      </right>
      <top/>
      <bottom style="hair">
        <color rgb="FFBFBFBF"/>
      </bottom>
      <diagonal/>
    </border>
    <border>
      <left style="hair">
        <color rgb="FFBFBFBF"/>
      </left>
      <right/>
      <top/>
      <bottom style="hair">
        <color rgb="FFBFBFBF"/>
      </bottom>
      <diagonal/>
    </border>
    <border>
      <left/>
      <right/>
      <top/>
      <bottom style="hair">
        <color rgb="FFBFBFBF"/>
      </bottom>
      <diagonal/>
    </border>
    <border>
      <left style="hair">
        <color rgb="FFBFBFBF"/>
      </left>
      <right style="medium">
        <color auto="1"/>
      </right>
      <top/>
      <bottom style="hair">
        <color rgb="FFBFBFBF"/>
      </bottom>
      <diagonal/>
    </border>
    <border>
      <left/>
      <right style="hair">
        <color rgb="FFBFBFBF"/>
      </right>
      <top style="hair">
        <color rgb="FFBFBFBF"/>
      </top>
      <bottom/>
      <diagonal/>
    </border>
    <border>
      <left style="hair">
        <color rgb="FFBFBFBF"/>
      </left>
      <right style="hair">
        <color rgb="FFBFBFBF"/>
      </right>
      <top style="hair">
        <color rgb="FFBFBFBF"/>
      </top>
      <bottom/>
      <diagonal/>
    </border>
    <border>
      <left style="hair">
        <color rgb="FFBFBFBF"/>
      </left>
      <right/>
      <top style="hair">
        <color rgb="FFBFBFBF"/>
      </top>
      <bottom/>
      <diagonal/>
    </border>
    <border>
      <left/>
      <right/>
      <top style="hair">
        <color rgb="FFBFBFBF"/>
      </top>
      <bottom/>
      <diagonal/>
    </border>
    <border>
      <left style="hair">
        <color rgb="FFBFBFBF"/>
      </left>
      <right style="medium">
        <color auto="1"/>
      </right>
      <top style="hair">
        <color rgb="FFBFBFBF"/>
      </top>
      <bottom/>
      <diagonal/>
    </border>
    <border>
      <left/>
      <right style="hair">
        <color rgb="FFBFBFBF"/>
      </right>
      <top style="thin">
        <color auto="1"/>
      </top>
      <bottom style="hair">
        <color rgb="FFBFBFBF"/>
      </bottom>
      <diagonal/>
    </border>
    <border>
      <left style="hair">
        <color rgb="FFBFBFBF"/>
      </left>
      <right style="hair">
        <color rgb="FFBFBFBF"/>
      </right>
      <top style="thin">
        <color auto="1"/>
      </top>
      <bottom style="hair">
        <color rgb="FFBFBFBF"/>
      </bottom>
      <diagonal/>
    </border>
    <border>
      <left style="hair">
        <color rgb="FFBFBFBF"/>
      </left>
      <right/>
      <top style="thin">
        <color auto="1"/>
      </top>
      <bottom style="hair">
        <color rgb="FFBFBFBF"/>
      </bottom>
      <diagonal/>
    </border>
    <border>
      <left/>
      <right/>
      <top style="thin">
        <color auto="1"/>
      </top>
      <bottom style="hair">
        <color rgb="FFBFBFBF"/>
      </bottom>
      <diagonal/>
    </border>
    <border>
      <left style="hair">
        <color rgb="FFBFBFBF"/>
      </left>
      <right style="medium">
        <color auto="1"/>
      </right>
      <top style="thin">
        <color auto="1"/>
      </top>
      <bottom style="hair">
        <color rgb="FFBFBFBF"/>
      </bottom>
      <diagonal/>
    </border>
    <border>
      <left style="medium">
        <color auto="1"/>
      </left>
      <right style="medium">
        <color auto="1"/>
      </right>
      <top style="thin">
        <color auto="1"/>
      </top>
      <bottom style="medium">
        <color auto="1"/>
      </bottom>
      <diagonal/>
    </border>
    <border>
      <left/>
      <right style="hair">
        <color rgb="FFBFBFBF"/>
      </right>
      <top/>
      <bottom style="thin">
        <color auto="1"/>
      </bottom>
      <diagonal/>
    </border>
    <border>
      <left style="hair">
        <color rgb="FFBFBFBF"/>
      </left>
      <right style="hair">
        <color rgb="FFBFBFBF"/>
      </right>
      <top/>
      <bottom style="thin">
        <color auto="1"/>
      </bottom>
      <diagonal/>
    </border>
    <border>
      <left style="hair">
        <color rgb="FFBFBFBF"/>
      </left>
      <right/>
      <top/>
      <bottom style="thin">
        <color auto="1"/>
      </bottom>
      <diagonal/>
    </border>
    <border>
      <left/>
      <right/>
      <top/>
      <bottom style="thin">
        <color auto="1"/>
      </bottom>
      <diagonal/>
    </border>
    <border>
      <left style="hair">
        <color rgb="FFBFBFBF"/>
      </left>
      <right style="medium">
        <color auto="1"/>
      </right>
      <top/>
      <bottom style="thin">
        <color auto="1"/>
      </bottom>
      <diagonal/>
    </border>
    <border>
      <left style="medium">
        <color auto="1"/>
      </left>
      <right style="medium">
        <color auto="1"/>
      </right>
      <top/>
      <bottom style="medium">
        <color auto="1"/>
      </bottom>
      <diagonal/>
    </border>
    <border>
      <left/>
      <right style="hair">
        <color rgb="FFBFBFBF"/>
      </right>
      <top style="hair">
        <color rgb="FFBFBFBF"/>
      </top>
      <bottom style="thin">
        <color auto="1"/>
      </bottom>
      <diagonal/>
    </border>
    <border>
      <left style="hair">
        <color rgb="FFBFBFBF"/>
      </left>
      <right style="hair">
        <color rgb="FFBFBFBF"/>
      </right>
      <top style="hair">
        <color rgb="FFBFBFBF"/>
      </top>
      <bottom style="thin">
        <color auto="1"/>
      </bottom>
      <diagonal/>
    </border>
    <border>
      <left style="hair">
        <color rgb="FFBFBFBF"/>
      </left>
      <right/>
      <top style="hair">
        <color rgb="FFBFBFBF"/>
      </top>
      <bottom style="thin">
        <color auto="1"/>
      </bottom>
      <diagonal/>
    </border>
    <border>
      <left/>
      <right/>
      <top style="hair">
        <color rgb="FFBFBFBF"/>
      </top>
      <bottom style="thin">
        <color auto="1"/>
      </bottom>
      <diagonal/>
    </border>
    <border>
      <left style="hair">
        <color rgb="FFBFBFBF"/>
      </left>
      <right style="medium">
        <color auto="1"/>
      </right>
      <top style="hair">
        <color rgb="FFBFBFBF"/>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style="medium">
        <color auto="1"/>
      </right>
      <top style="thin">
        <color auto="1"/>
      </top>
      <bottom style="medium">
        <color auto="1"/>
      </bottom>
      <diagonal/>
    </border>
  </borders>
  <cellStyleXfs count="3">
    <xf numFmtId="0" fontId="0" fillId="0" borderId="0"/>
    <xf numFmtId="164" fontId="33" fillId="0" borderId="0" applyBorder="0" applyProtection="0"/>
    <xf numFmtId="0" fontId="30" fillId="0" borderId="0" applyBorder="0" applyProtection="0"/>
  </cellStyleXfs>
  <cellXfs count="274">
    <xf numFmtId="0" fontId="0" fillId="0" borderId="0" xfId="0"/>
    <xf numFmtId="0" fontId="3" fillId="0" borderId="12" xfId="0" applyFont="1" applyBorder="1" applyAlignment="1">
      <alignment horizontal="center" vertical="top"/>
    </xf>
    <xf numFmtId="0" fontId="0" fillId="3" borderId="5" xfId="0" applyFill="1" applyBorder="1" applyAlignment="1">
      <alignment horizontal="center" vertical="top" wrapText="1"/>
    </xf>
    <xf numFmtId="0" fontId="0" fillId="3" borderId="4" xfId="0" applyFill="1" applyBorder="1" applyAlignment="1">
      <alignment horizontal="center" vertical="top" wrapText="1"/>
    </xf>
    <xf numFmtId="0" fontId="0" fillId="3" borderId="3" xfId="0" applyFill="1" applyBorder="1" applyAlignment="1">
      <alignment horizontal="center" vertical="top" wrapText="1"/>
    </xf>
    <xf numFmtId="0" fontId="1" fillId="2" borderId="2" xfId="0" applyFont="1" applyFill="1" applyBorder="1" applyAlignment="1">
      <alignment horizontal="center" vertical="top"/>
    </xf>
    <xf numFmtId="0" fontId="0" fillId="0" borderId="0" xfId="0" applyAlignment="1">
      <alignment vertical="top"/>
    </xf>
    <xf numFmtId="0" fontId="0" fillId="0" borderId="0" xfId="0" applyAlignment="1">
      <alignment horizontal="center" vertical="top"/>
    </xf>
    <xf numFmtId="0" fontId="0" fillId="0" borderId="0" xfId="0" applyBorder="1" applyAlignment="1">
      <alignment horizontal="center" vertical="top"/>
    </xf>
    <xf numFmtId="0" fontId="0" fillId="0" borderId="1" xfId="0" applyBorder="1" applyAlignment="1">
      <alignment horizontal="center" vertical="top"/>
    </xf>
    <xf numFmtId="14" fontId="0" fillId="0" borderId="0" xfId="1" applyNumberFormat="1" applyFont="1" applyBorder="1" applyAlignment="1" applyProtection="1">
      <alignment vertical="top"/>
    </xf>
    <xf numFmtId="164" fontId="0" fillId="0" borderId="0" xfId="1" applyFont="1" applyBorder="1" applyAlignment="1" applyProtection="1">
      <alignment vertical="top"/>
    </xf>
    <xf numFmtId="0" fontId="0" fillId="0" borderId="0" xfId="0" applyAlignment="1">
      <alignment vertical="top" wrapText="1"/>
    </xf>
    <xf numFmtId="0" fontId="0" fillId="0" borderId="0" xfId="0" applyFont="1" applyAlignment="1">
      <alignment vertical="top" wrapText="1"/>
    </xf>
    <xf numFmtId="14" fontId="2" fillId="4" borderId="6" xfId="1" applyNumberFormat="1" applyFont="1" applyFill="1" applyBorder="1" applyAlignment="1" applyProtection="1">
      <alignment horizontal="center" vertical="top" wrapText="1"/>
    </xf>
    <xf numFmtId="164" fontId="2" fillId="5" borderId="6" xfId="1" applyFont="1" applyFill="1" applyBorder="1" applyAlignment="1" applyProtection="1">
      <alignment horizontal="center" vertical="top" wrapText="1"/>
    </xf>
    <xf numFmtId="164" fontId="2" fillId="6" borderId="7" xfId="1" applyFont="1" applyFill="1" applyBorder="1" applyAlignment="1" applyProtection="1">
      <alignment horizontal="center" vertical="top" wrapText="1"/>
    </xf>
    <xf numFmtId="0" fontId="2" fillId="0" borderId="6"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vertical="top" wrapText="1"/>
    </xf>
    <xf numFmtId="0" fontId="0" fillId="3" borderId="8" xfId="0" applyFill="1" applyBorder="1" applyAlignment="1">
      <alignment horizontal="center" vertical="top"/>
    </xf>
    <xf numFmtId="0" fontId="0" fillId="3" borderId="9" xfId="0" applyFill="1" applyBorder="1" applyAlignment="1">
      <alignment horizontal="center" vertical="top"/>
    </xf>
    <xf numFmtId="14" fontId="0" fillId="4" borderId="10" xfId="1" applyNumberFormat="1" applyFont="1" applyFill="1" applyBorder="1" applyAlignment="1" applyProtection="1">
      <alignment horizontal="center" vertical="top"/>
    </xf>
    <xf numFmtId="164" fontId="0" fillId="5" borderId="10" xfId="1" applyFont="1" applyFill="1" applyBorder="1" applyAlignment="1" applyProtection="1">
      <alignment horizontal="center" vertical="top"/>
    </xf>
    <xf numFmtId="164" fontId="0" fillId="6" borderId="11" xfId="1" applyFont="1" applyFill="1" applyBorder="1" applyAlignment="1" applyProtection="1">
      <alignment horizontal="center" vertical="top"/>
    </xf>
    <xf numFmtId="0" fontId="0" fillId="0" borderId="10" xfId="0" applyBorder="1" applyAlignment="1">
      <alignment vertical="top" wrapText="1"/>
    </xf>
    <xf numFmtId="0" fontId="0" fillId="0" borderId="11" xfId="0" applyFont="1" applyBorder="1" applyAlignment="1">
      <alignment horizontal="right" vertical="top" wrapText="1"/>
    </xf>
    <xf numFmtId="0" fontId="0" fillId="0" borderId="11" xfId="0" applyBorder="1" applyAlignment="1">
      <alignment vertical="top" wrapText="1"/>
    </xf>
    <xf numFmtId="0" fontId="0" fillId="0" borderId="11" xfId="0" applyBorder="1" applyAlignment="1">
      <alignment vertical="top"/>
    </xf>
    <xf numFmtId="0" fontId="0" fillId="7" borderId="13" xfId="0" applyFill="1" applyBorder="1" applyAlignment="1">
      <alignment horizontal="center" vertical="top"/>
    </xf>
    <xf numFmtId="0" fontId="0" fillId="7" borderId="8" xfId="0" applyFill="1" applyBorder="1" applyAlignment="1">
      <alignment horizontal="center" vertical="top"/>
    </xf>
    <xf numFmtId="0" fontId="0" fillId="7" borderId="9" xfId="0" applyFill="1" applyBorder="1" applyAlignment="1">
      <alignment horizontal="center" vertical="top"/>
    </xf>
    <xf numFmtId="14" fontId="0" fillId="4" borderId="14" xfId="1" applyNumberFormat="1" applyFont="1" applyFill="1" applyBorder="1" applyAlignment="1" applyProtection="1">
      <alignment horizontal="center" vertical="top"/>
    </xf>
    <xf numFmtId="164" fontId="0" fillId="5" borderId="14" xfId="1" applyFont="1" applyFill="1" applyBorder="1" applyAlignment="1" applyProtection="1">
      <alignment horizontal="center" vertical="top"/>
    </xf>
    <xf numFmtId="164" fontId="0" fillId="8" borderId="11" xfId="1" applyFont="1" applyFill="1" applyBorder="1" applyAlignment="1" applyProtection="1">
      <alignment horizontal="center" vertical="top"/>
    </xf>
    <xf numFmtId="0" fontId="0" fillId="0" borderId="14" xfId="0" applyBorder="1" applyAlignment="1">
      <alignment vertical="top"/>
    </xf>
    <xf numFmtId="0" fontId="0" fillId="0" borderId="15" xfId="0" applyFont="1" applyBorder="1" applyAlignment="1">
      <alignment horizontal="right" vertical="top" wrapText="1"/>
    </xf>
    <xf numFmtId="0" fontId="0" fillId="0" borderId="15" xfId="0" applyBorder="1" applyAlignment="1">
      <alignment vertical="top" wrapText="1"/>
    </xf>
    <xf numFmtId="0" fontId="0" fillId="0" borderId="15" xfId="0" applyBorder="1" applyAlignment="1">
      <alignment vertical="top"/>
    </xf>
    <xf numFmtId="0" fontId="3" fillId="0" borderId="0" xfId="0" applyFont="1" applyBorder="1" applyAlignment="1">
      <alignment horizontal="center" vertical="top"/>
    </xf>
    <xf numFmtId="0" fontId="4" fillId="0" borderId="2" xfId="0" applyFont="1" applyBorder="1" applyAlignment="1">
      <alignment horizontal="right" vertical="top"/>
    </xf>
    <xf numFmtId="0" fontId="0" fillId="7" borderId="16" xfId="0" applyFill="1" applyBorder="1" applyAlignment="1">
      <alignment horizontal="center" vertical="top"/>
    </xf>
    <xf numFmtId="0" fontId="0" fillId="7" borderId="17" xfId="0" applyFill="1" applyBorder="1" applyAlignment="1">
      <alignment horizontal="center" vertical="top"/>
    </xf>
    <xf numFmtId="0" fontId="5" fillId="7" borderId="18" xfId="0" applyFont="1" applyFill="1" applyBorder="1" applyAlignment="1">
      <alignment horizontal="center" vertical="top"/>
    </xf>
    <xf numFmtId="0" fontId="5" fillId="7" borderId="19" xfId="0" applyFont="1" applyFill="1" applyBorder="1" applyAlignment="1">
      <alignment horizontal="center" vertical="top"/>
    </xf>
    <xf numFmtId="0" fontId="5" fillId="7" borderId="16" xfId="0" applyFont="1" applyFill="1" applyBorder="1" applyAlignment="1">
      <alignment horizontal="center" vertical="top"/>
    </xf>
    <xf numFmtId="0" fontId="5" fillId="7" borderId="17" xfId="0" applyFont="1" applyFill="1" applyBorder="1" applyAlignment="1">
      <alignment horizontal="center" vertical="top"/>
    </xf>
    <xf numFmtId="0" fontId="5" fillId="7" borderId="18" xfId="0" applyFont="1" applyFill="1" applyBorder="1" applyAlignment="1">
      <alignment horizontal="center" vertical="top" wrapText="1"/>
    </xf>
    <xf numFmtId="0" fontId="5" fillId="7" borderId="20" xfId="0" applyFont="1" applyFill="1" applyBorder="1" applyAlignment="1">
      <alignment horizontal="center" vertical="top"/>
    </xf>
    <xf numFmtId="164" fontId="0" fillId="8" borderId="7" xfId="1" applyFont="1" applyFill="1" applyBorder="1" applyAlignment="1" applyProtection="1">
      <alignment horizontal="center" vertical="top"/>
    </xf>
    <xf numFmtId="0" fontId="0" fillId="0" borderId="7" xfId="0" applyFont="1" applyBorder="1" applyAlignment="1">
      <alignment horizontal="right" vertical="top" wrapText="1"/>
    </xf>
    <xf numFmtId="14" fontId="0" fillId="4" borderId="6" xfId="1" applyNumberFormat="1" applyFont="1" applyFill="1" applyBorder="1" applyAlignment="1" applyProtection="1">
      <alignment horizontal="center" vertical="top"/>
    </xf>
    <xf numFmtId="164" fontId="0" fillId="5" borderId="6" xfId="1" applyFont="1" applyFill="1" applyBorder="1" applyAlignment="1" applyProtection="1">
      <alignment horizontal="center" vertical="top"/>
    </xf>
    <xf numFmtId="0" fontId="0" fillId="0" borderId="10" xfId="0" applyBorder="1" applyAlignment="1">
      <alignment vertical="top"/>
    </xf>
    <xf numFmtId="0" fontId="2" fillId="9" borderId="7" xfId="0" applyFont="1" applyFill="1" applyBorder="1" applyAlignment="1">
      <alignment vertical="top"/>
    </xf>
    <xf numFmtId="165" fontId="4" fillId="0" borderId="16" xfId="0" applyNumberFormat="1" applyFont="1" applyBorder="1" applyAlignment="1">
      <alignment horizontal="center" vertical="top"/>
    </xf>
    <xf numFmtId="165" fontId="4" fillId="0" borderId="17" xfId="0" applyNumberFormat="1" applyFont="1" applyBorder="1" applyAlignment="1">
      <alignment horizontal="center" vertical="top"/>
    </xf>
    <xf numFmtId="165" fontId="4" fillId="0" borderId="18" xfId="0" applyNumberFormat="1" applyFont="1" applyBorder="1" applyAlignment="1">
      <alignment horizontal="center" vertical="top"/>
    </xf>
    <xf numFmtId="165" fontId="4" fillId="0" borderId="19" xfId="0" applyNumberFormat="1" applyFont="1" applyBorder="1" applyAlignment="1">
      <alignment horizontal="center" vertical="top"/>
    </xf>
    <xf numFmtId="165" fontId="4" fillId="0" borderId="20" xfId="0" applyNumberFormat="1" applyFont="1" applyBorder="1" applyAlignment="1">
      <alignment horizontal="center" vertical="top"/>
    </xf>
    <xf numFmtId="14" fontId="6" fillId="0" borderId="6" xfId="1" applyNumberFormat="1" applyFont="1" applyBorder="1" applyAlignment="1" applyProtection="1">
      <alignment horizontal="center" vertical="top"/>
    </xf>
    <xf numFmtId="1" fontId="6" fillId="0" borderId="6" xfId="1" applyNumberFormat="1" applyFont="1" applyBorder="1" applyAlignment="1" applyProtection="1">
      <alignment horizontal="center" vertical="top"/>
    </xf>
    <xf numFmtId="164" fontId="6" fillId="0" borderId="21" xfId="1" applyFont="1" applyBorder="1" applyAlignment="1" applyProtection="1">
      <alignment horizontal="center" vertical="top"/>
    </xf>
    <xf numFmtId="0" fontId="0" fillId="0" borderId="19" xfId="0" applyFont="1" applyBorder="1" applyAlignment="1">
      <alignment vertical="top" wrapText="1"/>
    </xf>
    <xf numFmtId="0" fontId="0" fillId="0" borderId="7" xfId="0" applyFont="1" applyBorder="1" applyAlignment="1">
      <alignment vertical="top" wrapText="1"/>
    </xf>
    <xf numFmtId="0" fontId="2" fillId="0" borderId="15" xfId="0" applyFont="1" applyBorder="1" applyAlignment="1">
      <alignment vertical="top" wrapText="1"/>
    </xf>
    <xf numFmtId="0" fontId="0" fillId="9" borderId="15" xfId="0" applyFont="1" applyFill="1" applyBorder="1" applyAlignment="1">
      <alignment vertical="top"/>
    </xf>
    <xf numFmtId="0" fontId="7" fillId="10" borderId="15" xfId="0" applyFont="1" applyFill="1" applyBorder="1" applyAlignment="1">
      <alignment vertical="top" wrapText="1"/>
    </xf>
    <xf numFmtId="165" fontId="4" fillId="10" borderId="22" xfId="0" applyNumberFormat="1" applyFont="1" applyFill="1" applyBorder="1" applyAlignment="1">
      <alignment horizontal="center" vertical="top"/>
    </xf>
    <xf numFmtId="165" fontId="4" fillId="10" borderId="23" xfId="0" applyNumberFormat="1" applyFont="1" applyFill="1" applyBorder="1" applyAlignment="1">
      <alignment horizontal="center" vertical="top"/>
    </xf>
    <xf numFmtId="165" fontId="4" fillId="10" borderId="24" xfId="0" applyNumberFormat="1" applyFont="1" applyFill="1" applyBorder="1" applyAlignment="1">
      <alignment horizontal="center" vertical="top"/>
    </xf>
    <xf numFmtId="165" fontId="4" fillId="10" borderId="0" xfId="0" applyNumberFormat="1" applyFont="1" applyFill="1" applyBorder="1" applyAlignment="1">
      <alignment horizontal="center" vertical="top"/>
    </xf>
    <xf numFmtId="165" fontId="4" fillId="10" borderId="25" xfId="0" applyNumberFormat="1" applyFont="1" applyFill="1" applyBorder="1" applyAlignment="1">
      <alignment horizontal="center" vertical="top"/>
    </xf>
    <xf numFmtId="14" fontId="8" fillId="10" borderId="14" xfId="1" applyNumberFormat="1" applyFont="1" applyFill="1" applyBorder="1" applyAlignment="1" applyProtection="1">
      <alignment horizontal="center" vertical="top"/>
    </xf>
    <xf numFmtId="1" fontId="8" fillId="10" borderId="14" xfId="1" applyNumberFormat="1" applyFont="1" applyFill="1" applyBorder="1" applyAlignment="1" applyProtection="1">
      <alignment horizontal="center" vertical="top"/>
    </xf>
    <xf numFmtId="164" fontId="8" fillId="10" borderId="15" xfId="1" applyFont="1" applyFill="1" applyBorder="1" applyAlignment="1" applyProtection="1">
      <alignment horizontal="center" vertical="top"/>
    </xf>
    <xf numFmtId="0" fontId="0" fillId="10" borderId="14" xfId="0" applyFont="1" applyFill="1" applyBorder="1" applyAlignment="1">
      <alignment vertical="top" wrapText="1"/>
    </xf>
    <xf numFmtId="0" fontId="0" fillId="10" borderId="15" xfId="0" applyFont="1" applyFill="1" applyBorder="1" applyAlignment="1">
      <alignment vertical="top" wrapText="1"/>
    </xf>
    <xf numFmtId="0" fontId="2" fillId="10" borderId="15" xfId="0" applyFont="1" applyFill="1" applyBorder="1" applyAlignment="1">
      <alignment vertical="top" wrapText="1"/>
    </xf>
    <xf numFmtId="0" fontId="0" fillId="10" borderId="15" xfId="0" applyFill="1" applyBorder="1" applyAlignment="1">
      <alignment vertical="top" wrapText="1"/>
    </xf>
    <xf numFmtId="0" fontId="0" fillId="10" borderId="15" xfId="0" applyFill="1" applyBorder="1" applyAlignment="1">
      <alignment vertical="top"/>
    </xf>
    <xf numFmtId="0" fontId="9" fillId="2" borderId="15" xfId="0" applyFont="1" applyFill="1" applyBorder="1" applyAlignment="1">
      <alignment horizontal="left" vertical="top" wrapText="1"/>
    </xf>
    <xf numFmtId="165" fontId="4" fillId="0" borderId="26" xfId="0" applyNumberFormat="1" applyFont="1" applyBorder="1" applyAlignment="1">
      <alignment horizontal="center" vertical="top"/>
    </xf>
    <xf numFmtId="165" fontId="4" fillId="0" borderId="27" xfId="0" applyNumberFormat="1" applyFont="1" applyBorder="1" applyAlignment="1">
      <alignment horizontal="center" vertical="top"/>
    </xf>
    <xf numFmtId="165" fontId="4" fillId="0" borderId="28" xfId="0" applyNumberFormat="1" applyFont="1" applyBorder="1" applyAlignment="1">
      <alignment horizontal="center" vertical="top"/>
    </xf>
    <xf numFmtId="165" fontId="4" fillId="0" borderId="0" xfId="0" applyNumberFormat="1" applyFont="1" applyBorder="1" applyAlignment="1">
      <alignment horizontal="center" vertical="top"/>
    </xf>
    <xf numFmtId="165" fontId="4" fillId="0" borderId="29" xfId="0" applyNumberFormat="1" applyFont="1" applyBorder="1" applyAlignment="1">
      <alignment horizontal="center" vertical="top"/>
    </xf>
    <xf numFmtId="165" fontId="4" fillId="0" borderId="30" xfId="0" applyNumberFormat="1" applyFont="1" applyBorder="1" applyAlignment="1">
      <alignment horizontal="center" vertical="top"/>
    </xf>
    <xf numFmtId="14" fontId="4" fillId="0" borderId="14" xfId="1" applyNumberFormat="1" applyFont="1" applyBorder="1" applyAlignment="1" applyProtection="1">
      <alignment horizontal="center" vertical="top"/>
    </xf>
    <xf numFmtId="1" fontId="4" fillId="0" borderId="14" xfId="1" applyNumberFormat="1" applyFont="1" applyBorder="1" applyAlignment="1" applyProtection="1">
      <alignment horizontal="center" vertical="top"/>
    </xf>
    <xf numFmtId="164" fontId="4" fillId="0" borderId="15" xfId="1" applyFont="1" applyBorder="1" applyAlignment="1" applyProtection="1">
      <alignment horizontal="center" vertical="top"/>
    </xf>
    <xf numFmtId="0" fontId="0" fillId="0" borderId="14" xfId="0" applyFont="1" applyBorder="1" applyAlignment="1">
      <alignment vertical="top" wrapText="1"/>
    </xf>
    <xf numFmtId="0" fontId="0" fillId="0" borderId="15" xfId="0" applyFont="1" applyBorder="1" applyAlignment="1">
      <alignment vertical="top" wrapText="1"/>
    </xf>
    <xf numFmtId="0" fontId="0" fillId="2" borderId="15" xfId="0" applyFill="1" applyBorder="1" applyAlignment="1">
      <alignment horizontal="left" vertical="top" wrapText="1"/>
    </xf>
    <xf numFmtId="165" fontId="4" fillId="0" borderId="22" xfId="0" applyNumberFormat="1" applyFont="1" applyBorder="1" applyAlignment="1">
      <alignment horizontal="center" vertical="top"/>
    </xf>
    <xf numFmtId="165" fontId="4" fillId="0" borderId="23" xfId="0" applyNumberFormat="1" applyFont="1" applyBorder="1" applyAlignment="1">
      <alignment horizontal="center" vertical="top"/>
    </xf>
    <xf numFmtId="165" fontId="4" fillId="0" borderId="24" xfId="0" applyNumberFormat="1" applyFont="1" applyBorder="1" applyAlignment="1">
      <alignment horizontal="center" vertical="top"/>
    </xf>
    <xf numFmtId="165" fontId="4" fillId="0" borderId="25" xfId="0" applyNumberFormat="1" applyFont="1" applyBorder="1" applyAlignment="1">
      <alignment horizontal="center" vertical="top"/>
    </xf>
    <xf numFmtId="0" fontId="10" fillId="2" borderId="15" xfId="0" applyFont="1" applyFill="1" applyBorder="1" applyAlignment="1">
      <alignment horizontal="left" vertical="top" wrapText="1"/>
    </xf>
    <xf numFmtId="165" fontId="4" fillId="0" borderId="31" xfId="0" applyNumberFormat="1" applyFont="1" applyBorder="1" applyAlignment="1">
      <alignment horizontal="center" vertical="top"/>
    </xf>
    <xf numFmtId="165" fontId="4" fillId="0" borderId="32" xfId="0" applyNumberFormat="1" applyFont="1" applyBorder="1" applyAlignment="1">
      <alignment horizontal="center" vertical="top"/>
    </xf>
    <xf numFmtId="165" fontId="4" fillId="0" borderId="33" xfId="0" applyNumberFormat="1" applyFont="1" applyBorder="1" applyAlignment="1">
      <alignment horizontal="center" vertical="top"/>
    </xf>
    <xf numFmtId="165" fontId="4" fillId="0" borderId="34" xfId="0" applyNumberFormat="1" applyFont="1" applyBorder="1" applyAlignment="1">
      <alignment horizontal="center" vertical="top"/>
    </xf>
    <xf numFmtId="165" fontId="4" fillId="0" borderId="35" xfId="0" applyNumberFormat="1" applyFont="1" applyBorder="1" applyAlignment="1">
      <alignment horizontal="center" vertical="top"/>
    </xf>
    <xf numFmtId="0" fontId="11" fillId="2" borderId="15" xfId="0" applyFont="1" applyFill="1" applyBorder="1" applyAlignment="1">
      <alignment horizontal="left" vertical="top" wrapText="1"/>
    </xf>
    <xf numFmtId="0" fontId="12" fillId="9" borderId="15" xfId="0" applyFont="1" applyFill="1" applyBorder="1" applyAlignment="1">
      <alignment vertical="top"/>
    </xf>
    <xf numFmtId="0" fontId="12" fillId="2" borderId="15" xfId="0" applyFont="1" applyFill="1" applyBorder="1" applyAlignment="1">
      <alignment horizontal="left" vertical="top" wrapText="1"/>
    </xf>
    <xf numFmtId="165" fontId="13" fillId="0" borderId="31" xfId="0" applyNumberFormat="1" applyFont="1" applyBorder="1" applyAlignment="1">
      <alignment horizontal="center" vertical="top"/>
    </xf>
    <xf numFmtId="165" fontId="13" fillId="0" borderId="32" xfId="0" applyNumberFormat="1" applyFont="1" applyBorder="1" applyAlignment="1">
      <alignment horizontal="center" vertical="top"/>
    </xf>
    <xf numFmtId="165" fontId="13" fillId="0" borderId="33" xfId="0" applyNumberFormat="1" applyFont="1" applyBorder="1" applyAlignment="1">
      <alignment horizontal="center" vertical="top"/>
    </xf>
    <xf numFmtId="165" fontId="13" fillId="0" borderId="0" xfId="0" applyNumberFormat="1" applyFont="1" applyBorder="1" applyAlignment="1">
      <alignment horizontal="center" vertical="top"/>
    </xf>
    <xf numFmtId="165" fontId="13" fillId="0" borderId="34" xfId="0" applyNumberFormat="1" applyFont="1" applyBorder="1" applyAlignment="1">
      <alignment horizontal="center" vertical="top"/>
    </xf>
    <xf numFmtId="165" fontId="13" fillId="0" borderId="35" xfId="0" applyNumberFormat="1" applyFont="1" applyBorder="1" applyAlignment="1">
      <alignment horizontal="center" vertical="top"/>
    </xf>
    <xf numFmtId="14" fontId="13" fillId="0" borderId="14" xfId="1" applyNumberFormat="1" applyFont="1" applyBorder="1" applyAlignment="1" applyProtection="1">
      <alignment horizontal="center" vertical="top"/>
    </xf>
    <xf numFmtId="1" fontId="13" fillId="0" borderId="14" xfId="1" applyNumberFormat="1" applyFont="1" applyBorder="1" applyAlignment="1" applyProtection="1">
      <alignment horizontal="center" vertical="top"/>
    </xf>
    <xf numFmtId="164" fontId="13" fillId="0" borderId="15" xfId="1" applyFont="1" applyBorder="1" applyAlignment="1" applyProtection="1">
      <alignment horizontal="center" vertical="top"/>
    </xf>
    <xf numFmtId="0" fontId="12" fillId="0" borderId="14" xfId="0" applyFont="1" applyBorder="1" applyAlignment="1">
      <alignment vertical="top" wrapText="1"/>
    </xf>
    <xf numFmtId="0" fontId="12" fillId="0" borderId="15" xfId="0" applyFont="1" applyBorder="1" applyAlignment="1">
      <alignment vertical="top" wrapText="1"/>
    </xf>
    <xf numFmtId="0" fontId="12" fillId="0" borderId="15" xfId="0" applyFont="1" applyBorder="1" applyAlignment="1">
      <alignment vertical="top"/>
    </xf>
    <xf numFmtId="0" fontId="12" fillId="0" borderId="0" xfId="0" applyFont="1" applyAlignment="1">
      <alignment vertical="top"/>
    </xf>
    <xf numFmtId="165" fontId="4" fillId="0" borderId="36" xfId="0" applyNumberFormat="1" applyFont="1" applyBorder="1" applyAlignment="1">
      <alignment horizontal="center" vertical="top"/>
    </xf>
    <xf numFmtId="165" fontId="4" fillId="0" borderId="37" xfId="0" applyNumberFormat="1" applyFont="1" applyBorder="1" applyAlignment="1">
      <alignment horizontal="center" vertical="top"/>
    </xf>
    <xf numFmtId="165" fontId="4" fillId="0" borderId="38" xfId="0" applyNumberFormat="1" applyFont="1" applyBorder="1" applyAlignment="1">
      <alignment horizontal="center" vertical="top"/>
    </xf>
    <xf numFmtId="165" fontId="4" fillId="0" borderId="39" xfId="0" applyNumberFormat="1" applyFont="1" applyBorder="1" applyAlignment="1">
      <alignment horizontal="center" vertical="top"/>
    </xf>
    <xf numFmtId="165" fontId="4" fillId="0" borderId="40" xfId="0" applyNumberFormat="1" applyFont="1" applyBorder="1" applyAlignment="1">
      <alignment horizontal="center" vertical="top"/>
    </xf>
    <xf numFmtId="0" fontId="0" fillId="9" borderId="15" xfId="0" applyFill="1" applyBorder="1" applyAlignment="1">
      <alignment vertical="top"/>
    </xf>
    <xf numFmtId="165" fontId="14" fillId="0" borderId="39" xfId="0" applyNumberFormat="1" applyFont="1" applyBorder="1" applyAlignment="1">
      <alignment horizontal="center" vertical="top"/>
    </xf>
    <xf numFmtId="0" fontId="0" fillId="0" borderId="14" xfId="0" applyBorder="1" applyAlignment="1">
      <alignment vertical="top" wrapText="1"/>
    </xf>
    <xf numFmtId="165" fontId="4" fillId="0" borderId="41" xfId="0" applyNumberFormat="1" applyFont="1" applyBorder="1" applyAlignment="1">
      <alignment horizontal="center" vertical="top"/>
    </xf>
    <xf numFmtId="165" fontId="4" fillId="0" borderId="42" xfId="0" applyNumberFormat="1" applyFont="1" applyBorder="1" applyAlignment="1">
      <alignment horizontal="center" vertical="top"/>
    </xf>
    <xf numFmtId="165" fontId="4" fillId="0" borderId="43" xfId="0" applyNumberFormat="1" applyFont="1" applyBorder="1" applyAlignment="1">
      <alignment horizontal="center" vertical="top"/>
    </xf>
    <xf numFmtId="165" fontId="4" fillId="0" borderId="44" xfId="0" applyNumberFormat="1" applyFont="1" applyBorder="1" applyAlignment="1">
      <alignment horizontal="center" vertical="top"/>
    </xf>
    <xf numFmtId="165" fontId="4" fillId="0" borderId="45" xfId="0" applyNumberFormat="1" applyFont="1" applyBorder="1" applyAlignment="1">
      <alignment horizontal="center" vertical="top"/>
    </xf>
    <xf numFmtId="164" fontId="6" fillId="0" borderId="46" xfId="1" applyFont="1" applyBorder="1" applyAlignment="1" applyProtection="1">
      <alignment horizontal="center" vertical="top"/>
    </xf>
    <xf numFmtId="0" fontId="0" fillId="0" borderId="7" xfId="0" applyBorder="1" applyAlignment="1">
      <alignment vertical="top" wrapText="1"/>
    </xf>
    <xf numFmtId="0" fontId="0" fillId="0" borderId="7" xfId="0" applyBorder="1" applyAlignment="1">
      <alignment vertical="top"/>
    </xf>
    <xf numFmtId="14" fontId="4" fillId="0" borderId="15" xfId="1" applyNumberFormat="1" applyFont="1" applyBorder="1" applyAlignment="1" applyProtection="1">
      <alignment horizontal="center" vertical="top"/>
    </xf>
    <xf numFmtId="1" fontId="4" fillId="0" borderId="15" xfId="1" applyNumberFormat="1" applyFont="1" applyBorder="1" applyAlignment="1" applyProtection="1">
      <alignment horizontal="center" vertical="top"/>
    </xf>
    <xf numFmtId="0" fontId="0" fillId="0" borderId="0" xfId="0" applyFont="1" applyBorder="1" applyAlignment="1">
      <alignment vertical="top" wrapText="1"/>
    </xf>
    <xf numFmtId="0" fontId="2" fillId="9" borderId="15" xfId="0" applyFont="1" applyFill="1" applyBorder="1" applyAlignment="1">
      <alignment vertical="top"/>
    </xf>
    <xf numFmtId="0" fontId="0" fillId="9" borderId="4" xfId="0" applyFill="1" applyBorder="1" applyAlignment="1">
      <alignment vertical="top"/>
    </xf>
    <xf numFmtId="0" fontId="0" fillId="2" borderId="4" xfId="0" applyFill="1" applyBorder="1" applyAlignment="1">
      <alignment horizontal="left" vertical="top" wrapText="1"/>
    </xf>
    <xf numFmtId="165" fontId="4" fillId="0" borderId="47" xfId="0" applyNumberFormat="1" applyFont="1" applyBorder="1" applyAlignment="1">
      <alignment horizontal="center" vertical="top"/>
    </xf>
    <xf numFmtId="165" fontId="4" fillId="0" borderId="48" xfId="0" applyNumberFormat="1" applyFont="1" applyBorder="1" applyAlignment="1">
      <alignment horizontal="center" vertical="top"/>
    </xf>
    <xf numFmtId="165" fontId="4" fillId="0" borderId="49" xfId="0" applyNumberFormat="1" applyFont="1" applyBorder="1" applyAlignment="1">
      <alignment horizontal="center" vertical="top"/>
    </xf>
    <xf numFmtId="165" fontId="14" fillId="0" borderId="50" xfId="0" applyNumberFormat="1" applyFont="1" applyBorder="1" applyAlignment="1">
      <alignment horizontal="center" vertical="top"/>
    </xf>
    <xf numFmtId="165" fontId="4" fillId="0" borderId="50" xfId="0" applyNumberFormat="1" applyFont="1" applyBorder="1" applyAlignment="1">
      <alignment horizontal="center" vertical="top"/>
    </xf>
    <xf numFmtId="165" fontId="4" fillId="0" borderId="51" xfId="0" applyNumberFormat="1" applyFont="1" applyBorder="1" applyAlignment="1">
      <alignment horizontal="center" vertical="top"/>
    </xf>
    <xf numFmtId="14" fontId="4" fillId="0" borderId="5" xfId="1" applyNumberFormat="1" applyFont="1" applyBorder="1" applyAlignment="1" applyProtection="1">
      <alignment horizontal="center" vertical="top"/>
    </xf>
    <xf numFmtId="1" fontId="4" fillId="0" borderId="5" xfId="1" applyNumberFormat="1" applyFont="1" applyBorder="1" applyAlignment="1" applyProtection="1">
      <alignment horizontal="center" vertical="top"/>
    </xf>
    <xf numFmtId="164" fontId="4" fillId="0" borderId="50" xfId="1" applyFont="1" applyBorder="1" applyAlignment="1" applyProtection="1">
      <alignment horizontal="center" vertical="top"/>
    </xf>
    <xf numFmtId="0" fontId="0" fillId="0" borderId="50" xfId="0" applyBorder="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0" fontId="0" fillId="0" borderId="4" xfId="0" applyBorder="1" applyAlignment="1">
      <alignment vertical="top"/>
    </xf>
    <xf numFmtId="0" fontId="0" fillId="0" borderId="0" xfId="0" applyBorder="1" applyAlignment="1">
      <alignment vertical="top"/>
    </xf>
    <xf numFmtId="14" fontId="6" fillId="0" borderId="14" xfId="1" applyNumberFormat="1" applyFont="1" applyBorder="1" applyAlignment="1" applyProtection="1">
      <alignment horizontal="center" vertical="top"/>
    </xf>
    <xf numFmtId="1" fontId="6" fillId="0" borderId="14" xfId="1" applyNumberFormat="1" applyFont="1" applyBorder="1" applyAlignment="1" applyProtection="1">
      <alignment horizontal="center" vertical="top"/>
    </xf>
    <xf numFmtId="164" fontId="6" fillId="0" borderId="52" xfId="1" applyFont="1" applyBorder="1" applyAlignment="1" applyProtection="1">
      <alignment horizontal="center" vertical="top"/>
    </xf>
    <xf numFmtId="0" fontId="15" fillId="2" borderId="15" xfId="0" applyFont="1" applyFill="1" applyBorder="1" applyAlignment="1">
      <alignment horizontal="left" vertical="top" wrapText="1"/>
    </xf>
    <xf numFmtId="165" fontId="14" fillId="0" borderId="0" xfId="0" applyNumberFormat="1" applyFont="1" applyBorder="1" applyAlignment="1">
      <alignment horizontal="center" vertical="top"/>
    </xf>
    <xf numFmtId="0" fontId="17" fillId="2" borderId="15" xfId="0" applyFont="1" applyFill="1" applyBorder="1" applyAlignment="1">
      <alignment horizontal="left" vertical="top" wrapText="1"/>
    </xf>
    <xf numFmtId="0" fontId="18" fillId="0" borderId="15" xfId="0" applyFont="1" applyBorder="1" applyAlignment="1">
      <alignment vertical="top" wrapText="1"/>
    </xf>
    <xf numFmtId="0" fontId="19" fillId="0" borderId="15" xfId="0" applyFont="1" applyBorder="1" applyAlignment="1">
      <alignment vertical="top" wrapText="1"/>
    </xf>
    <xf numFmtId="0" fontId="20" fillId="2" borderId="15" xfId="0" applyFont="1" applyFill="1" applyBorder="1" applyAlignment="1">
      <alignment horizontal="left" vertical="top" wrapText="1"/>
    </xf>
    <xf numFmtId="0" fontId="21" fillId="2" borderId="15" xfId="0" applyFont="1" applyFill="1" applyBorder="1" applyAlignment="1">
      <alignment horizontal="left" vertical="top" wrapText="1"/>
    </xf>
    <xf numFmtId="165" fontId="23" fillId="0" borderId="31" xfId="0" applyNumberFormat="1" applyFont="1" applyBorder="1" applyAlignment="1">
      <alignment horizontal="center" vertical="top"/>
    </xf>
    <xf numFmtId="165" fontId="23" fillId="0" borderId="32" xfId="0" applyNumberFormat="1" applyFont="1" applyBorder="1" applyAlignment="1">
      <alignment horizontal="center" vertical="top"/>
    </xf>
    <xf numFmtId="165" fontId="23" fillId="0" borderId="33" xfId="0" applyNumberFormat="1" applyFont="1" applyBorder="1" applyAlignment="1">
      <alignment horizontal="center" vertical="top"/>
    </xf>
    <xf numFmtId="165" fontId="23" fillId="0" borderId="0" xfId="0" applyNumberFormat="1" applyFont="1" applyBorder="1" applyAlignment="1">
      <alignment horizontal="center" vertical="top"/>
    </xf>
    <xf numFmtId="165" fontId="23" fillId="0" borderId="34" xfId="0" applyNumberFormat="1" applyFont="1" applyBorder="1" applyAlignment="1">
      <alignment horizontal="center" vertical="top"/>
    </xf>
    <xf numFmtId="165" fontId="23" fillId="0" borderId="35" xfId="0" applyNumberFormat="1" applyFont="1" applyBorder="1" applyAlignment="1">
      <alignment horizontal="center" vertical="top"/>
    </xf>
    <xf numFmtId="14" fontId="23" fillId="0" borderId="14" xfId="1" applyNumberFormat="1" applyFont="1" applyBorder="1" applyAlignment="1" applyProtection="1">
      <alignment horizontal="center" vertical="top"/>
    </xf>
    <xf numFmtId="1" fontId="23" fillId="0" borderId="14" xfId="1" applyNumberFormat="1" applyFont="1" applyBorder="1" applyAlignment="1" applyProtection="1">
      <alignment horizontal="center" vertical="top"/>
    </xf>
    <xf numFmtId="164" fontId="23" fillId="0" borderId="15" xfId="1" applyFont="1" applyBorder="1" applyAlignment="1" applyProtection="1">
      <alignment horizontal="center" vertical="top"/>
    </xf>
    <xf numFmtId="0" fontId="22" fillId="0" borderId="14" xfId="0" applyFont="1" applyBorder="1" applyAlignment="1">
      <alignment vertical="top" wrapText="1"/>
    </xf>
    <xf numFmtId="0" fontId="22" fillId="0" borderId="15" xfId="0" applyFont="1" applyBorder="1" applyAlignment="1">
      <alignment vertical="top" wrapText="1"/>
    </xf>
    <xf numFmtId="0" fontId="24" fillId="2" borderId="15" xfId="0" applyFont="1" applyFill="1" applyBorder="1" applyAlignment="1">
      <alignment horizontal="left" vertical="top" wrapText="1"/>
    </xf>
    <xf numFmtId="165" fontId="23" fillId="0" borderId="22" xfId="0" applyNumberFormat="1" applyFont="1" applyBorder="1" applyAlignment="1">
      <alignment horizontal="center" vertical="top"/>
    </xf>
    <xf numFmtId="165" fontId="23" fillId="0" borderId="23" xfId="0" applyNumberFormat="1" applyFont="1" applyBorder="1" applyAlignment="1">
      <alignment horizontal="center" vertical="top"/>
    </xf>
    <xf numFmtId="165" fontId="23" fillId="0" borderId="24" xfId="0" applyNumberFormat="1" applyFont="1" applyBorder="1" applyAlignment="1">
      <alignment horizontal="center" vertical="top"/>
    </xf>
    <xf numFmtId="165" fontId="23" fillId="0" borderId="25" xfId="0" applyNumberFormat="1" applyFont="1" applyBorder="1" applyAlignment="1">
      <alignment horizontal="center" vertical="top"/>
    </xf>
    <xf numFmtId="0" fontId="25" fillId="2" borderId="15" xfId="0" applyFont="1" applyFill="1" applyBorder="1" applyAlignment="1">
      <alignment horizontal="left" vertical="top" wrapText="1"/>
    </xf>
    <xf numFmtId="0" fontId="26" fillId="2" borderId="15" xfId="0" applyFont="1" applyFill="1" applyBorder="1" applyAlignment="1">
      <alignment horizontal="left" vertical="top" wrapText="1"/>
    </xf>
    <xf numFmtId="14" fontId="6" fillId="0" borderId="15" xfId="1" applyNumberFormat="1" applyFont="1" applyBorder="1" applyAlignment="1" applyProtection="1">
      <alignment horizontal="center" vertical="top"/>
    </xf>
    <xf numFmtId="1" fontId="6" fillId="0" borderId="15" xfId="1" applyNumberFormat="1" applyFont="1" applyBorder="1" applyAlignment="1" applyProtection="1">
      <alignment horizontal="center" vertical="top"/>
    </xf>
    <xf numFmtId="164" fontId="6" fillId="0" borderId="15" xfId="1" applyFont="1" applyBorder="1" applyAlignment="1" applyProtection="1">
      <alignment horizontal="center" vertical="top"/>
    </xf>
    <xf numFmtId="165" fontId="4" fillId="0" borderId="53" xfId="0" applyNumberFormat="1" applyFont="1" applyBorder="1" applyAlignment="1">
      <alignment horizontal="center" vertical="top"/>
    </xf>
    <xf numFmtId="165" fontId="4" fillId="0" borderId="54" xfId="0" applyNumberFormat="1" applyFont="1" applyBorder="1" applyAlignment="1">
      <alignment horizontal="center" vertical="top"/>
    </xf>
    <xf numFmtId="165" fontId="4" fillId="0" borderId="55" xfId="0" applyNumberFormat="1" applyFont="1" applyBorder="1" applyAlignment="1">
      <alignment horizontal="center" vertical="top"/>
    </xf>
    <xf numFmtId="165" fontId="14" fillId="0" borderId="56" xfId="0" applyNumberFormat="1" applyFont="1" applyBorder="1" applyAlignment="1">
      <alignment horizontal="center" vertical="top"/>
    </xf>
    <xf numFmtId="165" fontId="4" fillId="0" borderId="56" xfId="0" applyNumberFormat="1" applyFont="1" applyBorder="1" applyAlignment="1">
      <alignment horizontal="center" vertical="top"/>
    </xf>
    <xf numFmtId="165" fontId="4" fillId="0" borderId="57" xfId="0" applyNumberFormat="1" applyFont="1" applyBorder="1" applyAlignment="1">
      <alignment horizontal="center" vertical="top"/>
    </xf>
    <xf numFmtId="0" fontId="0" fillId="0" borderId="5" xfId="0" applyBorder="1" applyAlignment="1">
      <alignment vertical="top" wrapText="1"/>
    </xf>
    <xf numFmtId="14" fontId="4" fillId="0" borderId="4" xfId="1" applyNumberFormat="1" applyFont="1" applyBorder="1" applyAlignment="1" applyProtection="1">
      <alignment horizontal="center" vertical="top"/>
    </xf>
    <xf numFmtId="1" fontId="4" fillId="0" borderId="4" xfId="1" applyNumberFormat="1" applyFont="1" applyBorder="1" applyAlignment="1" applyProtection="1">
      <alignment horizontal="center" vertical="top"/>
    </xf>
    <xf numFmtId="14" fontId="8" fillId="10" borderId="15" xfId="1" applyNumberFormat="1" applyFont="1" applyFill="1" applyBorder="1" applyAlignment="1" applyProtection="1">
      <alignment horizontal="center" vertical="top"/>
    </xf>
    <xf numFmtId="1" fontId="8" fillId="10" borderId="15" xfId="1" applyNumberFormat="1" applyFont="1" applyFill="1" applyBorder="1" applyAlignment="1" applyProtection="1">
      <alignment horizontal="center" vertical="top"/>
    </xf>
    <xf numFmtId="0" fontId="0" fillId="0" borderId="12" xfId="0" applyFont="1" applyBorder="1" applyAlignment="1">
      <alignment vertical="top" wrapText="1"/>
    </xf>
    <xf numFmtId="0" fontId="27" fillId="10" borderId="15" xfId="0" applyFont="1" applyFill="1" applyBorder="1" applyAlignment="1">
      <alignment vertical="top" wrapText="1"/>
    </xf>
    <xf numFmtId="165" fontId="28" fillId="10" borderId="22" xfId="0" applyNumberFormat="1" applyFont="1" applyFill="1" applyBorder="1" applyAlignment="1">
      <alignment horizontal="center" vertical="top"/>
    </xf>
    <xf numFmtId="165" fontId="28" fillId="10" borderId="23" xfId="0" applyNumberFormat="1" applyFont="1" applyFill="1" applyBorder="1" applyAlignment="1">
      <alignment horizontal="center" vertical="top"/>
    </xf>
    <xf numFmtId="165" fontId="28" fillId="10" borderId="24" xfId="0" applyNumberFormat="1" applyFont="1" applyFill="1" applyBorder="1" applyAlignment="1">
      <alignment horizontal="center" vertical="top"/>
    </xf>
    <xf numFmtId="165" fontId="28" fillId="10" borderId="0" xfId="0" applyNumberFormat="1" applyFont="1" applyFill="1" applyBorder="1" applyAlignment="1">
      <alignment horizontal="center" vertical="top"/>
    </xf>
    <xf numFmtId="165" fontId="28" fillId="10" borderId="25" xfId="0" applyNumberFormat="1" applyFont="1" applyFill="1" applyBorder="1" applyAlignment="1">
      <alignment horizontal="center" vertical="top"/>
    </xf>
    <xf numFmtId="14" fontId="29" fillId="10" borderId="15" xfId="1" applyNumberFormat="1" applyFont="1" applyFill="1" applyBorder="1" applyAlignment="1" applyProtection="1">
      <alignment horizontal="center" vertical="top"/>
    </xf>
    <xf numFmtId="1" fontId="29" fillId="10" borderId="15" xfId="1" applyNumberFormat="1" applyFont="1" applyFill="1" applyBorder="1" applyAlignment="1" applyProtection="1">
      <alignment horizontal="center" vertical="top"/>
    </xf>
    <xf numFmtId="0" fontId="19" fillId="10" borderId="14" xfId="0" applyFont="1" applyFill="1" applyBorder="1" applyAlignment="1">
      <alignment vertical="top" wrapText="1"/>
    </xf>
    <xf numFmtId="0" fontId="26" fillId="10" borderId="15" xfId="0" applyFont="1" applyFill="1" applyBorder="1" applyAlignment="1">
      <alignment vertical="top" wrapText="1"/>
    </xf>
    <xf numFmtId="164" fontId="4" fillId="0" borderId="4" xfId="1" applyFont="1" applyBorder="1" applyAlignment="1" applyProtection="1">
      <alignment horizontal="center" vertical="top"/>
    </xf>
    <xf numFmtId="165" fontId="4" fillId="0" borderId="1" xfId="0" applyNumberFormat="1" applyFont="1" applyBorder="1" applyAlignment="1">
      <alignment horizontal="center" vertical="top"/>
    </xf>
    <xf numFmtId="14" fontId="4" fillId="0" borderId="0" xfId="1" applyNumberFormat="1" applyFont="1" applyBorder="1" applyAlignment="1" applyProtection="1">
      <alignment horizontal="center" vertical="top"/>
    </xf>
    <xf numFmtId="164" fontId="4" fillId="0" borderId="0" xfId="1" applyFont="1" applyBorder="1" applyAlignment="1" applyProtection="1">
      <alignment horizontal="center" vertical="top"/>
    </xf>
    <xf numFmtId="0" fontId="2" fillId="0" borderId="58" xfId="0" applyFont="1" applyBorder="1" applyAlignment="1">
      <alignment vertical="top"/>
    </xf>
    <xf numFmtId="0" fontId="0" fillId="0" borderId="59" xfId="0" applyFont="1" applyBorder="1" applyAlignment="1">
      <alignment vertical="top"/>
    </xf>
    <xf numFmtId="14" fontId="0" fillId="0" borderId="0" xfId="1" applyNumberFormat="1" applyFont="1" applyBorder="1" applyAlignment="1" applyProtection="1">
      <alignment horizontal="right" vertical="top"/>
    </xf>
    <xf numFmtId="164" fontId="0" fillId="0" borderId="0" xfId="1" applyFont="1" applyBorder="1" applyAlignment="1" applyProtection="1">
      <alignment horizontal="right" vertical="top"/>
    </xf>
    <xf numFmtId="0" fontId="0" fillId="0" borderId="52" xfId="0" applyFont="1" applyBorder="1" applyAlignment="1">
      <alignment vertical="top"/>
    </xf>
    <xf numFmtId="0" fontId="2" fillId="0" borderId="0" xfId="0" applyFont="1" applyAlignment="1">
      <alignment vertical="top" wrapText="1"/>
    </xf>
    <xf numFmtId="0" fontId="0" fillId="0" borderId="0" xfId="0" applyAlignment="1">
      <alignment horizontal="center" vertical="top" wrapText="1"/>
    </xf>
    <xf numFmtId="0" fontId="0" fillId="0" borderId="0" xfId="0" applyBorder="1" applyAlignment="1">
      <alignment horizontal="center" vertical="top" wrapText="1"/>
    </xf>
    <xf numFmtId="0" fontId="0" fillId="0" borderId="1" xfId="0" applyBorder="1" applyAlignment="1">
      <alignment horizontal="center" vertical="top" wrapText="1"/>
    </xf>
    <xf numFmtId="14" fontId="0" fillId="0" borderId="0" xfId="1" applyNumberFormat="1" applyFont="1" applyBorder="1" applyAlignment="1" applyProtection="1">
      <alignment vertical="top" wrapText="1"/>
    </xf>
    <xf numFmtId="164" fontId="0" fillId="0" borderId="0" xfId="1" applyFont="1" applyBorder="1" applyAlignment="1" applyProtection="1">
      <alignment vertical="top" wrapText="1"/>
    </xf>
    <xf numFmtId="16" fontId="0" fillId="0" borderId="0" xfId="0" applyNumberFormat="1" applyAlignment="1">
      <alignment horizontal="center" vertical="top" wrapText="1"/>
    </xf>
    <xf numFmtId="166" fontId="0" fillId="0" borderId="0" xfId="0" applyNumberFormat="1" applyBorder="1" applyAlignment="1">
      <alignment horizontal="center"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0" fillId="0" borderId="6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2" fillId="11" borderId="61" xfId="0" applyFont="1" applyFill="1" applyBorder="1" applyAlignment="1">
      <alignment horizontal="left" vertical="top" wrapText="1"/>
    </xf>
    <xf numFmtId="0" fontId="2" fillId="11" borderId="62" xfId="0" applyFont="1" applyFill="1" applyBorder="1" applyAlignment="1">
      <alignment horizontal="left" vertical="top" wrapText="1"/>
    </xf>
    <xf numFmtId="0" fontId="2" fillId="0" borderId="0" xfId="0" applyFont="1" applyAlignment="1">
      <alignment horizontal="left" vertical="top" wrapText="1"/>
    </xf>
    <xf numFmtId="0" fontId="2" fillId="12" borderId="63" xfId="0" applyFont="1" applyFill="1" applyBorder="1" applyAlignment="1">
      <alignment horizontal="left" vertical="top" wrapText="1"/>
    </xf>
    <xf numFmtId="0" fontId="2" fillId="12" borderId="4" xfId="0" applyFont="1" applyFill="1" applyBorder="1" applyAlignment="1">
      <alignment horizontal="left" vertical="top" wrapText="1"/>
    </xf>
    <xf numFmtId="0" fontId="2" fillId="12" borderId="0" xfId="0" applyFont="1" applyFill="1" applyAlignment="1">
      <alignment horizontal="left" vertical="top" wrapText="1"/>
    </xf>
    <xf numFmtId="14" fontId="0" fillId="0" borderId="0" xfId="0" applyNumberFormat="1" applyAlignment="1">
      <alignment horizontal="left" vertical="top" wrapText="1"/>
    </xf>
    <xf numFmtId="0" fontId="2" fillId="12" borderId="60" xfId="0" applyFont="1" applyFill="1" applyBorder="1" applyAlignment="1">
      <alignment horizontal="left" vertical="top" wrapText="1"/>
    </xf>
    <xf numFmtId="0" fontId="2" fillId="12" borderId="11" xfId="0" applyFont="1" applyFill="1" applyBorder="1" applyAlignment="1">
      <alignment horizontal="left" vertical="top" wrapText="1"/>
    </xf>
    <xf numFmtId="0" fontId="0" fillId="0" borderId="60" xfId="0" applyFont="1" applyBorder="1" applyAlignment="1">
      <alignment horizontal="left" vertical="top" wrapText="1"/>
    </xf>
    <xf numFmtId="0" fontId="0" fillId="0" borderId="64" xfId="0" applyBorder="1" applyAlignment="1">
      <alignment horizontal="left" vertical="top" wrapText="1"/>
    </xf>
    <xf numFmtId="0" fontId="0" fillId="0" borderId="7" xfId="0" applyBorder="1" applyAlignment="1">
      <alignment horizontal="left" vertical="top" wrapText="1"/>
    </xf>
    <xf numFmtId="0" fontId="0" fillId="0" borderId="65" xfId="0" applyBorder="1" applyAlignment="1">
      <alignment horizontal="left" vertical="top" wrapText="1"/>
    </xf>
    <xf numFmtId="0" fontId="0" fillId="0" borderId="66" xfId="0" applyBorder="1" applyAlignment="1">
      <alignment horizontal="left" vertical="top" wrapText="1"/>
    </xf>
    <xf numFmtId="0" fontId="0" fillId="0" borderId="63" xfId="0" applyBorder="1" applyAlignment="1">
      <alignment horizontal="left" vertical="top" wrapText="1"/>
    </xf>
    <xf numFmtId="0" fontId="0" fillId="0" borderId="4" xfId="0" applyBorder="1" applyAlignment="1">
      <alignment horizontal="left" vertical="top" wrapText="1"/>
    </xf>
    <xf numFmtId="0" fontId="0" fillId="0" borderId="67" xfId="0" applyBorder="1" applyAlignment="1">
      <alignment horizontal="left" vertical="top" wrapText="1"/>
    </xf>
    <xf numFmtId="0" fontId="0" fillId="0" borderId="3" xfId="0" applyBorder="1" applyAlignment="1">
      <alignment horizontal="left" vertical="top" wrapText="1"/>
    </xf>
    <xf numFmtId="0" fontId="2" fillId="0" borderId="61" xfId="0" applyFont="1" applyBorder="1" applyAlignment="1">
      <alignment horizontal="left" vertical="top" wrapText="1"/>
    </xf>
    <xf numFmtId="0" fontId="2" fillId="0" borderId="62" xfId="0" applyFont="1" applyBorder="1" applyAlignment="1">
      <alignment horizontal="left" vertical="top" wrapText="1"/>
    </xf>
    <xf numFmtId="0" fontId="2" fillId="0" borderId="68" xfId="0" applyFont="1" applyBorder="1" applyAlignment="1">
      <alignment horizontal="left" vertical="top" wrapText="1"/>
    </xf>
    <xf numFmtId="0" fontId="2" fillId="0" borderId="69" xfId="0" applyFont="1" applyBorder="1" applyAlignment="1">
      <alignment horizontal="left" vertical="top" wrapText="1"/>
    </xf>
    <xf numFmtId="0" fontId="0" fillId="0" borderId="70" xfId="0" applyBorder="1" applyAlignment="1">
      <alignment horizontal="left" vertical="top" wrapText="1"/>
    </xf>
    <xf numFmtId="0" fontId="0" fillId="0" borderId="12" xfId="0" applyBorder="1" applyAlignment="1">
      <alignment horizontal="left" vertical="top" wrapText="1"/>
    </xf>
    <xf numFmtId="0" fontId="30" fillId="0" borderId="67" xfId="2" applyFont="1" applyBorder="1" applyAlignment="1" applyProtection="1">
      <alignment horizontal="left" vertical="top" wrapText="1"/>
    </xf>
    <xf numFmtId="0" fontId="0" fillId="0" borderId="0" xfId="0" applyFont="1" applyAlignment="1">
      <alignment wrapText="1"/>
    </xf>
    <xf numFmtId="0" fontId="0" fillId="0" borderId="0" xfId="0" applyFont="1"/>
    <xf numFmtId="0" fontId="31" fillId="0" borderId="60" xfId="0" applyFont="1" applyBorder="1" applyAlignment="1">
      <alignment horizontal="left" vertical="top" wrapText="1"/>
    </xf>
    <xf numFmtId="0" fontId="0" fillId="0" borderId="61" xfId="0" applyFont="1" applyBorder="1" applyAlignment="1">
      <alignment horizontal="left" vertical="top" wrapText="1"/>
    </xf>
    <xf numFmtId="0" fontId="0" fillId="0" borderId="62" xfId="0" applyFont="1" applyBorder="1" applyAlignment="1">
      <alignment horizontal="left" vertical="top" wrapText="1"/>
    </xf>
    <xf numFmtId="0" fontId="0" fillId="0" borderId="68" xfId="0" applyFont="1" applyBorder="1" applyAlignment="1">
      <alignment horizontal="left" vertical="top" wrapText="1"/>
    </xf>
    <xf numFmtId="0" fontId="0" fillId="0" borderId="71" xfId="0" applyBorder="1" applyAlignment="1">
      <alignment horizontal="left" vertical="top" wrapText="1"/>
    </xf>
    <xf numFmtId="0" fontId="0" fillId="0" borderId="72" xfId="0" applyFont="1" applyBorder="1" applyAlignment="1">
      <alignment horizontal="left" vertical="top" wrapText="1"/>
    </xf>
    <xf numFmtId="0" fontId="0" fillId="0" borderId="15" xfId="0" applyFont="1" applyBorder="1" applyAlignment="1">
      <alignment horizontal="left" vertical="top" wrapText="1"/>
    </xf>
    <xf numFmtId="0" fontId="30" fillId="0" borderId="0" xfId="2" applyFont="1" applyBorder="1" applyProtection="1"/>
    <xf numFmtId="0" fontId="0" fillId="0" borderId="0" xfId="0" applyBorder="1" applyAlignment="1">
      <alignment horizontal="left" vertical="top" wrapText="1"/>
    </xf>
    <xf numFmtId="0" fontId="30" fillId="0" borderId="70" xfId="2" applyFont="1" applyBorder="1" applyAlignment="1" applyProtection="1">
      <alignment horizontal="left" vertical="top" wrapText="1"/>
    </xf>
    <xf numFmtId="0" fontId="0" fillId="0" borderId="73" xfId="0" applyBorder="1" applyAlignment="1">
      <alignment horizontal="left" vertical="top" wrapText="1"/>
    </xf>
    <xf numFmtId="0" fontId="0" fillId="0" borderId="11" xfId="0" applyFont="1" applyBorder="1"/>
    <xf numFmtId="14" fontId="0" fillId="0" borderId="11" xfId="0" applyNumberFormat="1" applyFont="1" applyBorder="1"/>
    <xf numFmtId="0" fontId="32" fillId="0" borderId="11" xfId="0" applyFont="1" applyBorder="1" applyAlignment="1">
      <alignment wrapText="1"/>
    </xf>
    <xf numFmtId="0" fontId="32" fillId="0" borderId="0" xfId="0" applyFont="1" applyAlignment="1">
      <alignment wrapText="1"/>
    </xf>
    <xf numFmtId="0" fontId="30" fillId="0" borderId="0" xfId="2" applyBorder="1" applyProtection="1"/>
  </cellXfs>
  <cellStyles count="3">
    <cellStyle name="Link" xfId="2" builtinId="8"/>
    <cellStyle name="Prozent" xfId="1" builtinId="5"/>
    <cellStyle name="Standard" xfId="0" builtinId="0"/>
  </cellStyles>
  <dxfs count="1222">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s>
  <tableStyles count="0" defaultTableStyle="TableStyleMedium2" defaultPivotStyle="PivotStyleLight16"/>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5" Type="http://schemas.openxmlformats.org/officeDocument/2006/relationships/hyperlink" Target="https://doi.org/10.5281/zenodo.7323206" TargetMode="External"/><Relationship Id="rId4" Type="http://schemas.openxmlformats.org/officeDocument/2006/relationships/hyperlink" Target="https://publik.tuwien.ac.at/files/publik_296007.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mbedded-machine-learning/annette" TargetMode="External"/><Relationship Id="rId7" Type="http://schemas.openxmlformats.org/officeDocument/2006/relationships/hyperlink" Target="https://github.com/embedded-machine-learning/MobileNetV3-Segmentation-Keras" TargetMode="External"/><Relationship Id="rId2" Type="http://schemas.openxmlformats.org/officeDocument/2006/relationships/hyperlink" Target="https://github.com/embedded-machine-learning/scripts-and-guides" TargetMode="External"/><Relationship Id="rId1" Type="http://schemas.openxmlformats.org/officeDocument/2006/relationships/hyperlink" Target="https://github.com/embedded-machine-learning/blackthorn" TargetMode="External"/><Relationship Id="rId6" Type="http://schemas.openxmlformats.org/officeDocument/2006/relationships/hyperlink" Target="https://github.com/embedded-machine-learning/ShuntConnector" TargetMode="External"/><Relationship Id="rId5" Type="http://schemas.openxmlformats.org/officeDocument/2006/relationships/hyperlink" Target="https://github.com/embedded-machine-learning/eml-mobile-photo-app" TargetMode="External"/><Relationship Id="rId4" Type="http://schemas.openxmlformats.org/officeDocument/2006/relationships/hyperlink" Target="https://github.com/embedded-machine-learning/squeezenas_trai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ml.ict.tuwien.ac.at/PublFiles/Theses/EML_Master_Thesis_Rail_Track_Switch_Filter_V01.pdf" TargetMode="External"/><Relationship Id="rId2" Type="http://schemas.openxmlformats.org/officeDocument/2006/relationships/hyperlink" Target="https://eml.ict.tuwien.ac.at/PublFiles/Theses/EML_Master_Thesis_Monocular_Depth_Estimation_V01.pdf" TargetMode="External"/><Relationship Id="rId1" Type="http://schemas.openxmlformats.org/officeDocument/2006/relationships/hyperlink" Target="https://eml.ict.tuwien.ac.at/PublFiles/Theses/analytical_approximation_of_statistical_rounding.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59"/>
  <sheetViews>
    <sheetView zoomScale="85" zoomScaleNormal="85" workbookViewId="0">
      <pane xSplit="2" ySplit="3" topLeftCell="AY112" activePane="bottomRight" state="frozen"/>
      <selection pane="topRight" activeCell="AY1" sqref="AY1"/>
      <selection pane="bottomLeft" activeCell="A112" sqref="A112"/>
      <selection pane="bottomRight" activeCell="B134" sqref="B134"/>
    </sheetView>
  </sheetViews>
  <sheetFormatPr baseColWidth="10" defaultColWidth="11.453125" defaultRowHeight="14.5" outlineLevelRow="2" outlineLevelCol="1" x14ac:dyDescent="0.35"/>
  <cols>
    <col min="1" max="1" width="8.7265625" style="6" customWidth="1"/>
    <col min="2" max="2" width="64.08984375" style="6" customWidth="1"/>
    <col min="3" max="4" width="3.26953125" style="6" hidden="1" customWidth="1" outlineLevel="1"/>
    <col min="5" max="6" width="3.81640625" style="7" hidden="1" customWidth="1" outlineLevel="1"/>
    <col min="7" max="7" width="3.81640625" style="8" hidden="1" customWidth="1" outlineLevel="1"/>
    <col min="8" max="13" width="3.81640625" style="7" hidden="1" customWidth="1" outlineLevel="1"/>
    <col min="14" max="14" width="3.81640625" style="8" hidden="1" customWidth="1" outlineLevel="1"/>
    <col min="15" max="17" width="3.81640625" style="7" hidden="1" customWidth="1" outlineLevel="1"/>
    <col min="18" max="18" width="3.81640625" style="8" hidden="1" customWidth="1" outlineLevel="1"/>
    <col min="19" max="19" width="3.81640625" style="7" hidden="1" customWidth="1" outlineLevel="1"/>
    <col min="20" max="21" width="3.81640625" style="8" hidden="1" customWidth="1" outlineLevel="1"/>
    <col min="22" max="24" width="3.81640625" style="7" hidden="1" customWidth="1" outlineLevel="1"/>
    <col min="25" max="25" width="3.81640625" style="7" customWidth="1"/>
    <col min="26" max="26" width="3.81640625" style="8" customWidth="1"/>
    <col min="27" max="30" width="3.81640625" style="7" customWidth="1"/>
    <col min="31" max="31" width="3.81640625" style="9" customWidth="1"/>
    <col min="32" max="38" width="3.81640625" style="7" customWidth="1" outlineLevel="1"/>
    <col min="39" max="39" width="11.26953125" style="10" customWidth="1" outlineLevel="1"/>
    <col min="40" max="40" width="10.7265625" style="10" customWidth="1" outlineLevel="1"/>
    <col min="41" max="41" width="7.7265625" style="11" customWidth="1" outlineLevel="1"/>
    <col min="42" max="42" width="8.26953125" style="11" customWidth="1"/>
    <col min="43" max="43" width="38.7265625" style="12" customWidth="1"/>
    <col min="44" max="44" width="41.81640625" style="13" customWidth="1"/>
    <col min="45" max="45" width="5.81640625" style="13" customWidth="1"/>
    <col min="46" max="46" width="6.26953125" style="13" customWidth="1"/>
    <col min="47" max="47" width="35.7265625" style="12" customWidth="1"/>
    <col min="48" max="48" width="11" style="12" customWidth="1"/>
    <col min="49" max="49" width="10.7265625" style="12" customWidth="1"/>
    <col min="50" max="50" width="47.453125" style="12" customWidth="1"/>
    <col min="51" max="51" width="11.08984375" style="12" customWidth="1"/>
    <col min="52" max="52" width="52.81640625" style="12" customWidth="1"/>
    <col min="53" max="53" width="72.26953125" style="12" customWidth="1"/>
    <col min="54" max="54" width="8.26953125" style="6" customWidth="1"/>
    <col min="55" max="1024" width="11.453125" style="6"/>
  </cols>
  <sheetData>
    <row r="1" spans="1:54" s="12" customFormat="1" ht="43.5" x14ac:dyDescent="0.35">
      <c r="A1" s="5" t="s">
        <v>0</v>
      </c>
      <c r="B1" s="5"/>
      <c r="C1" s="4">
        <v>2019</v>
      </c>
      <c r="D1" s="4"/>
      <c r="E1" s="4"/>
      <c r="F1" s="4"/>
      <c r="G1" s="4"/>
      <c r="H1" s="4"/>
      <c r="I1" s="4"/>
      <c r="J1" s="4"/>
      <c r="K1" s="4"/>
      <c r="L1" s="4"/>
      <c r="M1" s="4"/>
      <c r="N1" s="4"/>
      <c r="O1" s="3">
        <v>2020</v>
      </c>
      <c r="P1" s="3"/>
      <c r="Q1" s="3"/>
      <c r="R1" s="3"/>
      <c r="S1" s="3"/>
      <c r="T1" s="3"/>
      <c r="U1" s="3"/>
      <c r="V1" s="3"/>
      <c r="W1" s="3"/>
      <c r="X1" s="3"/>
      <c r="Y1" s="3"/>
      <c r="Z1" s="3"/>
      <c r="AA1" s="2">
        <v>2021</v>
      </c>
      <c r="AB1" s="2"/>
      <c r="AC1" s="2"/>
      <c r="AD1" s="2"/>
      <c r="AE1" s="2"/>
      <c r="AF1" s="2"/>
      <c r="AG1" s="2"/>
      <c r="AH1" s="2"/>
      <c r="AI1" s="2"/>
      <c r="AJ1" s="2"/>
      <c r="AK1" s="2"/>
      <c r="AL1" s="2"/>
      <c r="AM1" s="14" t="s">
        <v>1</v>
      </c>
      <c r="AN1" s="14" t="s">
        <v>2</v>
      </c>
      <c r="AO1" s="15" t="s">
        <v>3</v>
      </c>
      <c r="AP1" s="16" t="s">
        <v>4</v>
      </c>
      <c r="AQ1" s="17" t="s">
        <v>5</v>
      </c>
      <c r="AR1" s="18" t="s">
        <v>6</v>
      </c>
      <c r="AS1" s="18" t="s">
        <v>7</v>
      </c>
      <c r="AT1" s="18" t="s">
        <v>8</v>
      </c>
      <c r="AU1" s="19" t="s">
        <v>9</v>
      </c>
      <c r="AV1" s="19" t="s">
        <v>10</v>
      </c>
      <c r="AW1" s="19" t="s">
        <v>11</v>
      </c>
      <c r="AX1" s="19" t="s">
        <v>12</v>
      </c>
      <c r="AY1" s="19" t="s">
        <v>13</v>
      </c>
      <c r="AZ1" s="19" t="s">
        <v>14</v>
      </c>
      <c r="BA1" s="19" t="s">
        <v>15</v>
      </c>
      <c r="BB1" s="19" t="s">
        <v>16</v>
      </c>
    </row>
    <row r="2" spans="1:54" x14ac:dyDescent="0.35">
      <c r="A2" s="5"/>
      <c r="B2" s="5"/>
      <c r="C2" s="20">
        <v>1</v>
      </c>
      <c r="D2" s="20">
        <v>2</v>
      </c>
      <c r="E2" s="20">
        <v>3</v>
      </c>
      <c r="F2" s="20">
        <v>4</v>
      </c>
      <c r="G2" s="20">
        <v>5</v>
      </c>
      <c r="H2" s="20">
        <v>6</v>
      </c>
      <c r="I2" s="20">
        <v>7</v>
      </c>
      <c r="J2" s="20">
        <v>8</v>
      </c>
      <c r="K2" s="20">
        <v>9</v>
      </c>
      <c r="L2" s="20">
        <v>10</v>
      </c>
      <c r="M2" s="20">
        <v>11</v>
      </c>
      <c r="N2" s="20">
        <v>12</v>
      </c>
      <c r="O2" s="20">
        <v>1</v>
      </c>
      <c r="P2" s="20">
        <v>2</v>
      </c>
      <c r="Q2" s="20">
        <v>3</v>
      </c>
      <c r="R2" s="20">
        <v>4</v>
      </c>
      <c r="S2" s="20">
        <v>5</v>
      </c>
      <c r="T2" s="20">
        <v>6</v>
      </c>
      <c r="U2" s="20">
        <v>7</v>
      </c>
      <c r="V2" s="20">
        <v>8</v>
      </c>
      <c r="W2" s="20">
        <v>9</v>
      </c>
      <c r="X2" s="20">
        <v>10</v>
      </c>
      <c r="Y2" s="20">
        <v>11</v>
      </c>
      <c r="Z2" s="20">
        <v>12</v>
      </c>
      <c r="AA2" s="20">
        <v>1</v>
      </c>
      <c r="AB2" s="20">
        <v>2</v>
      </c>
      <c r="AC2" s="20">
        <v>3</v>
      </c>
      <c r="AD2" s="20">
        <v>4</v>
      </c>
      <c r="AE2" s="21">
        <v>5</v>
      </c>
      <c r="AF2" s="20">
        <v>6</v>
      </c>
      <c r="AG2" s="20">
        <v>7</v>
      </c>
      <c r="AH2" s="20">
        <v>8</v>
      </c>
      <c r="AI2" s="20">
        <v>9</v>
      </c>
      <c r="AJ2" s="20">
        <v>10</v>
      </c>
      <c r="AK2" s="20">
        <v>11</v>
      </c>
      <c r="AL2" s="20">
        <v>12</v>
      </c>
      <c r="AM2" s="22"/>
      <c r="AN2" s="22"/>
      <c r="AO2" s="23"/>
      <c r="AP2" s="24" t="s">
        <v>17</v>
      </c>
      <c r="AQ2" s="25"/>
      <c r="AR2" s="26"/>
      <c r="AS2" s="26"/>
      <c r="AT2" s="26"/>
      <c r="AU2" s="27"/>
      <c r="AV2" s="27"/>
      <c r="AW2" s="27"/>
      <c r="AX2" s="27"/>
      <c r="AY2" s="27"/>
      <c r="AZ2" s="27"/>
      <c r="BA2" s="27"/>
      <c r="BB2" s="28"/>
    </row>
    <row r="3" spans="1:54" ht="15.5" outlineLevel="1" x14ac:dyDescent="0.35">
      <c r="A3" s="1"/>
      <c r="B3" s="1"/>
      <c r="C3" s="29"/>
      <c r="D3" s="29"/>
      <c r="E3" s="29"/>
      <c r="F3" s="29"/>
      <c r="G3" s="30"/>
      <c r="H3" s="29"/>
      <c r="I3" s="29"/>
      <c r="J3" s="29"/>
      <c r="K3" s="29"/>
      <c r="L3" s="29">
        <v>1</v>
      </c>
      <c r="M3" s="29">
        <v>2</v>
      </c>
      <c r="N3" s="30">
        <v>3</v>
      </c>
      <c r="O3" s="29">
        <v>4</v>
      </c>
      <c r="P3" s="30">
        <v>5</v>
      </c>
      <c r="Q3" s="29">
        <v>6</v>
      </c>
      <c r="R3" s="30">
        <v>7</v>
      </c>
      <c r="S3" s="29">
        <v>8</v>
      </c>
      <c r="T3" s="30">
        <v>9</v>
      </c>
      <c r="U3" s="29">
        <v>10</v>
      </c>
      <c r="V3" s="30">
        <v>11</v>
      </c>
      <c r="W3" s="29">
        <v>12</v>
      </c>
      <c r="X3" s="30">
        <v>13</v>
      </c>
      <c r="Y3" s="29">
        <v>14</v>
      </c>
      <c r="Z3" s="30">
        <v>15</v>
      </c>
      <c r="AA3" s="29">
        <v>16</v>
      </c>
      <c r="AB3" s="30">
        <v>17</v>
      </c>
      <c r="AC3" s="29">
        <v>18</v>
      </c>
      <c r="AD3" s="30">
        <v>19</v>
      </c>
      <c r="AE3" s="31">
        <v>20</v>
      </c>
      <c r="AF3" s="30">
        <v>21</v>
      </c>
      <c r="AG3" s="29">
        <v>22</v>
      </c>
      <c r="AH3" s="30">
        <v>23</v>
      </c>
      <c r="AI3" s="29">
        <v>24</v>
      </c>
      <c r="AJ3" s="30">
        <v>25</v>
      </c>
      <c r="AK3" s="29">
        <v>26</v>
      </c>
      <c r="AL3" s="30">
        <v>27</v>
      </c>
      <c r="AM3" s="32"/>
      <c r="AN3" s="32"/>
      <c r="AO3" s="33"/>
      <c r="AP3" s="34"/>
      <c r="AQ3" s="35"/>
      <c r="AR3" s="36"/>
      <c r="AS3" s="36"/>
      <c r="AT3" s="36"/>
      <c r="AU3" s="37"/>
      <c r="AV3" s="37"/>
      <c r="AW3" s="37"/>
      <c r="AX3" s="37"/>
      <c r="AY3" s="37"/>
      <c r="AZ3" s="37"/>
      <c r="BA3" s="37"/>
      <c r="BB3" s="38"/>
    </row>
    <row r="4" spans="1:54" ht="21" outlineLevel="1" x14ac:dyDescent="0.35">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spans="1:54" ht="15.5" outlineLevel="1" x14ac:dyDescent="0.35">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6"/>
      <c r="AS5" s="26"/>
      <c r="AT5" s="26"/>
      <c r="AU5" s="27"/>
      <c r="AV5" s="27"/>
      <c r="AW5" s="27"/>
      <c r="AX5" s="27"/>
      <c r="AY5" s="27"/>
      <c r="AZ5" s="27"/>
      <c r="BA5" s="27"/>
      <c r="BB5" s="28"/>
    </row>
    <row r="6" spans="1:54" ht="29" x14ac:dyDescent="0.35">
      <c r="A6" s="54" t="s">
        <v>25</v>
      </c>
      <c r="B6" s="19"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f>SUMPRODUCT(AO7:AO34,AP7:AP34)/SUM(AO7:AO34)</f>
        <v>0.51891891891891895</v>
      </c>
      <c r="AQ6" s="63" t="s">
        <v>29</v>
      </c>
      <c r="AR6" s="64" t="s">
        <v>30</v>
      </c>
      <c r="AS6" s="19"/>
      <c r="AT6" s="65"/>
      <c r="AU6" s="37"/>
      <c r="AV6" s="37"/>
      <c r="AW6" s="37"/>
      <c r="AX6" s="37"/>
      <c r="AY6" s="37"/>
      <c r="AZ6" s="37"/>
      <c r="BA6" s="37"/>
      <c r="BB6" s="38"/>
    </row>
    <row r="7" spans="1:54" ht="29" outlineLevel="1" x14ac:dyDescent="0.35">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v>44075</v>
      </c>
      <c r="AN7" s="73">
        <v>44134</v>
      </c>
      <c r="AO7" s="74"/>
      <c r="AP7" s="75">
        <f>AVERAGE(AP8)</f>
        <v>1</v>
      </c>
      <c r="AQ7" s="76" t="s">
        <v>33</v>
      </c>
      <c r="AR7" s="77" t="s">
        <v>34</v>
      </c>
      <c r="AS7" s="78" t="s">
        <v>35</v>
      </c>
      <c r="AT7" s="78"/>
      <c r="AU7" s="79"/>
      <c r="AV7" s="77" t="s">
        <v>36</v>
      </c>
      <c r="AW7" s="79" t="str">
        <f>"D"&amp;RIGHT(A7,5)</f>
        <v>D1.1.1</v>
      </c>
      <c r="AX7" s="79" t="s">
        <v>37</v>
      </c>
      <c r="AY7" s="79" t="s">
        <v>38</v>
      </c>
      <c r="AZ7" s="79" t="s">
        <v>39</v>
      </c>
      <c r="BA7" s="79" t="s">
        <v>40</v>
      </c>
      <c r="BB7" s="80"/>
    </row>
    <row r="8" spans="1:54" ht="101.5" hidden="1" outlineLevel="2" x14ac:dyDescent="0.35">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v>2</v>
      </c>
      <c r="AP8" s="90">
        <v>1</v>
      </c>
      <c r="AQ8" s="91" t="s">
        <v>43</v>
      </c>
      <c r="AR8" s="92" t="s">
        <v>44</v>
      </c>
      <c r="AS8" s="92" t="s">
        <v>35</v>
      </c>
      <c r="AT8" s="92"/>
      <c r="AU8" s="37" t="s">
        <v>45</v>
      </c>
      <c r="AV8" s="37"/>
      <c r="AW8" s="37"/>
      <c r="AX8" s="37"/>
      <c r="AY8" s="37"/>
      <c r="AZ8" s="37"/>
      <c r="BA8" s="37"/>
      <c r="BB8" s="38"/>
    </row>
    <row r="9" spans="1:54" hidden="1" outlineLevel="2" x14ac:dyDescent="0.35">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spans="1:54" ht="72.5" outlineLevel="1" collapsed="1" x14ac:dyDescent="0.35">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v>43739</v>
      </c>
      <c r="AN10" s="73">
        <v>44469</v>
      </c>
      <c r="AO10" s="74"/>
      <c r="AP10" s="75">
        <f>SUMPRODUCT(AO11:AO13,AP11:AP13)/SUM(AO11:AO13)</f>
        <v>0.81111111111111112</v>
      </c>
      <c r="AQ10" s="76" t="s">
        <v>48</v>
      </c>
      <c r="AR10" s="77" t="s">
        <v>49</v>
      </c>
      <c r="AS10" s="78" t="s">
        <v>50</v>
      </c>
      <c r="AT10" s="78" t="s">
        <v>50</v>
      </c>
      <c r="AU10" s="79"/>
      <c r="AV10" s="77" t="s">
        <v>51</v>
      </c>
      <c r="AW10" s="79" t="str">
        <f>"D"&amp;RIGHT(A10,5)</f>
        <v>D1.1.2</v>
      </c>
      <c r="AX10" s="79" t="s">
        <v>52</v>
      </c>
      <c r="AY10" s="79" t="s">
        <v>53</v>
      </c>
      <c r="AZ10" s="79" t="s">
        <v>54</v>
      </c>
      <c r="BA10" s="79" t="s">
        <v>55</v>
      </c>
      <c r="BB10" s="80">
        <v>1</v>
      </c>
    </row>
    <row r="11" spans="1:54" ht="58" hidden="1" outlineLevel="2" x14ac:dyDescent="0.35">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v>2</v>
      </c>
      <c r="AP11" s="90">
        <v>0.5</v>
      </c>
      <c r="AQ11" s="91"/>
      <c r="AR11" s="92" t="s">
        <v>57</v>
      </c>
      <c r="AS11" s="92" t="s">
        <v>50</v>
      </c>
      <c r="AT11" s="92"/>
      <c r="AU11" s="37" t="s">
        <v>58</v>
      </c>
      <c r="AV11" s="37"/>
      <c r="AW11" s="37"/>
      <c r="AX11" s="37"/>
      <c r="AY11" s="37"/>
      <c r="AZ11" s="37"/>
      <c r="BA11" s="37"/>
      <c r="BB11" s="38"/>
    </row>
    <row r="12" spans="1:54" ht="101.5" hidden="1" outlineLevel="2" x14ac:dyDescent="0.35">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v>5</v>
      </c>
      <c r="AP12" s="90">
        <v>0.9</v>
      </c>
      <c r="AQ12" s="91" t="s">
        <v>60</v>
      </c>
      <c r="AR12" s="92" t="s">
        <v>61</v>
      </c>
      <c r="AS12" s="92" t="s">
        <v>50</v>
      </c>
      <c r="AT12" s="92"/>
      <c r="AU12" s="37" t="s">
        <v>62</v>
      </c>
      <c r="AV12" s="37"/>
      <c r="AW12" s="37"/>
      <c r="AX12" s="37"/>
      <c r="AY12" s="37"/>
      <c r="AZ12" s="37" t="s">
        <v>63</v>
      </c>
      <c r="BA12" s="37"/>
      <c r="BB12" s="38"/>
    </row>
    <row r="13" spans="1:54" ht="101.5" hidden="1" outlineLevel="2" x14ac:dyDescent="0.35">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v>2</v>
      </c>
      <c r="AP13" s="90">
        <v>0.9</v>
      </c>
      <c r="AQ13" s="91" t="s">
        <v>60</v>
      </c>
      <c r="AR13" s="92" t="s">
        <v>61</v>
      </c>
      <c r="AS13" s="92" t="s">
        <v>50</v>
      </c>
      <c r="AT13" s="92"/>
      <c r="AU13" s="37" t="s">
        <v>65</v>
      </c>
      <c r="AV13" s="37"/>
      <c r="AW13" s="37"/>
      <c r="AX13" s="37"/>
      <c r="AY13" s="37"/>
      <c r="AZ13" s="37"/>
      <c r="BA13" s="37"/>
      <c r="BB13" s="38"/>
    </row>
    <row r="14" spans="1:54" ht="72.5" outlineLevel="1" collapsed="1" x14ac:dyDescent="0.35">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v>43739</v>
      </c>
      <c r="AN14" s="73">
        <v>44469</v>
      </c>
      <c r="AO14" s="74"/>
      <c r="AP14" s="75">
        <f>SUMPRODUCT(AO15:AO19,AP15:AP19)/SUM(AO15:AO19)</f>
        <v>0.85454545454545461</v>
      </c>
      <c r="AQ14" s="76" t="s">
        <v>68</v>
      </c>
      <c r="AR14" s="77" t="s">
        <v>69</v>
      </c>
      <c r="AS14" s="78" t="s">
        <v>70</v>
      </c>
      <c r="AT14" s="78" t="s">
        <v>70</v>
      </c>
      <c r="AU14" s="79"/>
      <c r="AV14" s="77" t="s">
        <v>51</v>
      </c>
      <c r="AW14" s="79" t="str">
        <f>"D"&amp;RIGHT(A14,5)</f>
        <v>D1.1.3</v>
      </c>
      <c r="AX14" s="79" t="s">
        <v>71</v>
      </c>
      <c r="AY14" s="79" t="s">
        <v>53</v>
      </c>
      <c r="AZ14" s="79" t="s">
        <v>72</v>
      </c>
      <c r="BA14" s="79" t="s">
        <v>73</v>
      </c>
      <c r="BB14" s="80">
        <v>1</v>
      </c>
    </row>
    <row r="15" spans="1:54" ht="36.65" hidden="1" customHeight="1" outlineLevel="2" x14ac:dyDescent="0.35">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v>0</v>
      </c>
      <c r="AP15" s="90">
        <v>0.3</v>
      </c>
      <c r="AQ15" s="91"/>
      <c r="AR15" s="92"/>
      <c r="AS15" s="92" t="s">
        <v>70</v>
      </c>
      <c r="AT15" s="92"/>
      <c r="AU15" s="37"/>
      <c r="AV15" s="37"/>
      <c r="AW15" s="37"/>
      <c r="AX15" s="37"/>
      <c r="AY15" s="37"/>
      <c r="AZ15" s="37" t="s">
        <v>75</v>
      </c>
      <c r="BA15" s="37"/>
      <c r="BB15" s="38"/>
    </row>
    <row r="16" spans="1:54" ht="29" hidden="1" outlineLevel="2" x14ac:dyDescent="0.35">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v>5</v>
      </c>
      <c r="AP16" s="90">
        <v>1</v>
      </c>
      <c r="AQ16" s="91"/>
      <c r="AR16" s="92" t="s">
        <v>77</v>
      </c>
      <c r="AS16" s="92" t="s">
        <v>70</v>
      </c>
      <c r="AT16" s="92"/>
      <c r="AU16" s="37" t="s">
        <v>78</v>
      </c>
      <c r="AV16" s="37"/>
      <c r="AW16" s="37"/>
      <c r="AX16" s="37"/>
      <c r="AY16" s="37"/>
      <c r="AZ16" s="37"/>
      <c r="BA16" s="37"/>
      <c r="BB16" s="38"/>
    </row>
    <row r="17" spans="1:54" s="119" customFormat="1" ht="29" hidden="1" outlineLevel="2" x14ac:dyDescent="0.35">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v>0</v>
      </c>
      <c r="AP17" s="115"/>
      <c r="AQ17" s="116"/>
      <c r="AR17" s="117" t="s">
        <v>80</v>
      </c>
      <c r="AS17" s="117"/>
      <c r="AT17" s="117"/>
      <c r="AU17" s="117"/>
      <c r="AV17" s="117"/>
      <c r="AW17" s="117"/>
      <c r="AX17" s="117"/>
      <c r="AY17" s="117"/>
      <c r="AZ17" s="117"/>
      <c r="BA17" s="117"/>
      <c r="BB17" s="118"/>
    </row>
    <row r="18" spans="1:54" ht="101.5" hidden="1" outlineLevel="2" x14ac:dyDescent="0.35">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v>4</v>
      </c>
      <c r="AP18" s="90">
        <v>1</v>
      </c>
      <c r="AQ18" s="91" t="s">
        <v>82</v>
      </c>
      <c r="AR18" s="92" t="s">
        <v>83</v>
      </c>
      <c r="AS18" s="92" t="s">
        <v>70</v>
      </c>
      <c r="AT18" s="92"/>
      <c r="AU18" s="37" t="s">
        <v>84</v>
      </c>
      <c r="AV18" s="37"/>
      <c r="AW18" s="37"/>
      <c r="AX18" s="37"/>
      <c r="AY18" s="37"/>
      <c r="AZ18" s="37"/>
      <c r="BA18" s="37"/>
      <c r="BB18" s="38"/>
    </row>
    <row r="19" spans="1:54" ht="29" hidden="1" outlineLevel="2" x14ac:dyDescent="0.35">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v>2</v>
      </c>
      <c r="AP19" s="90">
        <v>0.2</v>
      </c>
      <c r="AQ19" s="91"/>
      <c r="AR19" s="92" t="s">
        <v>86</v>
      </c>
      <c r="AS19" s="92" t="s">
        <v>70</v>
      </c>
      <c r="AT19" s="92"/>
      <c r="AU19" s="37" t="s">
        <v>87</v>
      </c>
      <c r="AV19" s="37"/>
      <c r="AW19" s="37"/>
      <c r="AX19" s="37"/>
      <c r="AY19" s="37"/>
      <c r="AZ19" s="37"/>
      <c r="BA19" s="37"/>
      <c r="BB19" s="38"/>
    </row>
    <row r="20" spans="1:54" hidden="1" outlineLevel="2" x14ac:dyDescent="0.35">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spans="1:54" ht="58" outlineLevel="1" collapsed="1" x14ac:dyDescent="0.35">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v>44044</v>
      </c>
      <c r="AN21" s="73">
        <v>44134</v>
      </c>
      <c r="AO21" s="74"/>
      <c r="AP21" s="75">
        <f>SUMPRODUCT(AO22:AO23,AP22:AP23)/SUM(AO22:AO23)</f>
        <v>0</v>
      </c>
      <c r="AQ21" s="76"/>
      <c r="AR21" s="77"/>
      <c r="AS21" s="78" t="s">
        <v>90</v>
      </c>
      <c r="AT21" s="78"/>
      <c r="AU21" s="79"/>
      <c r="AV21" s="77" t="s">
        <v>91</v>
      </c>
      <c r="AW21" s="79" t="s">
        <v>92</v>
      </c>
      <c r="AX21" s="79" t="s">
        <v>93</v>
      </c>
      <c r="AY21" s="79" t="s">
        <v>53</v>
      </c>
      <c r="AZ21" s="79" t="s">
        <v>94</v>
      </c>
      <c r="BA21" s="79"/>
      <c r="BB21" s="80"/>
    </row>
    <row r="22" spans="1:54" ht="43.5" hidden="1" outlineLevel="2" x14ac:dyDescent="0.35">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v>5</v>
      </c>
      <c r="AP22" s="90">
        <v>0</v>
      </c>
      <c r="AQ22" s="91" t="s">
        <v>96</v>
      </c>
      <c r="AR22" s="92"/>
      <c r="AS22" s="92" t="s">
        <v>90</v>
      </c>
      <c r="AT22" s="92"/>
      <c r="AU22" s="37"/>
      <c r="AV22" s="37"/>
      <c r="AW22" s="37"/>
      <c r="AX22" s="37"/>
      <c r="AY22" s="37"/>
      <c r="AZ22" s="37"/>
      <c r="BA22" s="37"/>
      <c r="BB22" s="38"/>
    </row>
    <row r="23" spans="1:54" hidden="1" outlineLevel="2" x14ac:dyDescent="0.35">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spans="1:54" ht="43.5" outlineLevel="1" collapsed="1" x14ac:dyDescent="0.35">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v>44146</v>
      </c>
      <c r="AN24" s="73">
        <v>44439</v>
      </c>
      <c r="AO24" s="74"/>
      <c r="AP24" s="75">
        <f>SUMPRODUCT(AO25:AO29,AP25:AP29)/SUM(AO25:AO29)</f>
        <v>6.25E-2</v>
      </c>
      <c r="AQ24" s="76" t="s">
        <v>99</v>
      </c>
      <c r="AR24" s="77"/>
      <c r="AS24" s="78" t="s">
        <v>90</v>
      </c>
      <c r="AT24" s="78" t="s">
        <v>100</v>
      </c>
      <c r="AU24" s="79"/>
      <c r="AV24" s="77" t="s">
        <v>51</v>
      </c>
      <c r="AW24" s="79" t="s">
        <v>101</v>
      </c>
      <c r="AX24" s="79" t="s">
        <v>102</v>
      </c>
      <c r="AY24" s="79" t="s">
        <v>103</v>
      </c>
      <c r="AZ24" s="79" t="s">
        <v>104</v>
      </c>
      <c r="BA24" s="79" t="s">
        <v>105</v>
      </c>
      <c r="BB24" s="80">
        <v>2</v>
      </c>
    </row>
    <row r="25" spans="1:54" ht="100.9" hidden="1" customHeight="1" outlineLevel="2" x14ac:dyDescent="0.35">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v>5</v>
      </c>
      <c r="AP25" s="90">
        <v>0.1</v>
      </c>
      <c r="AQ25" s="91" t="s">
        <v>107</v>
      </c>
      <c r="AR25" s="92"/>
      <c r="AS25" s="92" t="s">
        <v>90</v>
      </c>
      <c r="AT25" s="92" t="s">
        <v>100</v>
      </c>
      <c r="AU25" s="37" t="s">
        <v>108</v>
      </c>
      <c r="AV25" s="37"/>
      <c r="AW25" s="37"/>
      <c r="AX25" s="37"/>
      <c r="AY25" s="37"/>
      <c r="AZ25" s="37" t="s">
        <v>109</v>
      </c>
      <c r="BA25" s="37"/>
      <c r="BB25" s="38"/>
    </row>
    <row r="26" spans="1:54" hidden="1" outlineLevel="2" x14ac:dyDescent="0.35">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spans="1:54" hidden="1" outlineLevel="2" x14ac:dyDescent="0.35">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spans="1:54" hidden="1" outlineLevel="2" x14ac:dyDescent="0.35">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spans="1:54" ht="29" hidden="1" outlineLevel="2" x14ac:dyDescent="0.35">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v>3</v>
      </c>
      <c r="AP29" s="90">
        <v>0</v>
      </c>
      <c r="AQ29" s="91" t="s">
        <v>111</v>
      </c>
      <c r="AR29" s="92" t="s">
        <v>112</v>
      </c>
      <c r="AS29" s="92" t="s">
        <v>70</v>
      </c>
      <c r="AT29" s="92"/>
      <c r="AU29" s="37"/>
      <c r="AV29" s="37"/>
      <c r="AW29" s="37"/>
      <c r="AX29" s="37"/>
      <c r="AY29" s="37"/>
      <c r="AZ29" s="37"/>
      <c r="BA29" s="37"/>
      <c r="BB29" s="38"/>
    </row>
    <row r="30" spans="1:54" hidden="1" outlineLevel="2" x14ac:dyDescent="0.35">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spans="1:54" outlineLevel="1" collapsed="1" x14ac:dyDescent="0.35">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v>44470</v>
      </c>
      <c r="AN31" s="73"/>
      <c r="AO31" s="74"/>
      <c r="AP31" s="75">
        <f>AVERAGE(AP32:AP34)</f>
        <v>0</v>
      </c>
      <c r="AQ31" s="76" t="s">
        <v>115</v>
      </c>
      <c r="AR31" s="77"/>
      <c r="AS31" s="78" t="s">
        <v>50</v>
      </c>
      <c r="AT31" s="78"/>
      <c r="AU31" s="79"/>
      <c r="AV31" s="77" t="s">
        <v>91</v>
      </c>
      <c r="AW31" s="79"/>
      <c r="AX31" s="79"/>
      <c r="AY31" s="79"/>
      <c r="AZ31" s="79"/>
      <c r="BA31" s="79" t="s">
        <v>116</v>
      </c>
      <c r="BB31" s="80">
        <v>3</v>
      </c>
    </row>
    <row r="32" spans="1:54" ht="130.5" hidden="1" outlineLevel="2" x14ac:dyDescent="0.35">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v>2</v>
      </c>
      <c r="AP32" s="90">
        <v>0</v>
      </c>
      <c r="AQ32" s="91" t="s">
        <v>118</v>
      </c>
      <c r="AR32" s="92" t="s">
        <v>112</v>
      </c>
      <c r="AS32" s="92" t="s">
        <v>50</v>
      </c>
      <c r="AT32" s="92"/>
      <c r="AU32" s="37" t="s">
        <v>119</v>
      </c>
      <c r="AV32" s="37"/>
      <c r="AW32" s="37"/>
      <c r="AX32" s="37"/>
      <c r="AY32" s="37"/>
      <c r="AZ32" s="37" t="s">
        <v>120</v>
      </c>
      <c r="BA32" s="37"/>
      <c r="BB32" s="38"/>
    </row>
    <row r="33" spans="1:54" hidden="1" outlineLevel="2" x14ac:dyDescent="0.35">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spans="1:54" outlineLevel="1" collapsed="1" x14ac:dyDescent="0.35">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spans="1:54" ht="29" x14ac:dyDescent="0.35">
      <c r="A35" s="54" t="s">
        <v>121</v>
      </c>
      <c r="B35" s="19"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f>SUMPRODUCT(AO37:AO52,AP37:AP52)/SUM(AO37:AO52)</f>
        <v>0.40689655172413797</v>
      </c>
      <c r="AQ35" s="63" t="s">
        <v>123</v>
      </c>
      <c r="AR35" s="64" t="s">
        <v>124</v>
      </c>
      <c r="AS35" s="19"/>
      <c r="AT35" s="19"/>
      <c r="AU35" s="134"/>
      <c r="AV35" s="134"/>
      <c r="AW35" s="134"/>
      <c r="AX35" s="134"/>
      <c r="AY35" s="134"/>
      <c r="AZ35" s="134"/>
      <c r="BA35" s="134"/>
      <c r="BB35" s="135"/>
    </row>
    <row r="36" spans="1:54" ht="116" outlineLevel="1" x14ac:dyDescent="0.35">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v>43891</v>
      </c>
      <c r="AN36" s="73">
        <v>44286</v>
      </c>
      <c r="AO36" s="74"/>
      <c r="AP36" s="75">
        <f>SUMPRODUCT(AO37:AO41,AP37:AP41)/SUM(AO37:AO41)</f>
        <v>0.41111111111111115</v>
      </c>
      <c r="AQ36" s="76" t="s">
        <v>127</v>
      </c>
      <c r="AR36" s="77"/>
      <c r="AS36" s="78" t="s">
        <v>128</v>
      </c>
      <c r="AT36" s="78"/>
      <c r="AU36" s="79"/>
      <c r="AV36" s="77" t="s">
        <v>51</v>
      </c>
      <c r="AW36" s="79" t="str">
        <f>"D"&amp;RIGHT(A36,5)</f>
        <v>D1.2.1</v>
      </c>
      <c r="AX36" s="79" t="s">
        <v>129</v>
      </c>
      <c r="AY36" s="79" t="s">
        <v>130</v>
      </c>
      <c r="AZ36" s="79" t="s">
        <v>131</v>
      </c>
      <c r="BA36" s="79" t="s">
        <v>132</v>
      </c>
      <c r="BB36" s="80">
        <v>1</v>
      </c>
    </row>
    <row r="37" spans="1:54" ht="200.5" hidden="1" customHeight="1" outlineLevel="2" x14ac:dyDescent="0.35">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v>4</v>
      </c>
      <c r="AP37" s="90">
        <v>0.8</v>
      </c>
      <c r="AQ37" s="138" t="s">
        <v>134</v>
      </c>
      <c r="AR37" s="92"/>
      <c r="AS37" s="92" t="s">
        <v>128</v>
      </c>
      <c r="AT37" s="92"/>
      <c r="AU37" s="37" t="s">
        <v>135</v>
      </c>
      <c r="AV37" s="37"/>
      <c r="AW37" s="37"/>
      <c r="AX37" s="37"/>
      <c r="AY37" s="37"/>
      <c r="AZ37" s="37" t="s">
        <v>136</v>
      </c>
      <c r="BA37" s="37"/>
      <c r="BB37" s="38"/>
    </row>
    <row r="38" spans="1:54" ht="43.5" hidden="1" outlineLevel="2" x14ac:dyDescent="0.35">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v>1</v>
      </c>
      <c r="AP38" s="90">
        <v>0.5</v>
      </c>
      <c r="AQ38" s="138" t="s">
        <v>138</v>
      </c>
      <c r="AR38" s="92"/>
      <c r="AS38" s="92" t="s">
        <v>128</v>
      </c>
      <c r="AT38" s="92"/>
      <c r="AU38" s="37" t="s">
        <v>139</v>
      </c>
      <c r="AV38" s="37"/>
      <c r="AW38" s="37"/>
      <c r="AX38" s="37"/>
      <c r="AY38" s="37"/>
      <c r="AZ38" s="37"/>
      <c r="BA38" s="37"/>
      <c r="BB38" s="38"/>
    </row>
    <row r="39" spans="1:54" hidden="1" outlineLevel="2" x14ac:dyDescent="0.35">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v>2</v>
      </c>
      <c r="AP39" s="90">
        <v>0</v>
      </c>
      <c r="AQ39" s="138" t="s">
        <v>141</v>
      </c>
      <c r="AR39" s="92" t="s">
        <v>112</v>
      </c>
      <c r="AS39" s="92" t="s">
        <v>128</v>
      </c>
      <c r="AT39" s="92"/>
      <c r="AU39" s="37"/>
      <c r="AV39" s="37"/>
      <c r="AW39" s="37"/>
      <c r="AX39" s="37"/>
      <c r="AY39" s="37"/>
      <c r="AZ39" s="37"/>
      <c r="BA39" s="37"/>
      <c r="BB39" s="38"/>
    </row>
    <row r="40" spans="1:54" ht="58" hidden="1" outlineLevel="2" x14ac:dyDescent="0.35">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v>2</v>
      </c>
      <c r="AP40" s="90">
        <v>0</v>
      </c>
      <c r="AQ40" s="138" t="s">
        <v>143</v>
      </c>
      <c r="AR40" s="92" t="s">
        <v>112</v>
      </c>
      <c r="AS40" s="92" t="s">
        <v>128</v>
      </c>
      <c r="AT40" s="92"/>
      <c r="AU40" s="37"/>
      <c r="AV40" s="37"/>
      <c r="AW40" s="37"/>
      <c r="AX40" s="37"/>
      <c r="AY40" s="37"/>
      <c r="AZ40" s="37"/>
      <c r="BA40" s="37"/>
      <c r="BB40" s="38"/>
    </row>
    <row r="41" spans="1:54" hidden="1" outlineLevel="2" x14ac:dyDescent="0.35">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spans="1:54" ht="116" outlineLevel="1" collapsed="1" x14ac:dyDescent="0.35">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v>44136</v>
      </c>
      <c r="AN42" s="73">
        <v>44255</v>
      </c>
      <c r="AO42" s="74"/>
      <c r="AP42" s="75">
        <f>SUMPRODUCT(AO43:AO44,AP43:AP44)/SUM(AO43:AO44)</f>
        <v>0.45999999999999996</v>
      </c>
      <c r="AQ42" s="76" t="s">
        <v>146</v>
      </c>
      <c r="AR42" s="77"/>
      <c r="AS42" s="78" t="s">
        <v>147</v>
      </c>
      <c r="AT42" s="78"/>
      <c r="AU42" s="79"/>
      <c r="AV42" s="77" t="s">
        <v>51</v>
      </c>
      <c r="AW42" s="79" t="str">
        <f>"D"&amp;RIGHT(A42,5)</f>
        <v>D1.2.2</v>
      </c>
      <c r="AX42" s="79" t="s">
        <v>148</v>
      </c>
      <c r="AY42" s="79" t="s">
        <v>149</v>
      </c>
      <c r="AZ42" s="79" t="s">
        <v>150</v>
      </c>
      <c r="BA42" s="79"/>
      <c r="BB42" s="80">
        <v>2</v>
      </c>
    </row>
    <row r="43" spans="1:54" hidden="1" outlineLevel="2" x14ac:dyDescent="0.35">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v>4</v>
      </c>
      <c r="AP43" s="90">
        <v>0.5</v>
      </c>
      <c r="AQ43" s="138" t="s">
        <v>152</v>
      </c>
      <c r="AR43" s="92"/>
      <c r="AS43" s="92" t="s">
        <v>147</v>
      </c>
      <c r="AT43" s="92"/>
      <c r="AU43" s="37"/>
      <c r="AV43" s="37"/>
      <c r="AW43" s="37"/>
      <c r="AX43" s="37"/>
      <c r="AY43" s="37"/>
      <c r="AZ43" s="37" t="s">
        <v>153</v>
      </c>
      <c r="BA43" s="37"/>
      <c r="BB43" s="38"/>
    </row>
    <row r="44" spans="1:54" hidden="1" outlineLevel="2" x14ac:dyDescent="0.35">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v>1</v>
      </c>
      <c r="AP44" s="90">
        <v>0.3</v>
      </c>
      <c r="AQ44" s="138"/>
      <c r="AR44" s="92"/>
      <c r="AS44" s="92" t="s">
        <v>147</v>
      </c>
      <c r="AT44" s="92"/>
      <c r="AU44" s="37"/>
      <c r="AV44" s="37"/>
      <c r="AW44" s="37"/>
      <c r="AX44" s="37"/>
      <c r="AY44" s="37"/>
      <c r="AZ44" s="37"/>
      <c r="BA44" s="37"/>
      <c r="BB44" s="38"/>
    </row>
    <row r="45" spans="1:54" ht="87" outlineLevel="1" collapsed="1" x14ac:dyDescent="0.35">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v>44136</v>
      </c>
      <c r="AN45" s="73">
        <v>44347</v>
      </c>
      <c r="AO45" s="74"/>
      <c r="AP45" s="75">
        <f>SUMPRODUCT(AO46:AO47,AP46:AP47)/SUM(AO46:AO47)</f>
        <v>6.6666666666666666E-2</v>
      </c>
      <c r="AQ45" s="76" t="s">
        <v>157</v>
      </c>
      <c r="AR45" s="77"/>
      <c r="AS45" s="78" t="s">
        <v>35</v>
      </c>
      <c r="AT45" s="78"/>
      <c r="AU45" s="79"/>
      <c r="AV45" s="77" t="s">
        <v>51</v>
      </c>
      <c r="AW45" s="79" t="s">
        <v>158</v>
      </c>
      <c r="AX45" s="79" t="s">
        <v>159</v>
      </c>
      <c r="AY45" s="79" t="s">
        <v>160</v>
      </c>
      <c r="AZ45" s="79" t="s">
        <v>161</v>
      </c>
      <c r="BA45" s="79"/>
      <c r="BB45" s="80">
        <v>1</v>
      </c>
    </row>
    <row r="46" spans="1:54" ht="58" hidden="1" outlineLevel="2" x14ac:dyDescent="0.35">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v>2</v>
      </c>
      <c r="AP46" s="90">
        <v>0.2</v>
      </c>
      <c r="AQ46" s="138" t="s">
        <v>163</v>
      </c>
      <c r="AR46" s="92"/>
      <c r="AS46" s="92" t="s">
        <v>35</v>
      </c>
      <c r="AT46" s="92"/>
      <c r="AU46" s="37" t="s">
        <v>164</v>
      </c>
      <c r="AV46" s="37"/>
      <c r="AW46" s="37"/>
      <c r="AX46" s="37"/>
      <c r="AY46" s="37"/>
      <c r="AZ46" s="37" t="s">
        <v>165</v>
      </c>
      <c r="BA46" s="37"/>
      <c r="BB46" s="38"/>
    </row>
    <row r="47" spans="1:54" hidden="1" outlineLevel="2" x14ac:dyDescent="0.35">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v>4</v>
      </c>
      <c r="AP47" s="90">
        <v>0</v>
      </c>
      <c r="AQ47" s="138"/>
      <c r="AR47" s="92"/>
      <c r="AS47" s="92" t="s">
        <v>35</v>
      </c>
      <c r="AT47" s="92"/>
      <c r="AU47" s="37"/>
      <c r="AV47" s="37"/>
      <c r="AW47" s="37"/>
      <c r="AX47" s="37"/>
      <c r="AY47" s="37"/>
      <c r="AZ47" s="37"/>
      <c r="BA47" s="37"/>
      <c r="BB47" s="38"/>
    </row>
    <row r="48" spans="1:54" ht="72.5" outlineLevel="1" collapsed="1" x14ac:dyDescent="0.35">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v>43739</v>
      </c>
      <c r="AN48" s="73">
        <v>43921</v>
      </c>
      <c r="AO48" s="74"/>
      <c r="AP48" s="75">
        <f>SUMPRODUCT(AO49:AO51,AP49:AP51)/SUM(AO49:AO51)</f>
        <v>0.60000000000000009</v>
      </c>
      <c r="AQ48" s="76" t="s">
        <v>169</v>
      </c>
      <c r="AR48" s="77"/>
      <c r="AS48" s="78" t="s">
        <v>147</v>
      </c>
      <c r="AT48" s="78"/>
      <c r="AU48" s="79"/>
      <c r="AV48" s="77" t="s">
        <v>51</v>
      </c>
      <c r="AW48" s="79" t="s">
        <v>170</v>
      </c>
      <c r="AX48" s="79" t="s">
        <v>171</v>
      </c>
      <c r="AY48" s="79" t="s">
        <v>172</v>
      </c>
      <c r="AZ48" s="79" t="s">
        <v>173</v>
      </c>
      <c r="BA48" s="79"/>
      <c r="BB48" s="80">
        <v>1</v>
      </c>
    </row>
    <row r="49" spans="1:54" ht="29" hidden="1" outlineLevel="2" x14ac:dyDescent="0.35">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v>4</v>
      </c>
      <c r="AP49" s="90">
        <v>0.1</v>
      </c>
      <c r="AQ49" s="138" t="s">
        <v>175</v>
      </c>
      <c r="AR49" s="92" t="s">
        <v>176</v>
      </c>
      <c r="AS49" s="92" t="s">
        <v>177</v>
      </c>
      <c r="AT49" s="92"/>
      <c r="AU49" s="37" t="s">
        <v>178</v>
      </c>
      <c r="AV49" s="37"/>
      <c r="AW49" s="37"/>
      <c r="AX49" s="37"/>
      <c r="AY49" s="37"/>
      <c r="AZ49" s="37"/>
      <c r="BA49" s="37"/>
      <c r="BB49" s="38"/>
    </row>
    <row r="50" spans="1:54" ht="43.5" hidden="1" outlineLevel="2" x14ac:dyDescent="0.35">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v>1</v>
      </c>
      <c r="AP50" s="90">
        <v>1</v>
      </c>
      <c r="AQ50" s="138" t="s">
        <v>138</v>
      </c>
      <c r="AR50" s="92"/>
      <c r="AS50" s="92"/>
      <c r="AT50" s="92"/>
      <c r="AU50" s="37" t="s">
        <v>180</v>
      </c>
      <c r="AV50" s="37"/>
      <c r="AW50" s="37"/>
      <c r="AX50" s="37"/>
      <c r="AY50" s="37"/>
      <c r="AZ50" s="37" t="s">
        <v>181</v>
      </c>
      <c r="BA50" s="37"/>
      <c r="BB50" s="38"/>
    </row>
    <row r="51" spans="1:54" ht="87" hidden="1" outlineLevel="2" x14ac:dyDescent="0.35">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v>4</v>
      </c>
      <c r="AP51" s="90">
        <v>1</v>
      </c>
      <c r="AQ51" s="138" t="s">
        <v>183</v>
      </c>
      <c r="AR51" s="92"/>
      <c r="AS51" s="92" t="s">
        <v>147</v>
      </c>
      <c r="AT51" s="92"/>
      <c r="AU51" s="37" t="s">
        <v>184</v>
      </c>
      <c r="AV51" s="37"/>
      <c r="AW51" s="37"/>
      <c r="AX51" s="37"/>
      <c r="AY51" s="37"/>
      <c r="AZ51" s="37"/>
      <c r="BA51" s="37"/>
      <c r="BB51" s="38"/>
    </row>
    <row r="52" spans="1:54" ht="72.5" outlineLevel="1" collapsed="1" x14ac:dyDescent="0.35">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v>44273</v>
      </c>
      <c r="AN52" s="73">
        <v>44346</v>
      </c>
      <c r="AO52" s="74"/>
      <c r="AP52" s="75">
        <f>SUMPRODUCT(AO53:AO54,AP53:AP54)/SUM(AO53:AO54)</f>
        <v>3.7500000000000006E-2</v>
      </c>
      <c r="AQ52" s="76"/>
      <c r="AR52" s="77"/>
      <c r="AS52" s="78" t="s">
        <v>90</v>
      </c>
      <c r="AT52" s="78" t="s">
        <v>100</v>
      </c>
      <c r="AU52" s="79"/>
      <c r="AV52" s="77" t="s">
        <v>51</v>
      </c>
      <c r="AW52" s="79" t="s">
        <v>187</v>
      </c>
      <c r="AX52" s="79" t="s">
        <v>188</v>
      </c>
      <c r="AY52" s="79" t="s">
        <v>189</v>
      </c>
      <c r="AZ52" s="79" t="s">
        <v>190</v>
      </c>
      <c r="BA52" s="79"/>
      <c r="BB52" s="80">
        <v>2</v>
      </c>
    </row>
    <row r="53" spans="1:54" ht="29" hidden="1" outlineLevel="2" x14ac:dyDescent="0.35">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v>3</v>
      </c>
      <c r="AP53" s="90">
        <v>0.05</v>
      </c>
      <c r="AQ53" s="138" t="s">
        <v>192</v>
      </c>
      <c r="AR53" s="92" t="s">
        <v>193</v>
      </c>
      <c r="AS53" s="92" t="s">
        <v>90</v>
      </c>
      <c r="AT53" s="92" t="s">
        <v>100</v>
      </c>
      <c r="AU53" s="37"/>
      <c r="AV53" s="37"/>
      <c r="AW53" s="37"/>
      <c r="AX53" s="37"/>
      <c r="AY53" s="37"/>
      <c r="AZ53" s="37" t="s">
        <v>194</v>
      </c>
      <c r="BA53" s="37"/>
      <c r="BB53" s="38"/>
    </row>
    <row r="54" spans="1:54" hidden="1" outlineLevel="2" x14ac:dyDescent="0.35">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v>1</v>
      </c>
      <c r="AP54" s="90">
        <v>0</v>
      </c>
      <c r="AQ54" s="138"/>
      <c r="AR54" s="92"/>
      <c r="AS54" s="92"/>
      <c r="AT54" s="92"/>
      <c r="AU54" s="37"/>
      <c r="AV54" s="37"/>
      <c r="AW54" s="37"/>
      <c r="AX54" s="37"/>
      <c r="AY54" s="37"/>
      <c r="AZ54" s="37"/>
      <c r="BA54" s="37"/>
      <c r="BB54" s="38"/>
    </row>
    <row r="55" spans="1:54" s="155" customFormat="1" outlineLevel="1" collapsed="1" x14ac:dyDescent="0.35">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spans="1:54" ht="29" x14ac:dyDescent="0.35">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f>SUMPRODUCT(AO57:AO95,AP57:AP95)/SUM(AO57:AO95)</f>
        <v>0.5570175438596493</v>
      </c>
      <c r="AQ56" s="138" t="s">
        <v>198</v>
      </c>
      <c r="AR56" s="92"/>
      <c r="AS56" s="65"/>
      <c r="AT56" s="65"/>
      <c r="AU56" s="134"/>
      <c r="AV56" s="134"/>
      <c r="AW56" s="134"/>
      <c r="AX56" s="134"/>
      <c r="AY56" s="134"/>
      <c r="AZ56" s="134"/>
      <c r="BA56" s="134"/>
      <c r="BB56" s="135"/>
    </row>
    <row r="57" spans="1:54" ht="58" outlineLevel="1" x14ac:dyDescent="0.35">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f>SUMPRODUCT(AO58:AO59,AP58:AP59)/SUM(AO58:AO59)</f>
        <v>0.8</v>
      </c>
      <c r="AQ57" s="76" t="s">
        <v>201</v>
      </c>
      <c r="AR57" s="77"/>
      <c r="AS57" s="78" t="s">
        <v>177</v>
      </c>
      <c r="AT57" s="78"/>
      <c r="AU57" s="79"/>
      <c r="AV57" s="77" t="s">
        <v>51</v>
      </c>
      <c r="AW57" s="79"/>
      <c r="AX57" s="79" t="s">
        <v>202</v>
      </c>
      <c r="AY57" s="79" t="s">
        <v>203</v>
      </c>
      <c r="AZ57" s="79" t="s">
        <v>204</v>
      </c>
      <c r="BA57" s="79" t="s">
        <v>205</v>
      </c>
      <c r="BB57" s="80">
        <v>2</v>
      </c>
    </row>
    <row r="58" spans="1:54" ht="114" hidden="1" customHeight="1" outlineLevel="2" x14ac:dyDescent="0.35">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v>2</v>
      </c>
      <c r="AP58" s="90">
        <v>0.8</v>
      </c>
      <c r="AQ58" s="127" t="s">
        <v>207</v>
      </c>
      <c r="AR58" s="92" t="s">
        <v>208</v>
      </c>
      <c r="AS58" s="92" t="s">
        <v>177</v>
      </c>
      <c r="AT58" s="92"/>
      <c r="AU58" s="37" t="s">
        <v>209</v>
      </c>
      <c r="AV58" s="37"/>
      <c r="AW58" s="37"/>
      <c r="AX58" s="37"/>
      <c r="AY58" s="37"/>
      <c r="AZ58" s="37" t="s">
        <v>210</v>
      </c>
      <c r="BA58" s="37"/>
      <c r="BB58" s="38"/>
    </row>
    <row r="59" spans="1:54" ht="58" hidden="1" outlineLevel="2" x14ac:dyDescent="0.35">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v>2</v>
      </c>
      <c r="AP59" s="90">
        <v>0.8</v>
      </c>
      <c r="AQ59" s="91" t="s">
        <v>212</v>
      </c>
      <c r="AR59" s="92"/>
      <c r="AS59" s="92" t="s">
        <v>177</v>
      </c>
      <c r="AT59" s="92"/>
      <c r="AU59" s="37" t="s">
        <v>213</v>
      </c>
      <c r="AV59" s="37"/>
      <c r="AW59" s="37"/>
      <c r="AX59" s="37"/>
      <c r="AY59" s="37"/>
      <c r="AZ59" s="37"/>
      <c r="BA59" s="37"/>
      <c r="BB59" s="38"/>
    </row>
    <row r="60" spans="1:54" hidden="1" outlineLevel="2" x14ac:dyDescent="0.35">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spans="1:54" ht="101.5" outlineLevel="1" collapsed="1" x14ac:dyDescent="0.35">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v>43891</v>
      </c>
      <c r="AN61" s="73">
        <v>43921</v>
      </c>
      <c r="AO61" s="74"/>
      <c r="AP61" s="75">
        <f>SUMPRODUCT(AO62:AO66,AP62:AP66)/SUM(AO62:AO66)</f>
        <v>0.79999999999999993</v>
      </c>
      <c r="AQ61" s="76" t="s">
        <v>216</v>
      </c>
      <c r="AR61" s="77"/>
      <c r="AS61" s="78" t="s">
        <v>128</v>
      </c>
      <c r="AT61" s="78"/>
      <c r="AU61" s="79"/>
      <c r="AV61" s="77" t="s">
        <v>51</v>
      </c>
      <c r="AW61" s="79" t="str">
        <f>"D"&amp;RIGHT(A61,5)</f>
        <v>D1.3.2</v>
      </c>
      <c r="AX61" s="79" t="s">
        <v>217</v>
      </c>
      <c r="AY61" s="79" t="s">
        <v>218</v>
      </c>
      <c r="AZ61" s="79" t="s">
        <v>219</v>
      </c>
      <c r="BA61" s="79"/>
      <c r="BB61" s="80">
        <v>1</v>
      </c>
    </row>
    <row r="62" spans="1:54" ht="101.5" hidden="1" outlineLevel="2" x14ac:dyDescent="0.35">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v>4</v>
      </c>
      <c r="AP62" s="90">
        <v>0.8</v>
      </c>
      <c r="AQ62" s="127" t="s">
        <v>221</v>
      </c>
      <c r="AR62" s="162" t="s">
        <v>222</v>
      </c>
      <c r="AS62" s="92" t="s">
        <v>128</v>
      </c>
      <c r="AT62" s="92"/>
      <c r="AU62" s="162"/>
      <c r="AV62" s="162"/>
      <c r="AW62" s="37"/>
      <c r="AX62" s="37"/>
      <c r="AY62" s="37"/>
      <c r="AZ62" s="37" t="s">
        <v>223</v>
      </c>
      <c r="BA62" s="37"/>
      <c r="BB62" s="38"/>
    </row>
    <row r="63" spans="1:54" ht="72.5" hidden="1" outlineLevel="2" x14ac:dyDescent="0.35">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v>1</v>
      </c>
      <c r="AP63" s="90">
        <v>0.8</v>
      </c>
      <c r="AQ63" s="91" t="s">
        <v>225</v>
      </c>
      <c r="AR63" s="162" t="s">
        <v>226</v>
      </c>
      <c r="AS63" s="92" t="s">
        <v>128</v>
      </c>
      <c r="AT63" s="92"/>
      <c r="AU63" s="92" t="s">
        <v>227</v>
      </c>
      <c r="AV63" s="92"/>
      <c r="AW63" s="37"/>
      <c r="AX63" s="37"/>
      <c r="AY63" s="37"/>
      <c r="AZ63" s="37"/>
      <c r="BA63" s="37"/>
      <c r="BB63" s="38"/>
    </row>
    <row r="64" spans="1:54" ht="43.5" hidden="1" outlineLevel="2" x14ac:dyDescent="0.35">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v>1</v>
      </c>
      <c r="AP64" s="90">
        <v>0.8</v>
      </c>
      <c r="AQ64" s="91" t="s">
        <v>225</v>
      </c>
      <c r="AR64" s="162" t="s">
        <v>222</v>
      </c>
      <c r="AS64" s="92" t="s">
        <v>128</v>
      </c>
      <c r="AT64" s="92"/>
      <c r="AU64" s="162"/>
      <c r="AV64" s="162"/>
      <c r="AW64" s="37"/>
      <c r="AX64" s="37"/>
      <c r="AY64" s="37"/>
      <c r="AZ64" s="37"/>
      <c r="BA64" s="37"/>
      <c r="BB64" s="38"/>
    </row>
    <row r="65" spans="1:54" ht="43.5" hidden="1" outlineLevel="2" x14ac:dyDescent="0.35">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v>1</v>
      </c>
      <c r="AP65" s="90">
        <v>0.8</v>
      </c>
      <c r="AQ65" s="91" t="s">
        <v>225</v>
      </c>
      <c r="AR65" s="162" t="s">
        <v>222</v>
      </c>
      <c r="AS65" s="92" t="s">
        <v>128</v>
      </c>
      <c r="AT65" s="92"/>
      <c r="AU65" s="162"/>
      <c r="AV65" s="162"/>
      <c r="AW65" s="37"/>
      <c r="AX65" s="37"/>
      <c r="AY65" s="37"/>
      <c r="AZ65" s="37"/>
      <c r="BA65" s="37"/>
      <c r="BB65" s="38"/>
    </row>
    <row r="66" spans="1:54" ht="58" hidden="1" outlineLevel="2" x14ac:dyDescent="0.35">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v>1</v>
      </c>
      <c r="AP66" s="90">
        <v>0.8</v>
      </c>
      <c r="AQ66" s="91" t="s">
        <v>231</v>
      </c>
      <c r="AR66" s="92"/>
      <c r="AS66" s="92" t="s">
        <v>128</v>
      </c>
      <c r="AT66" s="92"/>
      <c r="AU66" s="163" t="s">
        <v>232</v>
      </c>
      <c r="AV66" s="163"/>
      <c r="AW66" s="37"/>
      <c r="AX66" s="37"/>
      <c r="AY66" s="37"/>
      <c r="AZ66" s="37"/>
      <c r="BA66" s="37"/>
      <c r="BB66" s="38"/>
    </row>
    <row r="67" spans="1:54" hidden="1" outlineLevel="2" x14ac:dyDescent="0.35">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spans="1:54" ht="87" outlineLevel="1" collapsed="1" x14ac:dyDescent="0.35">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v>43739</v>
      </c>
      <c r="AN68" s="73">
        <v>44227</v>
      </c>
      <c r="AO68" s="74"/>
      <c r="AP68" s="75">
        <f>SUMPRODUCT(AO69:AO71,AP69:AP71)/SUM(AO69:AO71)</f>
        <v>0.91249999999999998</v>
      </c>
      <c r="AQ68" s="76" t="s">
        <v>235</v>
      </c>
      <c r="AR68" s="77"/>
      <c r="AS68" s="78" t="s">
        <v>147</v>
      </c>
      <c r="AT68" s="78"/>
      <c r="AU68" s="79"/>
      <c r="AV68" s="77" t="s">
        <v>51</v>
      </c>
      <c r="AW68" s="79" t="s">
        <v>236</v>
      </c>
      <c r="AX68" s="79" t="s">
        <v>237</v>
      </c>
      <c r="AY68" s="79" t="s">
        <v>218</v>
      </c>
      <c r="AZ68" s="79" t="s">
        <v>238</v>
      </c>
      <c r="BA68" s="79"/>
      <c r="BB68" s="80">
        <v>1</v>
      </c>
    </row>
    <row r="69" spans="1:54" ht="101.5" hidden="1" outlineLevel="2" x14ac:dyDescent="0.35">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v>4</v>
      </c>
      <c r="AP69" s="90">
        <v>1</v>
      </c>
      <c r="AQ69" s="127" t="s">
        <v>221</v>
      </c>
      <c r="AR69" s="162" t="s">
        <v>240</v>
      </c>
      <c r="AS69" s="92" t="s">
        <v>70</v>
      </c>
      <c r="AT69" s="92"/>
      <c r="AU69" s="37"/>
      <c r="AV69" s="37"/>
      <c r="AW69" s="37"/>
      <c r="AX69" s="37"/>
      <c r="AY69" s="37"/>
      <c r="AZ69" s="37" t="s">
        <v>241</v>
      </c>
      <c r="BA69" s="37"/>
      <c r="BB69" s="38"/>
    </row>
    <row r="70" spans="1:54" hidden="1" outlineLevel="2" x14ac:dyDescent="0.35">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v>1</v>
      </c>
      <c r="AP70" s="90">
        <v>0.3</v>
      </c>
      <c r="AQ70" s="127"/>
      <c r="AR70" s="162" t="s">
        <v>222</v>
      </c>
      <c r="AS70" s="92" t="s">
        <v>177</v>
      </c>
      <c r="AT70" s="92"/>
      <c r="AU70" s="37" t="s">
        <v>243</v>
      </c>
      <c r="AV70" s="37"/>
      <c r="AW70" s="37"/>
      <c r="AX70" s="37"/>
      <c r="AY70" s="37"/>
      <c r="AZ70" s="37"/>
      <c r="BA70" s="37"/>
      <c r="BB70" s="38"/>
    </row>
    <row r="71" spans="1:54" ht="43.5" hidden="1" outlineLevel="2" x14ac:dyDescent="0.35">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v>3</v>
      </c>
      <c r="AP71" s="90">
        <v>1</v>
      </c>
      <c r="AQ71" s="91" t="s">
        <v>225</v>
      </c>
      <c r="AR71" s="92"/>
      <c r="AS71" s="92" t="s">
        <v>70</v>
      </c>
      <c r="AT71" s="92"/>
      <c r="AU71" s="37"/>
      <c r="AV71" s="37"/>
      <c r="AW71" s="37"/>
      <c r="AX71" s="37"/>
      <c r="AY71" s="37"/>
      <c r="AZ71" s="37"/>
      <c r="BA71" s="37"/>
      <c r="BB71" s="38"/>
    </row>
    <row r="72" spans="1:54" ht="101.5" outlineLevel="1" collapsed="1" x14ac:dyDescent="0.35">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v>44105</v>
      </c>
      <c r="AN72" s="73">
        <v>44255</v>
      </c>
      <c r="AO72" s="74"/>
      <c r="AP72" s="75">
        <f>SUMPRODUCT(AO73:AO74,AP73:AP74)/SUM(AO73:AO74)</f>
        <v>0.10000000000000002</v>
      </c>
      <c r="AQ72" s="76" t="s">
        <v>247</v>
      </c>
      <c r="AR72" s="77" t="s">
        <v>248</v>
      </c>
      <c r="AS72" s="78" t="s">
        <v>147</v>
      </c>
      <c r="AT72" s="78"/>
      <c r="AU72" s="79"/>
      <c r="AV72" s="77" t="s">
        <v>51</v>
      </c>
      <c r="AW72" s="79" t="s">
        <v>249</v>
      </c>
      <c r="AX72" s="79" t="s">
        <v>250</v>
      </c>
      <c r="AY72" s="79" t="s">
        <v>218</v>
      </c>
      <c r="AZ72" s="79" t="s">
        <v>251</v>
      </c>
      <c r="BA72" s="79"/>
      <c r="BB72" s="80">
        <v>1</v>
      </c>
    </row>
    <row r="73" spans="1:54" ht="72.5" hidden="1" outlineLevel="2" x14ac:dyDescent="0.35">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v>0</v>
      </c>
      <c r="AQ73" s="175" t="s">
        <v>253</v>
      </c>
      <c r="AR73" s="176" t="s">
        <v>254</v>
      </c>
      <c r="AS73" s="176"/>
      <c r="AT73" s="176"/>
      <c r="AU73" s="176" t="s">
        <v>255</v>
      </c>
      <c r="AV73" s="176"/>
      <c r="AW73" s="37"/>
      <c r="AX73" s="37"/>
      <c r="AY73" s="37"/>
      <c r="AZ73" s="37" t="s">
        <v>256</v>
      </c>
      <c r="BA73" s="37"/>
      <c r="BB73" s="38"/>
    </row>
    <row r="74" spans="1:54" ht="29" hidden="1" outlineLevel="2" x14ac:dyDescent="0.35">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v>3</v>
      </c>
      <c r="AP74" s="90">
        <v>0.1</v>
      </c>
      <c r="AQ74" s="127"/>
      <c r="AR74" s="92"/>
      <c r="AS74" s="92" t="s">
        <v>147</v>
      </c>
      <c r="AT74" s="92"/>
      <c r="AU74" s="37" t="s">
        <v>258</v>
      </c>
      <c r="AV74" s="37"/>
      <c r="AW74" s="37"/>
      <c r="AX74" s="37"/>
      <c r="AY74" s="37"/>
      <c r="AZ74" s="37"/>
      <c r="BA74" s="37"/>
      <c r="BB74" s="38"/>
    </row>
    <row r="75" spans="1:54" hidden="1" outlineLevel="2" x14ac:dyDescent="0.35">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spans="1:54" ht="72.5" outlineLevel="1" collapsed="1" x14ac:dyDescent="0.35">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v>44105</v>
      </c>
      <c r="AN76" s="73">
        <v>44346</v>
      </c>
      <c r="AO76" s="74"/>
      <c r="AP76" s="75">
        <f>SUMPRODUCT(AO77:AO79,AP77:AP79)/SUM(AO77:AO79)</f>
        <v>0.15</v>
      </c>
      <c r="AQ76" s="76" t="s">
        <v>261</v>
      </c>
      <c r="AR76" s="77" t="s">
        <v>248</v>
      </c>
      <c r="AS76" s="78" t="s">
        <v>35</v>
      </c>
      <c r="AT76" s="78"/>
      <c r="AU76" s="79"/>
      <c r="AV76" s="77" t="s">
        <v>51</v>
      </c>
      <c r="AW76" s="79" t="s">
        <v>262</v>
      </c>
      <c r="AX76" s="79" t="s">
        <v>263</v>
      </c>
      <c r="AY76" s="79" t="s">
        <v>218</v>
      </c>
      <c r="AZ76" s="79" t="s">
        <v>264</v>
      </c>
      <c r="BA76" s="79"/>
      <c r="BB76" s="80">
        <v>1</v>
      </c>
    </row>
    <row r="77" spans="1:54" hidden="1" outlineLevel="2" x14ac:dyDescent="0.35">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spans="1:54" ht="43.5" hidden="1" outlineLevel="2" x14ac:dyDescent="0.35">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v>4</v>
      </c>
      <c r="AP78" s="90">
        <v>0.3</v>
      </c>
      <c r="AQ78" s="127" t="s">
        <v>267</v>
      </c>
      <c r="AR78" s="92"/>
      <c r="AS78" s="92" t="s">
        <v>268</v>
      </c>
      <c r="AT78" s="92"/>
      <c r="AU78" s="37" t="s">
        <v>269</v>
      </c>
      <c r="AV78" s="37"/>
      <c r="AW78" s="37"/>
      <c r="AX78" s="37"/>
      <c r="AY78" s="37"/>
      <c r="AZ78" s="37"/>
      <c r="BA78" s="37"/>
      <c r="BB78" s="38"/>
    </row>
    <row r="79" spans="1:54" ht="29" hidden="1" outlineLevel="2" x14ac:dyDescent="0.35">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v>4</v>
      </c>
      <c r="AP79" s="90">
        <v>0</v>
      </c>
      <c r="AQ79" s="127"/>
      <c r="AR79" s="92"/>
      <c r="AS79" s="92" t="s">
        <v>70</v>
      </c>
      <c r="AT79" s="92"/>
      <c r="AU79" s="37"/>
      <c r="AV79" s="37"/>
      <c r="AW79" s="37"/>
      <c r="AX79" s="37"/>
      <c r="AY79" s="37"/>
      <c r="AZ79" s="37"/>
      <c r="BA79" s="37"/>
      <c r="BB79" s="38"/>
    </row>
    <row r="80" spans="1:54" hidden="1" outlineLevel="2" x14ac:dyDescent="0.35">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spans="1:54" ht="128.5" customHeight="1" outlineLevel="1" collapsed="1" x14ac:dyDescent="0.35">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v>44013</v>
      </c>
      <c r="AN81" s="73">
        <v>43921</v>
      </c>
      <c r="AO81" s="74"/>
      <c r="AP81" s="75">
        <f>SUMPRODUCT(AO82:AO90,AP82:AP90)/SUM(AO82:AO90)</f>
        <v>0.55227272727272725</v>
      </c>
      <c r="AQ81" s="76" t="s">
        <v>273</v>
      </c>
      <c r="AR81" s="77"/>
      <c r="AS81" s="78" t="s">
        <v>147</v>
      </c>
      <c r="AT81" s="78"/>
      <c r="AU81" s="79"/>
      <c r="AV81" s="77" t="s">
        <v>51</v>
      </c>
      <c r="AW81" s="79" t="s">
        <v>274</v>
      </c>
      <c r="AX81" s="79" t="s">
        <v>275</v>
      </c>
      <c r="AY81" s="79" t="s">
        <v>276</v>
      </c>
      <c r="AZ81" s="79" t="s">
        <v>277</v>
      </c>
      <c r="BA81" s="79"/>
      <c r="BB81" s="80">
        <v>2</v>
      </c>
    </row>
    <row r="82" spans="1:54" ht="94.15" hidden="1" customHeight="1" outlineLevel="2" x14ac:dyDescent="0.35">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v>3</v>
      </c>
      <c r="AP82" s="90">
        <v>0.8</v>
      </c>
      <c r="AQ82" s="127" t="s">
        <v>279</v>
      </c>
      <c r="AR82" s="92" t="s">
        <v>280</v>
      </c>
      <c r="AS82" s="92" t="s">
        <v>147</v>
      </c>
      <c r="AT82" s="92"/>
      <c r="AU82" s="37" t="s">
        <v>281</v>
      </c>
      <c r="AV82" s="37"/>
      <c r="AW82" s="37"/>
      <c r="AX82" s="37"/>
      <c r="AY82" s="37"/>
      <c r="AZ82" s="37" t="s">
        <v>282</v>
      </c>
      <c r="BA82" s="37"/>
      <c r="BB82" s="38"/>
    </row>
    <row r="83" spans="1:54" ht="43.5" hidden="1" outlineLevel="2" x14ac:dyDescent="0.35">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v>3</v>
      </c>
      <c r="AP83" s="90">
        <v>0.95</v>
      </c>
      <c r="AQ83" s="37" t="s">
        <v>284</v>
      </c>
      <c r="AR83" s="92" t="s">
        <v>285</v>
      </c>
      <c r="AS83" s="92" t="s">
        <v>147</v>
      </c>
      <c r="AT83" s="92"/>
      <c r="AU83" s="37" t="s">
        <v>286</v>
      </c>
      <c r="AV83" s="37"/>
      <c r="AW83" s="37"/>
      <c r="AX83" s="37"/>
      <c r="AY83" s="37"/>
      <c r="AZ83" s="37"/>
      <c r="BA83" s="37"/>
      <c r="BB83" s="38"/>
    </row>
    <row r="84" spans="1:54" ht="44.5" hidden="1" customHeight="1" outlineLevel="2" x14ac:dyDescent="0.35">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v>3</v>
      </c>
      <c r="AP84" s="90">
        <v>0.7</v>
      </c>
      <c r="AQ84" s="127"/>
      <c r="AR84" s="92" t="s">
        <v>288</v>
      </c>
      <c r="AS84" s="92" t="s">
        <v>147</v>
      </c>
      <c r="AT84" s="92"/>
      <c r="AU84" s="37" t="s">
        <v>289</v>
      </c>
      <c r="AV84" s="37"/>
      <c r="AW84" s="37"/>
      <c r="AX84" s="37"/>
      <c r="AY84" s="37"/>
      <c r="AZ84" s="37" t="s">
        <v>290</v>
      </c>
      <c r="BA84" s="37"/>
      <c r="BB84" s="38"/>
    </row>
    <row r="85" spans="1:54" ht="13.9" hidden="1" customHeight="1" outlineLevel="2" x14ac:dyDescent="0.35">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v>3</v>
      </c>
      <c r="AP85" s="90">
        <v>0</v>
      </c>
      <c r="AQ85" s="127"/>
      <c r="AR85" s="92"/>
      <c r="AS85" s="92"/>
      <c r="AT85" s="92"/>
      <c r="AU85" s="37"/>
      <c r="AV85" s="37"/>
      <c r="AW85" s="37"/>
      <c r="AX85" s="37"/>
      <c r="AY85" s="37"/>
      <c r="AZ85" s="37"/>
      <c r="BA85" s="37"/>
      <c r="BB85" s="38"/>
    </row>
    <row r="86" spans="1:54" hidden="1" outlineLevel="2" x14ac:dyDescent="0.35">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v>2</v>
      </c>
      <c r="AP86" s="90">
        <v>0</v>
      </c>
      <c r="AQ86" s="127"/>
      <c r="AR86" s="92"/>
      <c r="AS86" s="92" t="s">
        <v>147</v>
      </c>
      <c r="AT86" s="92"/>
      <c r="AU86" s="37"/>
      <c r="AV86" s="37"/>
      <c r="AW86" s="37"/>
      <c r="AX86" s="37"/>
      <c r="AY86" s="37"/>
      <c r="AZ86" s="37"/>
      <c r="BA86" s="37"/>
      <c r="BB86" s="38"/>
    </row>
    <row r="87" spans="1:54" hidden="1" outlineLevel="2" x14ac:dyDescent="0.35">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v>2</v>
      </c>
      <c r="AP87" s="90">
        <v>0</v>
      </c>
      <c r="AQ87" s="127"/>
      <c r="AR87" s="92"/>
      <c r="AS87" s="92" t="s">
        <v>147</v>
      </c>
      <c r="AT87" s="92"/>
      <c r="AU87" s="37"/>
      <c r="AV87" s="37"/>
      <c r="AW87" s="37"/>
      <c r="AX87" s="37"/>
      <c r="AY87" s="37"/>
      <c r="AZ87" s="37"/>
      <c r="BA87" s="37"/>
      <c r="BB87" s="38"/>
    </row>
    <row r="88" spans="1:54" hidden="1" outlineLevel="2" x14ac:dyDescent="0.35">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v>3</v>
      </c>
      <c r="AP88" s="90">
        <v>1</v>
      </c>
      <c r="AQ88" s="127"/>
      <c r="AR88" s="92" t="s">
        <v>295</v>
      </c>
      <c r="AS88" s="92" t="s">
        <v>35</v>
      </c>
      <c r="AT88" s="92"/>
      <c r="AU88" s="37"/>
      <c r="AV88" s="37"/>
      <c r="AW88" s="37"/>
      <c r="AX88" s="37"/>
      <c r="AY88" s="37"/>
      <c r="AZ88" s="37"/>
      <c r="BA88" s="37"/>
      <c r="BB88" s="38"/>
    </row>
    <row r="89" spans="1:54" ht="29" hidden="1" outlineLevel="2" x14ac:dyDescent="0.35">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v>3</v>
      </c>
      <c r="AP89" s="90">
        <v>0.6</v>
      </c>
      <c r="AQ89" s="127"/>
      <c r="AR89" s="92"/>
      <c r="AS89" s="92" t="s">
        <v>35</v>
      </c>
      <c r="AT89" s="92"/>
      <c r="AU89" s="37" t="s">
        <v>297</v>
      </c>
      <c r="AV89" s="37"/>
      <c r="AW89" s="37"/>
      <c r="AX89" s="37"/>
      <c r="AY89" s="37"/>
      <c r="AZ89" s="37"/>
      <c r="BA89" s="37"/>
      <c r="BB89" s="38"/>
    </row>
    <row r="90" spans="1:54" hidden="1" outlineLevel="2" x14ac:dyDescent="0.35">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spans="1:54" ht="72.5" outlineLevel="1" collapsed="1" x14ac:dyDescent="0.35">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v>44256</v>
      </c>
      <c r="AN91" s="73">
        <v>44347</v>
      </c>
      <c r="AO91" s="74"/>
      <c r="AP91" s="75">
        <f>SUMPRODUCT(AO92:AO95,AP92:AP95)/SUM(AO92:AO95)</f>
        <v>0.3</v>
      </c>
      <c r="AQ91" s="76" t="s">
        <v>300</v>
      </c>
      <c r="AR91" s="77"/>
      <c r="AS91" s="78" t="s">
        <v>177</v>
      </c>
      <c r="AT91" s="78"/>
      <c r="AU91" s="79"/>
      <c r="AV91" s="77" t="s">
        <v>91</v>
      </c>
      <c r="AW91" s="79" t="str">
        <f>"D"&amp;RIGHT(A91,5)</f>
        <v>D1.3.7</v>
      </c>
      <c r="AX91" s="79" t="s">
        <v>301</v>
      </c>
      <c r="AY91" s="79" t="s">
        <v>302</v>
      </c>
      <c r="AZ91" s="79" t="s">
        <v>303</v>
      </c>
      <c r="BA91" s="79"/>
      <c r="BB91" s="80">
        <v>3</v>
      </c>
    </row>
    <row r="92" spans="1:54" ht="29" hidden="1" outlineLevel="2" x14ac:dyDescent="0.35">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v>2</v>
      </c>
      <c r="AP92" s="90">
        <v>0.3</v>
      </c>
      <c r="AQ92" s="37" t="s">
        <v>305</v>
      </c>
      <c r="AR92" s="92"/>
      <c r="AS92" s="92" t="s">
        <v>177</v>
      </c>
      <c r="AT92" s="92"/>
      <c r="AU92" s="37"/>
      <c r="AV92" s="37"/>
      <c r="AW92" s="37"/>
      <c r="AX92" s="37"/>
      <c r="AY92" s="37"/>
      <c r="AZ92" s="37" t="s">
        <v>306</v>
      </c>
      <c r="BA92" s="37"/>
      <c r="BB92" s="38"/>
    </row>
    <row r="93" spans="1:54" ht="29" hidden="1" outlineLevel="2" x14ac:dyDescent="0.35">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v>2</v>
      </c>
      <c r="AP93" s="90">
        <v>0.3</v>
      </c>
      <c r="AQ93" s="37" t="s">
        <v>308</v>
      </c>
      <c r="AR93" s="92"/>
      <c r="AS93" s="92" t="s">
        <v>177</v>
      </c>
      <c r="AT93" s="92"/>
      <c r="AU93" s="37"/>
      <c r="AV93" s="37"/>
      <c r="AW93" s="37"/>
      <c r="AX93" s="37"/>
      <c r="AY93" s="37"/>
      <c r="AZ93" s="37"/>
      <c r="BA93" s="37"/>
      <c r="BB93" s="38"/>
    </row>
    <row r="94" spans="1:54" hidden="1" outlineLevel="2" x14ac:dyDescent="0.35">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spans="1:54" outlineLevel="1" collapsed="1" x14ac:dyDescent="0.35">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spans="1:54" x14ac:dyDescent="0.35">
      <c r="A96" s="54" t="s">
        <v>309</v>
      </c>
      <c r="B96" s="19"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f>SUMPRODUCT(AO98:AO112,AP98:AP112)/SUM(AO98:AO112)</f>
        <v>0.23529411764705882</v>
      </c>
      <c r="AQ96" s="138"/>
      <c r="AR96" s="92" t="s">
        <v>311</v>
      </c>
      <c r="AS96" s="65"/>
      <c r="AT96" s="65"/>
      <c r="AU96" s="134"/>
      <c r="AV96" s="134"/>
      <c r="AW96" s="134"/>
      <c r="AX96" s="134"/>
      <c r="AY96" s="134"/>
      <c r="AZ96" s="134"/>
      <c r="BA96" s="134"/>
      <c r="BB96" s="135"/>
    </row>
    <row r="97" spans="1:54" ht="60" customHeight="1" outlineLevel="1" x14ac:dyDescent="0.35">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v>43891</v>
      </c>
      <c r="AN97" s="73">
        <v>44286</v>
      </c>
      <c r="AO97" s="74"/>
      <c r="AP97" s="75">
        <f>SUMPRODUCT(AO98:AO99,AP98:AP99)/SUM(AO98:AO99)</f>
        <v>0.74</v>
      </c>
      <c r="AQ97" s="76" t="s">
        <v>314</v>
      </c>
      <c r="AR97" s="77"/>
      <c r="AS97" s="78" t="s">
        <v>70</v>
      </c>
      <c r="AT97" s="78" t="s">
        <v>315</v>
      </c>
      <c r="AU97" s="79"/>
      <c r="AV97" s="77" t="s">
        <v>51</v>
      </c>
      <c r="AW97" s="79" t="s">
        <v>316</v>
      </c>
      <c r="AX97" s="79" t="s">
        <v>317</v>
      </c>
      <c r="AY97" s="79" t="s">
        <v>160</v>
      </c>
      <c r="AZ97" s="79" t="s">
        <v>318</v>
      </c>
      <c r="BA97" s="79"/>
      <c r="BB97" s="80">
        <v>3</v>
      </c>
    </row>
    <row r="98" spans="1:54" ht="101.5" hidden="1" outlineLevel="2" x14ac:dyDescent="0.35">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v>4</v>
      </c>
      <c r="AP98" s="90">
        <v>0.8</v>
      </c>
      <c r="AQ98" s="91"/>
      <c r="AR98" s="92" t="s">
        <v>320</v>
      </c>
      <c r="AS98" s="92" t="s">
        <v>315</v>
      </c>
      <c r="AT98" s="92"/>
      <c r="AU98" s="37" t="s">
        <v>321</v>
      </c>
      <c r="AV98" s="37"/>
      <c r="AW98" s="37"/>
      <c r="AX98" s="37"/>
      <c r="AY98" s="37"/>
      <c r="AZ98" s="37" t="s">
        <v>322</v>
      </c>
      <c r="BA98" s="37"/>
      <c r="BB98" s="38"/>
    </row>
    <row r="99" spans="1:54" ht="58" hidden="1" outlineLevel="2" x14ac:dyDescent="0.35">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v>1</v>
      </c>
      <c r="AP99" s="186">
        <v>0.5</v>
      </c>
      <c r="AQ99" s="91" t="s">
        <v>324</v>
      </c>
      <c r="AR99" s="92"/>
      <c r="AS99" s="92" t="s">
        <v>315</v>
      </c>
      <c r="AT99" s="92"/>
      <c r="AU99" s="37" t="s">
        <v>325</v>
      </c>
      <c r="AV99" s="37"/>
      <c r="AW99" s="37"/>
      <c r="AX99" s="37"/>
      <c r="AY99" s="37"/>
      <c r="AZ99" s="37"/>
      <c r="BA99" s="37"/>
      <c r="BB99" s="38"/>
    </row>
    <row r="100" spans="1:54" ht="29" outlineLevel="1" collapsed="1" x14ac:dyDescent="0.35">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v>44136</v>
      </c>
      <c r="AN100" s="73">
        <v>44255</v>
      </c>
      <c r="AO100" s="74"/>
      <c r="AP100" s="75">
        <f>SUMPRODUCT(AO101,AP101)/SUM(AO101)</f>
        <v>0</v>
      </c>
      <c r="AQ100" s="76" t="s">
        <v>328</v>
      </c>
      <c r="AR100" s="77"/>
      <c r="AS100" s="78" t="s">
        <v>177</v>
      </c>
      <c r="AT100" s="78" t="s">
        <v>329</v>
      </c>
      <c r="AU100" s="79"/>
      <c r="AV100" s="77" t="s">
        <v>51</v>
      </c>
      <c r="AW100" s="79" t="s">
        <v>330</v>
      </c>
      <c r="AX100" s="79" t="s">
        <v>331</v>
      </c>
      <c r="AY100" s="79" t="s">
        <v>160</v>
      </c>
      <c r="AZ100" s="79" t="s">
        <v>332</v>
      </c>
      <c r="BA100" s="79"/>
      <c r="BB100" s="80">
        <v>2</v>
      </c>
    </row>
    <row r="101" spans="1:54" hidden="1" outlineLevel="2" x14ac:dyDescent="0.35">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v>2</v>
      </c>
      <c r="AP101" s="186">
        <v>0</v>
      </c>
      <c r="AQ101" s="138"/>
      <c r="AR101" s="92"/>
      <c r="AS101" s="92" t="s">
        <v>329</v>
      </c>
      <c r="AT101" s="92"/>
      <c r="AU101" s="37"/>
      <c r="AV101" s="37"/>
      <c r="AW101" s="37"/>
      <c r="AX101" s="37"/>
      <c r="AY101" s="37"/>
      <c r="AZ101" s="37" t="s">
        <v>322</v>
      </c>
      <c r="BA101" s="37"/>
      <c r="BB101" s="38"/>
    </row>
    <row r="102" spans="1:54" ht="29" outlineLevel="1" collapsed="1" x14ac:dyDescent="0.35">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v>44105</v>
      </c>
      <c r="AN102" s="73">
        <v>44255</v>
      </c>
      <c r="AO102" s="74"/>
      <c r="AP102" s="75">
        <f>SUMPRODUCT(AO103,AP103)/SUM(AO103)</f>
        <v>0</v>
      </c>
      <c r="AQ102" s="76" t="s">
        <v>336</v>
      </c>
      <c r="AR102" s="77"/>
      <c r="AS102" s="78" t="s">
        <v>177</v>
      </c>
      <c r="AT102" s="78" t="s">
        <v>337</v>
      </c>
      <c r="AU102" s="79"/>
      <c r="AV102" s="77" t="s">
        <v>51</v>
      </c>
      <c r="AW102" s="79" t="s">
        <v>338</v>
      </c>
      <c r="AX102" s="79" t="s">
        <v>339</v>
      </c>
      <c r="AY102" s="79" t="s">
        <v>160</v>
      </c>
      <c r="AZ102" s="79" t="s">
        <v>340</v>
      </c>
      <c r="BA102" s="79"/>
      <c r="BB102" s="80">
        <v>2</v>
      </c>
    </row>
    <row r="103" spans="1:54" ht="29" hidden="1" outlineLevel="2" x14ac:dyDescent="0.35">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v>2</v>
      </c>
      <c r="AP103" s="186">
        <v>0</v>
      </c>
      <c r="AQ103" s="138"/>
      <c r="AR103" s="92"/>
      <c r="AS103" s="92" t="s">
        <v>337</v>
      </c>
      <c r="AT103" s="92"/>
      <c r="AU103" s="37"/>
      <c r="AV103" s="37"/>
      <c r="AW103" s="37"/>
      <c r="AX103" s="37"/>
      <c r="AY103" s="37"/>
      <c r="AZ103" s="37" t="s">
        <v>342</v>
      </c>
      <c r="BA103" s="37"/>
      <c r="BB103" s="38"/>
    </row>
    <row r="104" spans="1:54" hidden="1" outlineLevel="2" x14ac:dyDescent="0.35">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spans="1:54" hidden="1" outlineLevel="2" x14ac:dyDescent="0.35">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spans="1:54" hidden="1" outlineLevel="2" x14ac:dyDescent="0.35">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spans="1:54" ht="43.5" outlineLevel="1" collapsed="1" x14ac:dyDescent="0.35">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v>44105</v>
      </c>
      <c r="AN107" s="73">
        <v>44407</v>
      </c>
      <c r="AO107" s="74"/>
      <c r="AP107" s="75">
        <f>SUMPRODUCT(AO108,AP108)/SUM(AO108)</f>
        <v>0.10000000000000002</v>
      </c>
      <c r="AQ107" s="76" t="s">
        <v>345</v>
      </c>
      <c r="AR107" s="77"/>
      <c r="AS107" s="78" t="s">
        <v>70</v>
      </c>
      <c r="AT107" s="78" t="s">
        <v>346</v>
      </c>
      <c r="AU107" s="79"/>
      <c r="AV107" s="77" t="s">
        <v>51</v>
      </c>
      <c r="AW107" s="79" t="str">
        <f>"D"&amp;RIGHT(A107,5)</f>
        <v>D2.1.4</v>
      </c>
      <c r="AX107" s="79" t="s">
        <v>347</v>
      </c>
      <c r="AY107" s="79" t="s">
        <v>348</v>
      </c>
      <c r="AZ107" s="79" t="s">
        <v>349</v>
      </c>
      <c r="BA107" s="79"/>
      <c r="BB107" s="80">
        <v>2</v>
      </c>
    </row>
    <row r="108" spans="1:54" ht="101.5" hidden="1" outlineLevel="2" x14ac:dyDescent="0.35">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v>3</v>
      </c>
      <c r="AP108" s="186">
        <v>0.1</v>
      </c>
      <c r="AQ108" s="138" t="s">
        <v>351</v>
      </c>
      <c r="AR108" s="92" t="s">
        <v>352</v>
      </c>
      <c r="AS108" s="92"/>
      <c r="AT108" s="92"/>
      <c r="AU108" s="37"/>
      <c r="AV108" s="37"/>
      <c r="AW108" s="37"/>
      <c r="AX108" s="37"/>
      <c r="AY108" s="37"/>
      <c r="AZ108" s="37" t="s">
        <v>353</v>
      </c>
      <c r="BA108" s="37"/>
      <c r="BB108" s="38"/>
    </row>
    <row r="109" spans="1:54" ht="29" hidden="1" outlineLevel="2" x14ac:dyDescent="0.35">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v>3</v>
      </c>
      <c r="AP109" s="186">
        <v>0</v>
      </c>
      <c r="AQ109" s="138" t="s">
        <v>355</v>
      </c>
      <c r="AR109" s="92"/>
      <c r="AS109" s="92"/>
      <c r="AT109" s="92"/>
      <c r="AU109" s="37"/>
      <c r="AV109" s="37"/>
      <c r="AW109" s="37"/>
      <c r="AX109" s="37"/>
      <c r="AY109" s="37"/>
      <c r="AZ109" s="37"/>
      <c r="BA109" s="37"/>
      <c r="BB109" s="38"/>
    </row>
    <row r="110" spans="1:54" hidden="1" outlineLevel="2" x14ac:dyDescent="0.35">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v>2</v>
      </c>
      <c r="AP110" s="186">
        <v>0</v>
      </c>
      <c r="AQ110" s="138"/>
      <c r="AR110" s="92"/>
      <c r="AS110" s="92"/>
      <c r="AT110" s="92"/>
      <c r="AU110" s="37"/>
      <c r="AV110" s="37"/>
      <c r="AW110" s="37"/>
      <c r="AX110" s="37"/>
      <c r="AY110" s="37"/>
      <c r="AZ110" s="37"/>
      <c r="BA110" s="37"/>
      <c r="BB110" s="38"/>
    </row>
    <row r="111" spans="1:54" hidden="1" outlineLevel="2" x14ac:dyDescent="0.35">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spans="1:54" outlineLevel="1" collapsed="1" x14ac:dyDescent="0.35">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spans="1:54" ht="29" x14ac:dyDescent="0.35">
      <c r="A113" s="54" t="s">
        <v>357</v>
      </c>
      <c r="B113" s="19"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f>SUMPRODUCT(AO115:AO126,AP115:AP126)/SUM(AO115:AO126)</f>
        <v>0.36071428571428571</v>
      </c>
      <c r="AQ113" s="138"/>
      <c r="AR113" s="92" t="s">
        <v>359</v>
      </c>
      <c r="AS113" s="65"/>
      <c r="AT113" s="65"/>
      <c r="AU113" s="134"/>
      <c r="AV113" s="134"/>
      <c r="AW113" s="134"/>
      <c r="AX113" s="134"/>
      <c r="AY113" s="134"/>
      <c r="AZ113" s="134"/>
      <c r="BA113" s="134"/>
      <c r="BB113" s="135"/>
    </row>
    <row r="114" spans="1:54" ht="88.15" customHeight="1" outlineLevel="1" x14ac:dyDescent="0.35">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v>43891</v>
      </c>
      <c r="AN114" s="73">
        <v>44255</v>
      </c>
      <c r="AO114" s="74"/>
      <c r="AP114" s="75">
        <f>SUMPRODUCT(AO115:AO116,AP115:AP116)/SUM(AO115:AO116)</f>
        <v>0.79166666666666663</v>
      </c>
      <c r="AQ114" s="76" t="s">
        <v>362</v>
      </c>
      <c r="AR114" s="77"/>
      <c r="AS114" s="78" t="s">
        <v>50</v>
      </c>
      <c r="AT114" s="78" t="s">
        <v>363</v>
      </c>
      <c r="AU114" s="79"/>
      <c r="AV114" s="77" t="s">
        <v>51</v>
      </c>
      <c r="AW114" s="79" t="s">
        <v>364</v>
      </c>
      <c r="AX114" s="79" t="s">
        <v>365</v>
      </c>
      <c r="AY114" s="79" t="s">
        <v>366</v>
      </c>
      <c r="AZ114" s="79" t="s">
        <v>367</v>
      </c>
      <c r="BA114" s="79"/>
      <c r="BB114" s="80">
        <v>3</v>
      </c>
    </row>
    <row r="115" spans="1:54" ht="118.15" hidden="1" customHeight="1" outlineLevel="2" x14ac:dyDescent="0.35">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v>5</v>
      </c>
      <c r="AP115" s="90">
        <v>0.85</v>
      </c>
      <c r="AQ115" s="91"/>
      <c r="AR115" s="92" t="s">
        <v>369</v>
      </c>
      <c r="AS115" s="92" t="s">
        <v>363</v>
      </c>
      <c r="AT115" s="92"/>
      <c r="AU115" s="37" t="s">
        <v>370</v>
      </c>
      <c r="AV115" s="37"/>
      <c r="AW115" s="37"/>
      <c r="AX115" s="37"/>
      <c r="AY115" s="37"/>
      <c r="AZ115" s="37" t="s">
        <v>223</v>
      </c>
      <c r="BA115" s="37"/>
      <c r="BB115" s="38"/>
    </row>
    <row r="116" spans="1:54" ht="58" hidden="1" outlineLevel="2" x14ac:dyDescent="0.35">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v>1</v>
      </c>
      <c r="AP116" s="186">
        <v>0.5</v>
      </c>
      <c r="AQ116" s="91" t="s">
        <v>324</v>
      </c>
      <c r="AR116" s="92" t="s">
        <v>372</v>
      </c>
      <c r="AS116" s="92" t="s">
        <v>177</v>
      </c>
      <c r="AT116" s="92"/>
      <c r="AU116" s="37" t="s">
        <v>325</v>
      </c>
      <c r="AV116" s="37"/>
      <c r="AW116" s="37"/>
      <c r="AX116" s="37"/>
      <c r="AY116" s="37"/>
      <c r="AZ116" s="37"/>
      <c r="BA116" s="37"/>
      <c r="BB116" s="38"/>
    </row>
    <row r="117" spans="1:54" ht="72.5" outlineLevel="1" collapsed="1" x14ac:dyDescent="0.35">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v>44105</v>
      </c>
      <c r="AN117" s="73">
        <v>44227</v>
      </c>
      <c r="AO117" s="74"/>
      <c r="AP117" s="75">
        <f>SUMPRODUCT(AO118:AO125,AP118:AP125)/SUM(AO118:AO125)</f>
        <v>3.7499999999999999E-2</v>
      </c>
      <c r="AQ117" s="76" t="s">
        <v>375</v>
      </c>
      <c r="AR117" s="77"/>
      <c r="AS117" s="78" t="s">
        <v>70</v>
      </c>
      <c r="AT117" s="78" t="s">
        <v>329</v>
      </c>
      <c r="AU117" s="79"/>
      <c r="AV117" s="77" t="s">
        <v>51</v>
      </c>
      <c r="AW117" s="79" t="s">
        <v>376</v>
      </c>
      <c r="AX117" s="79" t="s">
        <v>377</v>
      </c>
      <c r="AY117" s="79" t="s">
        <v>218</v>
      </c>
      <c r="AZ117" s="79" t="s">
        <v>378</v>
      </c>
      <c r="BA117" s="79"/>
      <c r="BB117" s="80">
        <v>2</v>
      </c>
    </row>
    <row r="118" spans="1:54" ht="116" hidden="1" outlineLevel="2" x14ac:dyDescent="0.35">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v>1</v>
      </c>
      <c r="AP118" s="186">
        <v>0.3</v>
      </c>
      <c r="AQ118" s="138" t="s">
        <v>380</v>
      </c>
      <c r="AR118" s="92" t="s">
        <v>381</v>
      </c>
      <c r="AS118" s="92" t="s">
        <v>329</v>
      </c>
      <c r="AT118" s="92"/>
      <c r="AU118" s="37" t="s">
        <v>382</v>
      </c>
      <c r="AV118" s="37"/>
      <c r="AW118" s="37"/>
      <c r="AX118" s="37"/>
      <c r="AY118" s="37"/>
      <c r="AZ118" s="37" t="s">
        <v>383</v>
      </c>
      <c r="BA118" s="37"/>
      <c r="BB118" s="38"/>
    </row>
    <row r="119" spans="1:54" hidden="1" outlineLevel="2" x14ac:dyDescent="0.35">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v>1</v>
      </c>
      <c r="AP119" s="186">
        <v>0</v>
      </c>
      <c r="AQ119" s="138"/>
      <c r="AR119" s="92"/>
      <c r="AS119" s="92" t="s">
        <v>329</v>
      </c>
      <c r="AT119" s="92"/>
      <c r="AU119" s="37"/>
      <c r="AV119" s="37"/>
      <c r="AW119" s="37"/>
      <c r="AX119" s="37"/>
      <c r="AY119" s="37"/>
      <c r="AZ119" s="37"/>
      <c r="BA119" s="37"/>
      <c r="BB119" s="38"/>
    </row>
    <row r="120" spans="1:54" hidden="1" outlineLevel="2" x14ac:dyDescent="0.35">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v>1</v>
      </c>
      <c r="AP120" s="186">
        <v>0</v>
      </c>
      <c r="AQ120" s="138" t="s">
        <v>386</v>
      </c>
      <c r="AR120" s="92"/>
      <c r="AS120" s="92" t="s">
        <v>329</v>
      </c>
      <c r="AT120" s="92"/>
      <c r="AU120" s="37"/>
      <c r="AV120" s="37"/>
      <c r="AW120" s="37"/>
      <c r="AX120" s="37"/>
      <c r="AY120" s="37"/>
      <c r="AZ120" s="37"/>
      <c r="BA120" s="37"/>
      <c r="BB120" s="38"/>
    </row>
    <row r="121" spans="1:54" ht="29" hidden="1" outlineLevel="2" x14ac:dyDescent="0.35">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v>1</v>
      </c>
      <c r="AP121" s="186">
        <v>0</v>
      </c>
      <c r="AQ121" s="138" t="s">
        <v>388</v>
      </c>
      <c r="AR121" s="92"/>
      <c r="AS121" s="92" t="s">
        <v>329</v>
      </c>
      <c r="AT121" s="92"/>
      <c r="AU121" s="37"/>
      <c r="AV121" s="37"/>
      <c r="AW121" s="37"/>
      <c r="AX121" s="37"/>
      <c r="AY121" s="37"/>
      <c r="AZ121" s="37"/>
      <c r="BA121" s="37"/>
      <c r="BB121" s="38"/>
    </row>
    <row r="122" spans="1:54" hidden="1" outlineLevel="2" x14ac:dyDescent="0.35">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v>1</v>
      </c>
      <c r="AP122" s="186">
        <v>0</v>
      </c>
      <c r="AQ122" s="138"/>
      <c r="AR122" s="92"/>
      <c r="AS122" s="92" t="s">
        <v>329</v>
      </c>
      <c r="AT122" s="92"/>
      <c r="AU122" s="37"/>
      <c r="AV122" s="37"/>
      <c r="AW122" s="37"/>
      <c r="AX122" s="37"/>
      <c r="AY122" s="37"/>
      <c r="AZ122" s="37"/>
      <c r="BA122" s="37"/>
      <c r="BB122" s="38"/>
    </row>
    <row r="123" spans="1:54" hidden="1" outlineLevel="2" x14ac:dyDescent="0.35">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v>1</v>
      </c>
      <c r="AP123" s="186">
        <v>0</v>
      </c>
      <c r="AQ123" s="138"/>
      <c r="AR123" s="92"/>
      <c r="AS123" s="92" t="s">
        <v>329</v>
      </c>
      <c r="AT123" s="92"/>
      <c r="AU123" s="37"/>
      <c r="AV123" s="37"/>
      <c r="AW123" s="37"/>
      <c r="AX123" s="37"/>
      <c r="AY123" s="37"/>
      <c r="AZ123" s="37"/>
      <c r="BA123" s="37"/>
      <c r="BB123" s="38"/>
    </row>
    <row r="124" spans="1:54" ht="29" hidden="1" outlineLevel="2" x14ac:dyDescent="0.35">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v>1</v>
      </c>
      <c r="AP124" s="186">
        <v>0</v>
      </c>
      <c r="AQ124" s="138" t="s">
        <v>392</v>
      </c>
      <c r="AR124" s="92"/>
      <c r="AS124" s="92" t="s">
        <v>329</v>
      </c>
      <c r="AT124" s="92"/>
      <c r="AU124" s="37"/>
      <c r="AV124" s="37"/>
      <c r="AW124" s="37"/>
      <c r="AX124" s="37"/>
      <c r="AY124" s="37"/>
      <c r="AZ124" s="37"/>
      <c r="BA124" s="37"/>
      <c r="BB124" s="38"/>
    </row>
    <row r="125" spans="1:54" ht="29" hidden="1" outlineLevel="2" x14ac:dyDescent="0.35">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v>1</v>
      </c>
      <c r="AP125" s="186">
        <v>0</v>
      </c>
      <c r="AQ125" s="138" t="s">
        <v>394</v>
      </c>
      <c r="AR125" s="92"/>
      <c r="AS125" s="92" t="s">
        <v>329</v>
      </c>
      <c r="AT125" s="92"/>
      <c r="AU125" s="37"/>
      <c r="AV125" s="37"/>
      <c r="AW125" s="37"/>
      <c r="AX125" s="37"/>
      <c r="AY125" s="37"/>
      <c r="AZ125" s="37"/>
      <c r="BA125" s="37"/>
      <c r="BB125" s="38"/>
    </row>
    <row r="126" spans="1:54" outlineLevel="1" collapsed="1" x14ac:dyDescent="0.35">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spans="1:54" x14ac:dyDescent="0.35">
      <c r="A127" s="54" t="s">
        <v>395</v>
      </c>
      <c r="B127" s="19"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f>SUMPRODUCT(AO128:AO132,AP128:AP132)/SUM(AO128:AO132)</f>
        <v>0</v>
      </c>
      <c r="AQ127" s="138"/>
      <c r="AR127" s="92" t="s">
        <v>397</v>
      </c>
      <c r="AS127" s="65"/>
      <c r="AT127" s="65"/>
      <c r="AU127" s="37"/>
      <c r="AV127" s="37"/>
      <c r="AW127" s="37"/>
      <c r="AX127" s="37"/>
      <c r="AY127" s="37"/>
      <c r="AZ127" s="37"/>
      <c r="BA127" s="37"/>
      <c r="BB127" s="38"/>
    </row>
    <row r="128" spans="1:54" hidden="1" outlineLevel="2" x14ac:dyDescent="0.35">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v>5</v>
      </c>
      <c r="AP128" s="186">
        <v>0</v>
      </c>
      <c r="AQ128" s="138"/>
      <c r="AR128" s="92"/>
      <c r="AS128" s="92"/>
      <c r="AT128" s="92"/>
      <c r="AU128" s="37"/>
      <c r="AV128" s="37"/>
      <c r="AW128" s="37"/>
      <c r="AX128" s="37"/>
      <c r="AY128" s="37"/>
      <c r="AZ128" s="37"/>
      <c r="BA128" s="37"/>
      <c r="BB128" s="38"/>
    </row>
    <row r="129" spans="1:54" hidden="1" outlineLevel="2" x14ac:dyDescent="0.35">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spans="1:54" hidden="1" outlineLevel="2" x14ac:dyDescent="0.35">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spans="1:54" hidden="1" outlineLevel="2" x14ac:dyDescent="0.35">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spans="1:54" outlineLevel="1" collapsed="1" x14ac:dyDescent="0.35">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spans="1:54" x14ac:dyDescent="0.35">
      <c r="A133" s="54" t="s">
        <v>398</v>
      </c>
      <c r="B133" s="19"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f>SUMPRODUCT(AO134:AO154,AP134:AP154)/SUM(AO134:AO154)</f>
        <v>0.57333333333333347</v>
      </c>
      <c r="AQ133" s="138"/>
      <c r="AR133" s="92"/>
      <c r="AS133" s="65"/>
      <c r="AT133" s="65"/>
      <c r="AU133" s="65"/>
      <c r="AV133" s="65"/>
      <c r="AW133" s="65"/>
      <c r="AX133" s="65"/>
      <c r="AY133" s="65"/>
      <c r="AZ133" s="65"/>
      <c r="BA133" s="65"/>
      <c r="BB133" s="65"/>
    </row>
    <row r="134" spans="1:54" ht="117" customHeight="1" outlineLevel="1" x14ac:dyDescent="0.35">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v>44044</v>
      </c>
      <c r="AN134" s="196">
        <v>43889</v>
      </c>
      <c r="AO134" s="197"/>
      <c r="AP134" s="75">
        <f>SUMPRODUCT(AO135:AO136,AP135:AP136)/SUM(AO135:AO136)</f>
        <v>0.98333333333333339</v>
      </c>
      <c r="AQ134" s="76" t="s">
        <v>402</v>
      </c>
      <c r="AR134" s="77"/>
      <c r="AS134" s="78" t="s">
        <v>177</v>
      </c>
      <c r="AT134" s="78" t="s">
        <v>403</v>
      </c>
      <c r="AU134" s="79"/>
      <c r="AV134" s="77" t="s">
        <v>51</v>
      </c>
      <c r="AW134" s="79" t="str">
        <f>"D"&amp;RIGHT(A134,5)</f>
        <v>D2.4.1</v>
      </c>
      <c r="AX134" s="79" t="s">
        <v>404</v>
      </c>
      <c r="AY134" s="79" t="s">
        <v>405</v>
      </c>
      <c r="AZ134" s="79" t="s">
        <v>406</v>
      </c>
      <c r="BA134" s="79" t="s">
        <v>407</v>
      </c>
      <c r="BB134" s="80">
        <v>1</v>
      </c>
    </row>
    <row r="135" spans="1:54" ht="130.5" hidden="1" outlineLevel="2" x14ac:dyDescent="0.35">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v>5</v>
      </c>
      <c r="AP135" s="90">
        <v>1</v>
      </c>
      <c r="AQ135" s="91"/>
      <c r="AR135" s="92" t="s">
        <v>409</v>
      </c>
      <c r="AS135" s="92" t="s">
        <v>403</v>
      </c>
      <c r="AT135" s="92"/>
      <c r="AU135" s="92" t="s">
        <v>410</v>
      </c>
      <c r="AV135" s="92"/>
      <c r="AW135" s="92" t="s">
        <v>411</v>
      </c>
      <c r="AX135" s="92"/>
      <c r="AY135" s="92"/>
      <c r="AZ135" s="92" t="s">
        <v>412</v>
      </c>
      <c r="BA135" s="92" t="s">
        <v>413</v>
      </c>
      <c r="BB135" s="92"/>
    </row>
    <row r="136" spans="1:54" ht="58" hidden="1" outlineLevel="2" x14ac:dyDescent="0.35">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v>1</v>
      </c>
      <c r="AP136" s="90">
        <v>0.9</v>
      </c>
      <c r="AQ136" s="91" t="s">
        <v>324</v>
      </c>
      <c r="AR136" s="92"/>
      <c r="AS136" s="92" t="s">
        <v>403</v>
      </c>
      <c r="AT136" s="92"/>
      <c r="AU136" s="92" t="s">
        <v>415</v>
      </c>
      <c r="AV136" s="92"/>
      <c r="AW136" s="92" t="s">
        <v>416</v>
      </c>
      <c r="AX136" s="92"/>
      <c r="AY136" s="92"/>
      <c r="AZ136" s="92" t="s">
        <v>417</v>
      </c>
      <c r="BA136" s="92"/>
      <c r="BB136" s="92"/>
    </row>
    <row r="137" spans="1:54" ht="76.150000000000006" customHeight="1" outlineLevel="1" collapsed="1" x14ac:dyDescent="0.35">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v>43922</v>
      </c>
      <c r="AN137" s="196">
        <v>44227</v>
      </c>
      <c r="AO137" s="197"/>
      <c r="AP137" s="75">
        <f>SUMPRODUCT(AO138:AO140,AP138:AP140)/SUM(AO138:AO140)</f>
        <v>1</v>
      </c>
      <c r="AQ137" s="76" t="s">
        <v>420</v>
      </c>
      <c r="AR137" s="77"/>
      <c r="AS137" s="78" t="s">
        <v>128</v>
      </c>
      <c r="AT137" s="78"/>
      <c r="AU137" s="79"/>
      <c r="AV137" s="77" t="s">
        <v>36</v>
      </c>
      <c r="AW137" s="79" t="str">
        <f>"D"&amp;RIGHT(A137,5)</f>
        <v>D2.4.2</v>
      </c>
      <c r="AX137" s="79" t="s">
        <v>421</v>
      </c>
      <c r="AY137" s="79" t="s">
        <v>422</v>
      </c>
      <c r="AZ137" s="79" t="s">
        <v>423</v>
      </c>
      <c r="BA137" s="79" t="s">
        <v>424</v>
      </c>
      <c r="BB137" s="80"/>
    </row>
    <row r="138" spans="1:54" hidden="1" outlineLevel="2" x14ac:dyDescent="0.35">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v>2</v>
      </c>
      <c r="AP138" s="90">
        <v>1</v>
      </c>
      <c r="AQ138" s="91"/>
      <c r="AR138" s="92"/>
      <c r="AS138" s="92" t="s">
        <v>128</v>
      </c>
      <c r="AT138" s="92"/>
      <c r="AU138" s="92"/>
      <c r="AV138" s="92"/>
      <c r="AW138" s="92"/>
      <c r="AX138" s="92"/>
      <c r="AY138" s="92"/>
      <c r="AZ138" s="92"/>
      <c r="BA138" s="92"/>
      <c r="BB138" s="92"/>
    </row>
    <row r="139" spans="1:54" ht="29" hidden="1" outlineLevel="2" x14ac:dyDescent="0.35">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v>2</v>
      </c>
      <c r="AP139" s="90">
        <v>1</v>
      </c>
      <c r="AQ139" s="91" t="s">
        <v>427</v>
      </c>
      <c r="AR139" s="92"/>
      <c r="AS139" s="92" t="s">
        <v>128</v>
      </c>
      <c r="AT139" s="92"/>
      <c r="AU139" s="92" t="s">
        <v>428</v>
      </c>
      <c r="AV139" s="92"/>
      <c r="AW139" s="92"/>
      <c r="AX139" s="92"/>
      <c r="AY139" s="92"/>
      <c r="AZ139" s="92"/>
      <c r="BA139" s="92"/>
      <c r="BB139" s="92"/>
    </row>
    <row r="140" spans="1:54" ht="101.5" hidden="1" outlineLevel="2" x14ac:dyDescent="0.35">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v>4</v>
      </c>
      <c r="AP140" s="90">
        <v>1</v>
      </c>
      <c r="AQ140" s="127" t="s">
        <v>430</v>
      </c>
      <c r="AR140" s="92" t="s">
        <v>431</v>
      </c>
      <c r="AS140" s="92" t="s">
        <v>128</v>
      </c>
      <c r="AT140" s="92"/>
      <c r="AU140" s="92" t="s">
        <v>432</v>
      </c>
      <c r="AV140" s="92"/>
      <c r="AW140" s="92"/>
      <c r="AX140" s="92" t="s">
        <v>433</v>
      </c>
      <c r="AY140" s="92"/>
      <c r="AZ140" s="92"/>
      <c r="BA140" s="92"/>
      <c r="BB140" s="92"/>
    </row>
    <row r="141" spans="1:54" ht="43.5" outlineLevel="1" collapsed="1" x14ac:dyDescent="0.35">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v>44075</v>
      </c>
      <c r="AN141" s="196">
        <v>44316</v>
      </c>
      <c r="AO141" s="197"/>
      <c r="AP141" s="75">
        <f>SUMPRODUCT(AO142:AO147,AP142:AP147)/SUM(AO142:AO147)</f>
        <v>0.27500000000000002</v>
      </c>
      <c r="AQ141" s="76" t="s">
        <v>436</v>
      </c>
      <c r="AR141" s="77" t="s">
        <v>437</v>
      </c>
      <c r="AS141" s="78" t="s">
        <v>177</v>
      </c>
      <c r="AT141" s="78" t="s">
        <v>438</v>
      </c>
      <c r="AU141" s="79"/>
      <c r="AV141" s="77" t="s">
        <v>51</v>
      </c>
      <c r="AW141" s="79" t="s">
        <v>439</v>
      </c>
      <c r="AX141" s="79" t="s">
        <v>440</v>
      </c>
      <c r="AY141" s="79" t="s">
        <v>441</v>
      </c>
      <c r="AZ141" s="79" t="s">
        <v>442</v>
      </c>
      <c r="BA141" s="79"/>
      <c r="BB141" s="80">
        <v>1</v>
      </c>
    </row>
    <row r="142" spans="1:54" ht="29" hidden="1" outlineLevel="2" x14ac:dyDescent="0.35">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v>2</v>
      </c>
      <c r="AP142" s="90">
        <v>1</v>
      </c>
      <c r="AQ142" s="138" t="s">
        <v>444</v>
      </c>
      <c r="AR142" s="92" t="s">
        <v>445</v>
      </c>
      <c r="AS142" s="92" t="s">
        <v>438</v>
      </c>
      <c r="AT142" s="92"/>
      <c r="AU142" s="92" t="s">
        <v>446</v>
      </c>
      <c r="AV142" s="92"/>
      <c r="AW142" s="92"/>
      <c r="AX142" s="92"/>
      <c r="AY142" s="92"/>
      <c r="AZ142" s="92" t="s">
        <v>447</v>
      </c>
      <c r="BA142" s="92"/>
      <c r="BB142" s="92"/>
    </row>
    <row r="143" spans="1:54" ht="72.5" hidden="1" outlineLevel="2" x14ac:dyDescent="0.35">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v>2</v>
      </c>
      <c r="AP143" s="90">
        <v>0.35</v>
      </c>
      <c r="AQ143" s="138" t="s">
        <v>449</v>
      </c>
      <c r="AR143" s="92" t="s">
        <v>450</v>
      </c>
      <c r="AS143" s="92" t="s">
        <v>438</v>
      </c>
      <c r="AT143" s="92"/>
      <c r="AU143" s="92" t="s">
        <v>451</v>
      </c>
      <c r="AV143" s="92"/>
      <c r="AW143" s="92"/>
      <c r="AX143" s="92"/>
      <c r="AY143" s="92"/>
      <c r="AZ143" s="92"/>
      <c r="BA143" s="92"/>
      <c r="BB143" s="92"/>
    </row>
    <row r="144" spans="1:54" ht="29" hidden="1" outlineLevel="2" x14ac:dyDescent="0.35">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v>2</v>
      </c>
      <c r="AP144" s="90">
        <v>0.3</v>
      </c>
      <c r="AQ144" s="138" t="s">
        <v>453</v>
      </c>
      <c r="AR144" s="92"/>
      <c r="AS144" s="92" t="s">
        <v>438</v>
      </c>
      <c r="AT144" s="92"/>
      <c r="AU144" s="92"/>
      <c r="AV144" s="92"/>
      <c r="AW144" s="92"/>
      <c r="AX144" s="92"/>
      <c r="AY144" s="92"/>
      <c r="AZ144" s="92"/>
      <c r="BA144" s="92"/>
      <c r="BB144" s="92"/>
    </row>
    <row r="145" spans="1:54" ht="58" hidden="1" outlineLevel="2" x14ac:dyDescent="0.35">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v>2</v>
      </c>
      <c r="AP145" s="90">
        <v>0</v>
      </c>
      <c r="AQ145" s="138" t="s">
        <v>455</v>
      </c>
      <c r="AR145" s="92"/>
      <c r="AS145" s="92" t="s">
        <v>438</v>
      </c>
      <c r="AT145" s="92"/>
      <c r="AU145" s="92"/>
      <c r="AV145" s="92"/>
      <c r="AW145" s="92"/>
      <c r="AX145" s="92"/>
      <c r="AY145" s="92"/>
      <c r="AZ145" s="92"/>
      <c r="BA145" s="92"/>
      <c r="BB145" s="92"/>
    </row>
    <row r="146" spans="1:54" ht="43.5" hidden="1" outlineLevel="2" x14ac:dyDescent="0.35">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v>2</v>
      </c>
      <c r="AP146" s="90">
        <v>0</v>
      </c>
      <c r="AQ146" s="138" t="s">
        <v>457</v>
      </c>
      <c r="AR146" s="92" t="s">
        <v>458</v>
      </c>
      <c r="AS146" s="92" t="s">
        <v>438</v>
      </c>
      <c r="AT146" s="92"/>
      <c r="AU146" s="92"/>
      <c r="AV146" s="92"/>
      <c r="AW146" s="92"/>
      <c r="AX146" s="92"/>
      <c r="AY146" s="92"/>
      <c r="AZ146" s="92"/>
      <c r="BA146" s="92"/>
      <c r="BB146" s="92"/>
    </row>
    <row r="147" spans="1:54" s="6" customFormat="1" ht="72.5" hidden="1" outlineLevel="2" x14ac:dyDescent="0.35">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v>2</v>
      </c>
      <c r="AP147" s="90">
        <v>0</v>
      </c>
      <c r="AQ147" s="37" t="s">
        <v>460</v>
      </c>
      <c r="AS147" s="92" t="s">
        <v>438</v>
      </c>
      <c r="AT147" s="92"/>
      <c r="AU147" s="92" t="s">
        <v>461</v>
      </c>
      <c r="AV147" s="92"/>
      <c r="AW147" s="92"/>
      <c r="AX147" s="92"/>
      <c r="AY147" s="92"/>
      <c r="AZ147" s="92"/>
      <c r="BA147" s="92"/>
      <c r="BB147" s="92"/>
    </row>
    <row r="148" spans="1:54" outlineLevel="1" collapsed="1" x14ac:dyDescent="0.35">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v>44256</v>
      </c>
      <c r="AN148" s="196">
        <v>44439</v>
      </c>
      <c r="AO148" s="197"/>
      <c r="AP148" s="75">
        <f>SUMPRODUCT(AO149:AO153,AP149:AP153)/SUM(AO149:AO153)</f>
        <v>0</v>
      </c>
      <c r="AQ148" s="76" t="s">
        <v>463</v>
      </c>
      <c r="AR148" s="77"/>
      <c r="AS148" s="78" t="s">
        <v>50</v>
      </c>
      <c r="AT148" s="78" t="s">
        <v>464</v>
      </c>
      <c r="AU148" s="79"/>
      <c r="AV148" s="77" t="s">
        <v>51</v>
      </c>
      <c r="AW148" s="79" t="s">
        <v>465</v>
      </c>
      <c r="AX148" s="79"/>
      <c r="AY148" s="79" t="s">
        <v>466</v>
      </c>
      <c r="AZ148" s="79"/>
      <c r="BA148" s="79"/>
      <c r="BB148" s="80">
        <v>3</v>
      </c>
    </row>
    <row r="149" spans="1:54" s="6" customFormat="1" hidden="1" outlineLevel="2" x14ac:dyDescent="0.35">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v>4</v>
      </c>
      <c r="AP149" s="90">
        <v>0</v>
      </c>
      <c r="AQ149" s="37"/>
      <c r="AS149" s="92"/>
      <c r="AT149" s="92"/>
      <c r="AU149" s="92"/>
      <c r="AV149" s="92"/>
      <c r="AW149" s="92"/>
      <c r="AX149" s="92"/>
      <c r="AY149" s="92"/>
      <c r="AZ149" s="92"/>
      <c r="BA149" s="92"/>
      <c r="BB149" s="92"/>
    </row>
    <row r="150" spans="1:54" s="6" customFormat="1" hidden="1" outlineLevel="2" x14ac:dyDescent="0.35">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pans="1:54" s="6" customFormat="1" hidden="1" outlineLevel="2" x14ac:dyDescent="0.35">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pans="1:54" s="6" customFormat="1" hidden="1" outlineLevel="2" x14ac:dyDescent="0.35">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pans="1:54" s="6" customFormat="1" hidden="1" outlineLevel="2" x14ac:dyDescent="0.35">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spans="1:54" outlineLevel="1" collapsed="1" x14ac:dyDescent="0.35">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spans="1:54" ht="29" x14ac:dyDescent="0.35">
      <c r="A155" s="54" t="s">
        <v>469</v>
      </c>
      <c r="B155" s="19"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f>SUMPRODUCT(AO156:AO206,AP156:AP206)/SUM(AO156:AO206)</f>
        <v>0.57117647058823529</v>
      </c>
      <c r="AQ155" s="138"/>
      <c r="AR155" s="92" t="s">
        <v>471</v>
      </c>
      <c r="AS155" s="65"/>
      <c r="AT155" s="65"/>
      <c r="AU155" s="37"/>
      <c r="AV155" s="37"/>
      <c r="AW155" s="37"/>
      <c r="AX155" s="37"/>
      <c r="AY155" s="37"/>
      <c r="AZ155" s="37"/>
      <c r="BA155" s="37"/>
      <c r="BB155" s="38"/>
    </row>
    <row r="156" spans="1:54" ht="43.5" outlineLevel="1" x14ac:dyDescent="0.35">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v>43952</v>
      </c>
      <c r="AN156" s="196">
        <v>44227</v>
      </c>
      <c r="AO156" s="197"/>
      <c r="AP156" s="75">
        <f>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spans="1:54" ht="29" hidden="1" outlineLevel="2" x14ac:dyDescent="0.35">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v>2</v>
      </c>
      <c r="AP157" s="186">
        <v>1</v>
      </c>
      <c r="AQ157" s="138" t="s">
        <v>481</v>
      </c>
      <c r="AR157" s="92" t="s">
        <v>482</v>
      </c>
      <c r="AS157" s="92" t="s">
        <v>128</v>
      </c>
      <c r="AT157" s="92"/>
      <c r="AU157" s="37"/>
      <c r="AV157" s="37"/>
      <c r="AW157" s="37"/>
      <c r="AX157" s="37"/>
      <c r="AY157" s="37"/>
      <c r="AZ157" s="37"/>
      <c r="BA157" s="37"/>
      <c r="BB157" s="38"/>
    </row>
    <row r="158" spans="1:54" ht="58" hidden="1" outlineLevel="2" x14ac:dyDescent="0.35">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v>1</v>
      </c>
      <c r="AP158" s="186">
        <v>1</v>
      </c>
      <c r="AQ158" s="138" t="s">
        <v>484</v>
      </c>
      <c r="AR158" s="92" t="s">
        <v>485</v>
      </c>
      <c r="AS158" s="92" t="s">
        <v>403</v>
      </c>
      <c r="AT158" s="92"/>
      <c r="AU158" s="37" t="s">
        <v>486</v>
      </c>
      <c r="AV158" s="37"/>
      <c r="AW158" s="37"/>
      <c r="AX158" s="37"/>
      <c r="AY158" s="37"/>
      <c r="AZ158" s="37"/>
      <c r="BA158" s="37"/>
      <c r="BB158" s="38"/>
    </row>
    <row r="159" spans="1:54" ht="72.5" hidden="1" outlineLevel="2" x14ac:dyDescent="0.35">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v>1</v>
      </c>
      <c r="AP159" s="186">
        <v>1</v>
      </c>
      <c r="AQ159" s="138" t="s">
        <v>488</v>
      </c>
      <c r="AR159" s="92"/>
      <c r="AS159" s="92" t="s">
        <v>403</v>
      </c>
      <c r="AT159" s="92"/>
      <c r="AU159" s="37"/>
      <c r="AV159" s="37"/>
      <c r="AW159" s="37"/>
      <c r="AX159" s="37"/>
      <c r="AY159" s="37"/>
      <c r="AZ159" s="37"/>
      <c r="BA159" s="37"/>
      <c r="BB159" s="38"/>
    </row>
    <row r="160" spans="1:54" ht="43.5" hidden="1" outlineLevel="2" x14ac:dyDescent="0.35">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v>1</v>
      </c>
      <c r="AP160" s="186">
        <v>1</v>
      </c>
      <c r="AQ160" s="138" t="s">
        <v>490</v>
      </c>
      <c r="AR160" s="92" t="s">
        <v>491</v>
      </c>
      <c r="AS160" s="92" t="s">
        <v>403</v>
      </c>
      <c r="AT160" s="92"/>
      <c r="AU160" s="37"/>
      <c r="AV160" s="37"/>
      <c r="AW160" s="37"/>
      <c r="AX160" s="37"/>
      <c r="AY160" s="37"/>
      <c r="AZ160" s="37" t="s">
        <v>479</v>
      </c>
      <c r="BA160" s="37"/>
      <c r="BB160" s="38"/>
    </row>
    <row r="161" spans="1:54" ht="101.5" outlineLevel="1" collapsed="1" x14ac:dyDescent="0.35">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v>44105</v>
      </c>
      <c r="AN161" s="196">
        <v>44316</v>
      </c>
      <c r="AO161" s="197"/>
      <c r="AP161" s="75">
        <f>SUMPRODUCT(AO162:AO164,AP162:AP164)/SUM(AO162:AO164)</f>
        <v>0.97142857142857142</v>
      </c>
      <c r="AQ161" s="76" t="s">
        <v>494</v>
      </c>
      <c r="AR161" s="77"/>
      <c r="AS161" s="78" t="s">
        <v>128</v>
      </c>
      <c r="AT161" s="78"/>
      <c r="AU161" s="79"/>
      <c r="AV161" s="77" t="s">
        <v>51</v>
      </c>
      <c r="AW161" s="79" t="s">
        <v>495</v>
      </c>
      <c r="AX161" s="79" t="s">
        <v>496</v>
      </c>
      <c r="AY161" s="79" t="s">
        <v>160</v>
      </c>
      <c r="AZ161" s="79" t="s">
        <v>497</v>
      </c>
      <c r="BA161" s="79" t="s">
        <v>498</v>
      </c>
      <c r="BB161" s="80">
        <v>3</v>
      </c>
    </row>
    <row r="162" spans="1:54" ht="43.5" hidden="1" outlineLevel="2" x14ac:dyDescent="0.35">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v>3</v>
      </c>
      <c r="AP162" s="90">
        <v>1</v>
      </c>
      <c r="AQ162" s="127" t="s">
        <v>500</v>
      </c>
      <c r="AR162" s="92" t="s">
        <v>501</v>
      </c>
      <c r="AS162" s="92" t="s">
        <v>177</v>
      </c>
      <c r="AT162" s="92" t="s">
        <v>502</v>
      </c>
      <c r="AU162" s="37" t="s">
        <v>503</v>
      </c>
      <c r="AV162" s="37"/>
      <c r="AW162" s="37"/>
      <c r="AX162" s="37"/>
      <c r="AY162" s="37"/>
      <c r="AZ162" s="37" t="s">
        <v>504</v>
      </c>
      <c r="BA162" s="37"/>
      <c r="BB162" s="38"/>
    </row>
    <row r="163" spans="1:54" ht="58" hidden="1" outlineLevel="2" x14ac:dyDescent="0.35">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v>2</v>
      </c>
      <c r="AP163" s="90">
        <v>0.9</v>
      </c>
      <c r="AQ163" s="127" t="s">
        <v>506</v>
      </c>
      <c r="AR163" s="92" t="s">
        <v>507</v>
      </c>
      <c r="AS163" s="92" t="s">
        <v>177</v>
      </c>
      <c r="AT163" s="92" t="s">
        <v>337</v>
      </c>
      <c r="AU163" s="37" t="s">
        <v>508</v>
      </c>
      <c r="AV163" s="37"/>
      <c r="AW163" s="37"/>
      <c r="AX163" s="37"/>
      <c r="AY163" s="37"/>
      <c r="AZ163" s="37"/>
      <c r="BA163" s="37"/>
      <c r="BB163" s="38"/>
    </row>
    <row r="164" spans="1:54" ht="43.5" hidden="1" outlineLevel="2" x14ac:dyDescent="0.35">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v>2</v>
      </c>
      <c r="AP164" s="90">
        <v>1</v>
      </c>
      <c r="AQ164" s="127" t="s">
        <v>510</v>
      </c>
      <c r="AR164" s="92" t="s">
        <v>511</v>
      </c>
      <c r="AS164" s="92" t="s">
        <v>403</v>
      </c>
      <c r="AT164" s="92"/>
      <c r="AU164" s="37" t="s">
        <v>512</v>
      </c>
      <c r="AV164" s="37"/>
      <c r="AW164" s="37"/>
      <c r="AX164" s="37"/>
      <c r="AY164" s="37"/>
      <c r="AZ164" s="37"/>
      <c r="BA164" s="37"/>
      <c r="BB164" s="38"/>
    </row>
    <row r="165" spans="1:54" ht="29" outlineLevel="1" collapsed="1" x14ac:dyDescent="0.35">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f>SUMPRODUCT(AO166:AO169,AP166:AP169)/SUM(AO166:AO169)</f>
        <v>0</v>
      </c>
      <c r="AQ165" s="76" t="s">
        <v>515</v>
      </c>
      <c r="AR165" s="77"/>
      <c r="AS165" s="78" t="s">
        <v>177</v>
      </c>
      <c r="AT165" s="78"/>
      <c r="AU165" s="79"/>
      <c r="AV165" s="77" t="s">
        <v>91</v>
      </c>
      <c r="AW165" s="79"/>
      <c r="AX165" s="79"/>
      <c r="AY165" s="79"/>
      <c r="AZ165" s="79"/>
      <c r="BA165" s="79"/>
      <c r="BB165" s="80">
        <v>3</v>
      </c>
    </row>
    <row r="166" spans="1:54" ht="29" hidden="1" outlineLevel="2" x14ac:dyDescent="0.35">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v>1</v>
      </c>
      <c r="AP166" s="90">
        <v>0</v>
      </c>
      <c r="AQ166" s="127" t="s">
        <v>517</v>
      </c>
      <c r="AR166" s="92"/>
      <c r="AS166" s="92" t="s">
        <v>177</v>
      </c>
      <c r="AT166" s="92"/>
      <c r="AU166" s="37"/>
      <c r="AV166" s="37"/>
      <c r="AW166" s="37"/>
      <c r="AX166" s="37"/>
      <c r="AY166" s="37"/>
      <c r="AZ166" s="37"/>
      <c r="BA166" s="37" t="s">
        <v>518</v>
      </c>
      <c r="BB166" s="38"/>
    </row>
    <row r="167" spans="1:54" ht="29" hidden="1" outlineLevel="2" x14ac:dyDescent="0.35">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v>1</v>
      </c>
      <c r="AP167" s="90">
        <v>0</v>
      </c>
      <c r="AQ167" s="91" t="s">
        <v>520</v>
      </c>
      <c r="AR167" s="92"/>
      <c r="AS167" s="92" t="s">
        <v>177</v>
      </c>
      <c r="AT167" s="92"/>
      <c r="AU167" s="37"/>
      <c r="AV167" s="37"/>
      <c r="AW167" s="37"/>
      <c r="AX167" s="37"/>
      <c r="AY167" s="37"/>
      <c r="AZ167" s="37"/>
      <c r="BA167" s="37"/>
      <c r="BB167" s="38"/>
    </row>
    <row r="168" spans="1:54" ht="29" hidden="1" outlineLevel="2" x14ac:dyDescent="0.35">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v>1</v>
      </c>
      <c r="AP168" s="90">
        <v>0</v>
      </c>
      <c r="AQ168" s="91" t="s">
        <v>522</v>
      </c>
      <c r="AR168" s="92"/>
      <c r="AS168" s="92" t="s">
        <v>177</v>
      </c>
      <c r="AT168" s="92"/>
      <c r="AU168" s="37"/>
      <c r="AV168" s="37"/>
      <c r="AW168" s="37"/>
      <c r="AX168" s="37"/>
      <c r="AY168" s="37"/>
      <c r="AZ168" s="37"/>
      <c r="BA168" s="37"/>
      <c r="BB168" s="38"/>
    </row>
    <row r="169" spans="1:54" ht="43.5" hidden="1" outlineLevel="2" x14ac:dyDescent="0.35">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v>1</v>
      </c>
      <c r="AP169" s="90">
        <v>0</v>
      </c>
      <c r="AQ169" s="37" t="s">
        <v>524</v>
      </c>
      <c r="AR169" s="92"/>
      <c r="AS169" s="92" t="s">
        <v>177</v>
      </c>
      <c r="AT169" s="92"/>
      <c r="AU169" s="37"/>
      <c r="AV169" s="37"/>
      <c r="AW169" s="37"/>
      <c r="AX169" s="37"/>
      <c r="AY169" s="37"/>
      <c r="AZ169" s="37"/>
      <c r="BA169" s="37"/>
      <c r="BB169" s="38"/>
    </row>
    <row r="170" spans="1:54" ht="29" outlineLevel="1" collapsed="1" x14ac:dyDescent="0.35">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v>44228</v>
      </c>
      <c r="AN170" s="205">
        <v>44469</v>
      </c>
      <c r="AO170" s="206"/>
      <c r="AP170" s="75">
        <f>SUMPRODUCT(AO171:AO174,AP171:AP174)/SUM(AO171:AO174)</f>
        <v>0.15</v>
      </c>
      <c r="AQ170" s="207" t="s">
        <v>527</v>
      </c>
      <c r="AR170" s="208"/>
      <c r="AS170" s="78" t="s">
        <v>177</v>
      </c>
      <c r="AT170" s="78"/>
      <c r="AU170" s="79"/>
      <c r="AV170" s="77" t="s">
        <v>91</v>
      </c>
      <c r="AW170" s="79"/>
      <c r="AX170" s="79"/>
      <c r="AY170" s="79"/>
      <c r="AZ170" s="79"/>
      <c r="BA170" s="79"/>
      <c r="BB170" s="80">
        <v>3</v>
      </c>
    </row>
    <row r="171" spans="1:54" ht="58" hidden="1" outlineLevel="2" x14ac:dyDescent="0.35">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v>3</v>
      </c>
      <c r="AP171" s="90">
        <v>0</v>
      </c>
      <c r="AQ171" s="127" t="s">
        <v>529</v>
      </c>
      <c r="AR171" s="92"/>
      <c r="AS171" s="92" t="s">
        <v>177</v>
      </c>
      <c r="AT171" s="92"/>
      <c r="AU171" s="37"/>
      <c r="AV171" s="37"/>
      <c r="AW171" s="37"/>
      <c r="AX171" s="37"/>
      <c r="AY171" s="37"/>
      <c r="AZ171" s="37" t="s">
        <v>530</v>
      </c>
      <c r="BA171" s="37"/>
      <c r="BB171" s="38"/>
    </row>
    <row r="172" spans="1:54" ht="87" hidden="1" outlineLevel="2" x14ac:dyDescent="0.35">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v>3</v>
      </c>
      <c r="AP172" s="90">
        <v>0</v>
      </c>
      <c r="AQ172" s="127" t="s">
        <v>532</v>
      </c>
      <c r="AR172" s="92"/>
      <c r="AS172" s="92" t="s">
        <v>177</v>
      </c>
      <c r="AT172" s="92"/>
      <c r="AU172" s="37"/>
      <c r="AV172" s="37"/>
      <c r="AW172" s="37"/>
      <c r="AX172" s="37"/>
      <c r="AY172" s="37"/>
      <c r="AZ172" s="37"/>
      <c r="BA172" s="37"/>
      <c r="BB172" s="38"/>
    </row>
    <row r="173" spans="1:54" ht="29" hidden="1" outlineLevel="2" x14ac:dyDescent="0.35">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v>2</v>
      </c>
      <c r="AP173" s="90">
        <v>0.6</v>
      </c>
      <c r="AQ173" s="127" t="s">
        <v>534</v>
      </c>
      <c r="AR173" s="92"/>
      <c r="AS173" s="92"/>
      <c r="AT173" s="92"/>
      <c r="AU173" s="37" t="s">
        <v>535</v>
      </c>
      <c r="AV173" s="37"/>
      <c r="AW173" s="37"/>
      <c r="AX173" s="37"/>
      <c r="AY173" s="37"/>
      <c r="AZ173" s="37"/>
      <c r="BA173" s="37"/>
      <c r="BB173" s="38"/>
    </row>
    <row r="174" spans="1:54" hidden="1" outlineLevel="2" x14ac:dyDescent="0.35">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spans="1:54" ht="58" outlineLevel="1" collapsed="1" x14ac:dyDescent="0.35">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v>43891</v>
      </c>
      <c r="AN175" s="196">
        <v>44316</v>
      </c>
      <c r="AO175" s="197"/>
      <c r="AP175" s="75">
        <f>SUMPRODUCT(AO176:AO181,AP176:AP181)/SUM(AO176:AO181)</f>
        <v>0.35833333333333334</v>
      </c>
      <c r="AQ175" s="76" t="s">
        <v>538</v>
      </c>
      <c r="AR175" s="77"/>
      <c r="AS175" s="78" t="s">
        <v>177</v>
      </c>
      <c r="AT175" s="78" t="s">
        <v>337</v>
      </c>
      <c r="AU175" s="79"/>
      <c r="AV175" s="77" t="s">
        <v>51</v>
      </c>
      <c r="AW175" s="79" t="s">
        <v>539</v>
      </c>
      <c r="AX175" s="79" t="s">
        <v>540</v>
      </c>
      <c r="AY175" s="79" t="s">
        <v>160</v>
      </c>
      <c r="AZ175" s="79" t="s">
        <v>541</v>
      </c>
      <c r="BA175" s="79"/>
      <c r="BB175" s="80">
        <v>2</v>
      </c>
    </row>
    <row r="176" spans="1:54" ht="72.5" hidden="1" outlineLevel="2" x14ac:dyDescent="0.35">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v>3</v>
      </c>
      <c r="AP176" s="90">
        <v>0.6</v>
      </c>
      <c r="AQ176" s="127" t="s">
        <v>543</v>
      </c>
      <c r="AR176" s="92" t="s">
        <v>544</v>
      </c>
      <c r="AS176" s="92" t="s">
        <v>177</v>
      </c>
      <c r="AT176" s="92"/>
      <c r="AU176" s="37" t="s">
        <v>545</v>
      </c>
      <c r="AV176" s="37"/>
      <c r="AW176" s="37"/>
      <c r="AX176" s="37"/>
      <c r="AY176" s="37"/>
      <c r="AZ176" s="37" t="s">
        <v>306</v>
      </c>
      <c r="BA176" s="37"/>
      <c r="BB176" s="38"/>
    </row>
    <row r="177" spans="1:54" ht="43.5" hidden="1" outlineLevel="2" x14ac:dyDescent="0.35">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v>2</v>
      </c>
      <c r="AP177" s="90">
        <v>1</v>
      </c>
      <c r="AQ177" s="127" t="s">
        <v>547</v>
      </c>
      <c r="AR177" s="92" t="s">
        <v>548</v>
      </c>
      <c r="AS177" s="92" t="s">
        <v>177</v>
      </c>
      <c r="AT177" s="92" t="s">
        <v>337</v>
      </c>
      <c r="AU177" s="37"/>
      <c r="AV177" s="37"/>
      <c r="AW177" s="37"/>
      <c r="AX177" s="37"/>
      <c r="AY177" s="37"/>
      <c r="AZ177" s="37"/>
      <c r="BA177" s="37"/>
      <c r="BB177" s="38"/>
    </row>
    <row r="178" spans="1:54" ht="29" hidden="1" outlineLevel="2" x14ac:dyDescent="0.35">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v>1</v>
      </c>
      <c r="AP178" s="90">
        <v>0.5</v>
      </c>
      <c r="AQ178" s="127" t="s">
        <v>550</v>
      </c>
      <c r="AR178" s="92"/>
      <c r="AS178" s="92" t="s">
        <v>177</v>
      </c>
      <c r="AT178" s="92"/>
      <c r="AU178" s="37"/>
      <c r="AV178" s="37"/>
      <c r="AW178" s="37"/>
      <c r="AX178" s="37"/>
      <c r="AY178" s="37"/>
      <c r="AZ178" s="37"/>
      <c r="BA178" s="37"/>
      <c r="BB178" s="38"/>
    </row>
    <row r="179" spans="1:54" ht="29" hidden="1" outlineLevel="2" x14ac:dyDescent="0.35">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v>3</v>
      </c>
      <c r="AP179" s="90">
        <v>0</v>
      </c>
      <c r="AQ179" s="127" t="s">
        <v>552</v>
      </c>
      <c r="AR179" s="92"/>
      <c r="AS179" s="92" t="s">
        <v>177</v>
      </c>
      <c r="AT179" s="92"/>
      <c r="AU179" s="37"/>
      <c r="AV179" s="37"/>
      <c r="AW179" s="37"/>
      <c r="AX179" s="37"/>
      <c r="AY179" s="37"/>
      <c r="AZ179" s="37"/>
      <c r="BA179" s="37"/>
      <c r="BB179" s="38"/>
    </row>
    <row r="180" spans="1:54" ht="32.5" hidden="1" customHeight="1" outlineLevel="2" x14ac:dyDescent="0.35">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v>2</v>
      </c>
      <c r="AP180" s="90">
        <v>0</v>
      </c>
      <c r="AQ180" s="127" t="s">
        <v>554</v>
      </c>
      <c r="AR180" s="92"/>
      <c r="AS180" s="92" t="s">
        <v>177</v>
      </c>
      <c r="AT180" s="92"/>
      <c r="AU180" s="37"/>
      <c r="AV180" s="37"/>
      <c r="AW180" s="37"/>
      <c r="AX180" s="37"/>
      <c r="AY180" s="37"/>
      <c r="AZ180" s="37"/>
      <c r="BA180" s="37"/>
      <c r="BB180" s="38"/>
    </row>
    <row r="181" spans="1:54" hidden="1" outlineLevel="2" x14ac:dyDescent="0.35">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v>1</v>
      </c>
      <c r="AP181" s="90">
        <v>0</v>
      </c>
      <c r="AQ181" s="127" t="s">
        <v>556</v>
      </c>
      <c r="AR181" s="92"/>
      <c r="AS181" s="92"/>
      <c r="AT181" s="92"/>
      <c r="AU181" s="37"/>
      <c r="AV181" s="37"/>
      <c r="AW181" s="37"/>
      <c r="AX181" s="37"/>
      <c r="AY181" s="37"/>
      <c r="AZ181" s="37"/>
      <c r="BA181" s="37"/>
      <c r="BB181" s="38"/>
    </row>
    <row r="182" spans="1:54" ht="58" outlineLevel="1" collapsed="1" x14ac:dyDescent="0.35">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v>44044</v>
      </c>
      <c r="AN182" s="196">
        <v>44286</v>
      </c>
      <c r="AO182" s="197"/>
      <c r="AP182" s="75">
        <f>SUMPRODUCT(AO183:AO189,AP183:AP189)/SUM(AO183:AO189)</f>
        <v>0.44153846153846149</v>
      </c>
      <c r="AQ182" s="76" t="s">
        <v>559</v>
      </c>
      <c r="AR182" s="77"/>
      <c r="AS182" s="78" t="s">
        <v>177</v>
      </c>
      <c r="AT182" s="78" t="s">
        <v>560</v>
      </c>
      <c r="AU182" s="79"/>
      <c r="AV182" s="77" t="s">
        <v>51</v>
      </c>
      <c r="AW182" s="79" t="s">
        <v>561</v>
      </c>
      <c r="AX182" s="79" t="s">
        <v>540</v>
      </c>
      <c r="AY182" s="79" t="s">
        <v>562</v>
      </c>
      <c r="AZ182" s="79" t="s">
        <v>563</v>
      </c>
      <c r="BA182" s="79"/>
      <c r="BB182" s="80">
        <v>3</v>
      </c>
    </row>
    <row r="183" spans="1:54" hidden="1" outlineLevel="2" x14ac:dyDescent="0.35">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v>2</v>
      </c>
      <c r="AP183" s="90">
        <v>1</v>
      </c>
      <c r="AQ183" s="127"/>
      <c r="AR183" s="92"/>
      <c r="AS183" s="92" t="s">
        <v>560</v>
      </c>
      <c r="AT183" s="92"/>
      <c r="AU183" s="37"/>
      <c r="AV183" s="37"/>
      <c r="AW183" s="37"/>
      <c r="AX183" s="37"/>
      <c r="AY183" s="37"/>
      <c r="AZ183" s="37"/>
      <c r="BA183" s="37"/>
      <c r="BB183" s="38"/>
    </row>
    <row r="184" spans="1:54" ht="43.5" hidden="1" outlineLevel="2" x14ac:dyDescent="0.35">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v>2</v>
      </c>
      <c r="AP184" s="90">
        <v>0.8</v>
      </c>
      <c r="AQ184" s="127" t="s">
        <v>566</v>
      </c>
      <c r="AR184" s="92" t="s">
        <v>567</v>
      </c>
      <c r="AS184" s="92" t="s">
        <v>560</v>
      </c>
      <c r="AT184" s="92"/>
      <c r="AU184" s="37"/>
      <c r="AV184" s="37"/>
      <c r="AW184" s="37"/>
      <c r="AX184" s="37"/>
      <c r="AY184" s="37"/>
      <c r="AZ184" s="37"/>
      <c r="BA184" s="37"/>
      <c r="BB184" s="38"/>
    </row>
    <row r="185" spans="1:54" ht="116" hidden="1" outlineLevel="2" x14ac:dyDescent="0.35">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v>3</v>
      </c>
      <c r="AP185" s="90">
        <v>0.7</v>
      </c>
      <c r="AQ185" s="127"/>
      <c r="AR185" s="92" t="s">
        <v>569</v>
      </c>
      <c r="AS185" s="92" t="s">
        <v>560</v>
      </c>
      <c r="AT185" s="92"/>
      <c r="AU185" s="37" t="s">
        <v>570</v>
      </c>
      <c r="AV185" s="37"/>
      <c r="AW185" s="37"/>
      <c r="AX185" s="37"/>
      <c r="AY185" s="37"/>
      <c r="AZ185" s="37"/>
      <c r="BA185" s="37"/>
      <c r="BB185" s="38"/>
    </row>
    <row r="186" spans="1:54" hidden="1" outlineLevel="2" x14ac:dyDescent="0.35">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v>2</v>
      </c>
      <c r="AP186" s="90">
        <v>0.02</v>
      </c>
      <c r="AQ186" s="127"/>
      <c r="AR186" s="92"/>
      <c r="AS186" s="92" t="s">
        <v>560</v>
      </c>
      <c r="AT186" s="92"/>
      <c r="AU186" s="37"/>
      <c r="AV186" s="37"/>
      <c r="AW186" s="37"/>
      <c r="AX186" s="37"/>
      <c r="AY186" s="37"/>
      <c r="AZ186" s="37"/>
      <c r="BA186" s="37"/>
      <c r="BB186" s="38"/>
    </row>
    <row r="187" spans="1:54" ht="29" hidden="1" outlineLevel="2" x14ac:dyDescent="0.35">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v>2</v>
      </c>
      <c r="AP187" s="90">
        <v>0</v>
      </c>
      <c r="AQ187" s="127"/>
      <c r="AR187" s="92"/>
      <c r="AS187" s="92" t="s">
        <v>560</v>
      </c>
      <c r="AT187" s="92"/>
      <c r="AU187" s="37"/>
      <c r="AV187" s="37"/>
      <c r="AW187" s="37"/>
      <c r="AX187" s="37"/>
      <c r="AY187" s="37"/>
      <c r="AZ187" s="37"/>
      <c r="BA187" s="37"/>
      <c r="BB187" s="38"/>
    </row>
    <row r="188" spans="1:54" ht="29" hidden="1" outlineLevel="2" x14ac:dyDescent="0.35">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v>2</v>
      </c>
      <c r="AP188" s="90">
        <v>0</v>
      </c>
      <c r="AQ188" s="127"/>
      <c r="AR188" s="92" t="s">
        <v>574</v>
      </c>
      <c r="AS188" s="92" t="s">
        <v>560</v>
      </c>
      <c r="AT188" s="92"/>
      <c r="AU188" s="37" t="s">
        <v>575</v>
      </c>
      <c r="AV188" s="37"/>
      <c r="AW188" s="37"/>
      <c r="AX188" s="37"/>
      <c r="AY188" s="37"/>
      <c r="AZ188" s="37"/>
      <c r="BA188" s="37"/>
      <c r="BB188" s="38"/>
    </row>
    <row r="189" spans="1:54" hidden="1" outlineLevel="2" x14ac:dyDescent="0.35">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spans="1:54" ht="130.5" outlineLevel="1" collapsed="1" x14ac:dyDescent="0.35">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v>43831</v>
      </c>
      <c r="AN190" s="196">
        <v>44227</v>
      </c>
      <c r="AO190" s="197"/>
      <c r="AP190" s="75">
        <f>SUMPRODUCT(AO191:AO194,AP191:AP194)/SUM(AO191:AO194)</f>
        <v>0.93333333333333335</v>
      </c>
      <c r="AQ190" s="76" t="s">
        <v>578</v>
      </c>
      <c r="AR190" s="77"/>
      <c r="AS190" s="78" t="s">
        <v>147</v>
      </c>
      <c r="AT190" s="78" t="s">
        <v>147</v>
      </c>
      <c r="AU190" s="79"/>
      <c r="AV190" s="77" t="s">
        <v>51</v>
      </c>
      <c r="AW190" s="79" t="str">
        <f>"D"&amp;RIGHT(A190,5)</f>
        <v>D2.5.7</v>
      </c>
      <c r="AX190" s="79" t="s">
        <v>579</v>
      </c>
      <c r="AY190" s="79" t="s">
        <v>580</v>
      </c>
      <c r="AZ190" s="79" t="s">
        <v>581</v>
      </c>
      <c r="BA190" s="79" t="s">
        <v>582</v>
      </c>
      <c r="BB190" s="80">
        <v>3</v>
      </c>
    </row>
    <row r="191" spans="1:54" ht="43.5" hidden="1" outlineLevel="2" x14ac:dyDescent="0.35">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v>4</v>
      </c>
      <c r="AP191" s="90">
        <v>1</v>
      </c>
      <c r="AQ191" s="127"/>
      <c r="AR191" s="92" t="s">
        <v>584</v>
      </c>
      <c r="AS191" s="92" t="s">
        <v>147</v>
      </c>
      <c r="AT191" s="92"/>
      <c r="AU191" s="37"/>
      <c r="AV191" s="37"/>
      <c r="AW191" s="37"/>
      <c r="AX191" s="37"/>
      <c r="AY191" s="37"/>
      <c r="AZ191" s="37" t="s">
        <v>306</v>
      </c>
      <c r="BA191" s="37"/>
      <c r="BB191" s="38"/>
    </row>
    <row r="192" spans="1:54" hidden="1" outlineLevel="2" x14ac:dyDescent="0.35">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v>1</v>
      </c>
      <c r="AP192" s="90">
        <v>0.4</v>
      </c>
      <c r="AQ192" s="127"/>
      <c r="AR192" s="92" t="s">
        <v>586</v>
      </c>
      <c r="AS192" s="92" t="s">
        <v>147</v>
      </c>
      <c r="AT192" s="92"/>
      <c r="AU192" s="37" t="s">
        <v>587</v>
      </c>
      <c r="AV192" s="37"/>
      <c r="AW192" s="37"/>
      <c r="AX192" s="37"/>
      <c r="AY192" s="37"/>
      <c r="AZ192" s="37"/>
      <c r="BA192" s="37"/>
      <c r="BB192" s="38"/>
    </row>
    <row r="193" spans="1:54" ht="58" hidden="1" outlineLevel="2" x14ac:dyDescent="0.35">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v>4</v>
      </c>
      <c r="AP193" s="90">
        <v>1</v>
      </c>
      <c r="AQ193" s="127" t="s">
        <v>589</v>
      </c>
      <c r="AR193" s="127" t="s">
        <v>590</v>
      </c>
      <c r="AS193" s="92" t="s">
        <v>147</v>
      </c>
      <c r="AT193" s="92"/>
      <c r="AU193" s="37"/>
      <c r="AV193" s="37"/>
      <c r="AW193" s="37"/>
      <c r="AX193" s="37"/>
      <c r="AY193" s="37"/>
      <c r="AZ193" s="37"/>
      <c r="BA193" s="37"/>
      <c r="BB193" s="38"/>
    </row>
    <row r="194" spans="1:54" hidden="1" outlineLevel="2" x14ac:dyDescent="0.35">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spans="1:54" ht="43.5" outlineLevel="1" collapsed="1" x14ac:dyDescent="0.35">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v>44105</v>
      </c>
      <c r="AN195" s="196">
        <v>44255</v>
      </c>
      <c r="AO195" s="197"/>
      <c r="AP195" s="75">
        <f>SUMPRODUCT(AO196:AO199,AP196:AP199)/SUM(AO196:AO199)</f>
        <v>0.56666666666666676</v>
      </c>
      <c r="AQ195" s="76" t="s">
        <v>593</v>
      </c>
      <c r="AR195" s="77"/>
      <c r="AS195" s="78" t="s">
        <v>177</v>
      </c>
      <c r="AT195" s="78" t="s">
        <v>594</v>
      </c>
      <c r="AU195" s="79"/>
      <c r="AV195" s="77" t="s">
        <v>51</v>
      </c>
      <c r="AW195" s="79" t="s">
        <v>595</v>
      </c>
      <c r="AX195" s="79" t="s">
        <v>596</v>
      </c>
      <c r="AY195" s="79" t="s">
        <v>597</v>
      </c>
      <c r="AZ195" s="79" t="s">
        <v>598</v>
      </c>
      <c r="BA195" s="79"/>
      <c r="BB195" s="80">
        <v>3</v>
      </c>
    </row>
    <row r="196" spans="1:54" hidden="1" outlineLevel="2" x14ac:dyDescent="0.35">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v>1</v>
      </c>
      <c r="AP196" s="90">
        <v>1</v>
      </c>
      <c r="AQ196" s="127"/>
      <c r="AR196" s="92" t="s">
        <v>600</v>
      </c>
      <c r="AS196" s="92"/>
      <c r="AT196" s="92"/>
      <c r="AU196" s="37"/>
      <c r="AV196" s="37"/>
      <c r="AW196" s="37"/>
      <c r="AX196" s="37"/>
      <c r="AY196" s="37"/>
      <c r="AZ196" s="37" t="s">
        <v>306</v>
      </c>
      <c r="BA196" s="37"/>
      <c r="BB196" s="38"/>
    </row>
    <row r="197" spans="1:54" ht="87" hidden="1" outlineLevel="2" x14ac:dyDescent="0.35">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v>3</v>
      </c>
      <c r="AP197" s="90">
        <v>0.8</v>
      </c>
      <c r="AQ197" s="127"/>
      <c r="AR197" s="92" t="s">
        <v>602</v>
      </c>
      <c r="AS197" s="92"/>
      <c r="AT197" s="92"/>
      <c r="AU197" s="37" t="s">
        <v>603</v>
      </c>
      <c r="AV197" s="37"/>
      <c r="AW197" s="37"/>
      <c r="AX197" s="37"/>
      <c r="AY197" s="37"/>
      <c r="AZ197" s="37"/>
      <c r="BA197" s="37"/>
      <c r="BB197" s="38"/>
    </row>
    <row r="198" spans="1:54" hidden="1" outlineLevel="2" x14ac:dyDescent="0.35">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v>1</v>
      </c>
      <c r="AP198" s="90">
        <v>0</v>
      </c>
      <c r="AQ198" s="127"/>
      <c r="AR198" s="92"/>
      <c r="AS198" s="92"/>
      <c r="AT198" s="92"/>
      <c r="AU198" s="37"/>
      <c r="AV198" s="37"/>
      <c r="AW198" s="37"/>
      <c r="AX198" s="37"/>
      <c r="AY198" s="37"/>
      <c r="AZ198" s="37"/>
      <c r="BA198" s="37"/>
      <c r="BB198" s="38"/>
    </row>
    <row r="199" spans="1:54" ht="29" hidden="1" outlineLevel="2" x14ac:dyDescent="0.35">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v>1</v>
      </c>
      <c r="AP199" s="90">
        <v>0</v>
      </c>
      <c r="AQ199" s="127"/>
      <c r="AR199" s="92"/>
      <c r="AS199" s="92"/>
      <c r="AT199" s="92"/>
      <c r="AU199" s="37" t="s">
        <v>606</v>
      </c>
      <c r="AV199" s="37"/>
      <c r="AW199" s="37"/>
      <c r="AX199" s="37"/>
      <c r="AY199" s="37"/>
      <c r="AZ199" s="37"/>
      <c r="BA199" s="37"/>
      <c r="BB199" s="38"/>
    </row>
    <row r="200" spans="1:54" hidden="1" outlineLevel="2" x14ac:dyDescent="0.35">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spans="1:54" ht="43.5" outlineLevel="1" collapsed="1" x14ac:dyDescent="0.35">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v>43831</v>
      </c>
      <c r="AN201" s="196">
        <v>44104</v>
      </c>
      <c r="AO201" s="197"/>
      <c r="AP201" s="75">
        <f>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spans="1:54" hidden="1" outlineLevel="2" x14ac:dyDescent="0.35">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v>4</v>
      </c>
      <c r="AP202" s="90">
        <v>1</v>
      </c>
      <c r="AQ202" s="127"/>
      <c r="AR202" s="92"/>
      <c r="AS202" s="92"/>
      <c r="AT202" s="92"/>
      <c r="AU202" s="37"/>
      <c r="AV202" s="37"/>
      <c r="AW202" s="37"/>
      <c r="AX202" s="37"/>
      <c r="AY202" s="37"/>
      <c r="AZ202" s="37"/>
      <c r="BA202" s="37"/>
      <c r="BB202" s="38"/>
    </row>
    <row r="203" spans="1:54" hidden="1" outlineLevel="2" x14ac:dyDescent="0.35">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spans="1:54" outlineLevel="1" collapsed="1" x14ac:dyDescent="0.35">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spans="1:54" outlineLevel="1" x14ac:dyDescent="0.35">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spans="1:54" outlineLevel="1" x14ac:dyDescent="0.35">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spans="1:54" outlineLevel="1" x14ac:dyDescent="0.35">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spans="1:54" x14ac:dyDescent="0.35">
      <c r="A208" s="54" t="s">
        <v>615</v>
      </c>
      <c r="B208" s="19"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9"/>
      <c r="AT208" s="19"/>
      <c r="AU208" s="134"/>
      <c r="AV208" s="134"/>
      <c r="AW208" s="134"/>
      <c r="AX208" s="134"/>
      <c r="AY208" s="134"/>
      <c r="AZ208" s="134"/>
      <c r="BA208" s="134"/>
      <c r="BB208" s="135"/>
    </row>
    <row r="209" spans="1:57" ht="29" outlineLevel="1" x14ac:dyDescent="0.35">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v>43891</v>
      </c>
      <c r="AN209" s="196">
        <v>44256</v>
      </c>
      <c r="AO209" s="197"/>
      <c r="AP209" s="75">
        <v>0.9</v>
      </c>
      <c r="AQ209" s="76"/>
      <c r="AR209" s="77" t="s">
        <v>619</v>
      </c>
      <c r="AS209" s="78" t="s">
        <v>620</v>
      </c>
      <c r="AT209" s="78" t="s">
        <v>621</v>
      </c>
      <c r="AU209" s="79"/>
      <c r="AV209" s="77" t="s">
        <v>51</v>
      </c>
      <c r="AW209" s="79"/>
      <c r="AX209" s="79"/>
      <c r="AY209" s="79" t="s">
        <v>611</v>
      </c>
      <c r="AZ209" s="79"/>
      <c r="BA209" s="79"/>
      <c r="BB209" s="80"/>
    </row>
    <row r="210" spans="1:57" ht="29" outlineLevel="1" x14ac:dyDescent="0.35">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v>43862</v>
      </c>
      <c r="AN210" s="196">
        <v>44043</v>
      </c>
      <c r="AO210" s="197"/>
      <c r="AP210" s="75">
        <v>1</v>
      </c>
      <c r="AQ210" s="76"/>
      <c r="AR210" s="77" t="s">
        <v>624</v>
      </c>
      <c r="AS210" s="78" t="s">
        <v>625</v>
      </c>
      <c r="AT210" s="78" t="s">
        <v>626</v>
      </c>
      <c r="AU210" s="79"/>
      <c r="AV210" s="77" t="s">
        <v>36</v>
      </c>
      <c r="AW210" s="79"/>
      <c r="AX210" s="79"/>
      <c r="AY210" s="79" t="s">
        <v>611</v>
      </c>
      <c r="AZ210" s="79"/>
      <c r="BA210" s="79"/>
      <c r="BB210" s="80"/>
    </row>
    <row r="211" spans="1:57" ht="29" outlineLevel="1" x14ac:dyDescent="0.35">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v>43862</v>
      </c>
      <c r="AN211" s="196">
        <v>44043</v>
      </c>
      <c r="AO211" s="197"/>
      <c r="AP211" s="75">
        <v>1</v>
      </c>
      <c r="AQ211" s="76"/>
      <c r="AR211" s="77" t="s">
        <v>624</v>
      </c>
      <c r="AS211" s="78" t="s">
        <v>629</v>
      </c>
      <c r="AT211" s="78" t="s">
        <v>630</v>
      </c>
      <c r="AU211" s="79"/>
      <c r="AV211" s="77" t="s">
        <v>36</v>
      </c>
      <c r="AW211" s="79"/>
      <c r="AX211" s="79"/>
      <c r="AY211" s="79" t="s">
        <v>611</v>
      </c>
      <c r="AZ211" s="79"/>
      <c r="BA211" s="79"/>
      <c r="BB211" s="80"/>
    </row>
    <row r="212" spans="1:57" ht="29" outlineLevel="1" x14ac:dyDescent="0.35">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v>43839</v>
      </c>
      <c r="AN212" s="196">
        <v>44199</v>
      </c>
      <c r="AO212" s="197"/>
      <c r="AP212" s="75">
        <v>0.4</v>
      </c>
      <c r="AQ212" s="76"/>
      <c r="AR212" s="77" t="s">
        <v>633</v>
      </c>
      <c r="AS212" s="78" t="s">
        <v>625</v>
      </c>
      <c r="AT212" s="78" t="s">
        <v>634</v>
      </c>
      <c r="AU212" s="79"/>
      <c r="AV212" s="77" t="s">
        <v>51</v>
      </c>
      <c r="AW212" s="79"/>
      <c r="AX212" s="79"/>
      <c r="AY212" s="79" t="s">
        <v>611</v>
      </c>
      <c r="AZ212" s="79"/>
      <c r="BA212" s="79"/>
      <c r="BB212" s="80"/>
    </row>
    <row r="213" spans="1:57" outlineLevel="1" x14ac:dyDescent="0.35">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spans="1:57" outlineLevel="1" x14ac:dyDescent="0.35">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spans="1:57" outlineLevel="1" x14ac:dyDescent="0.35">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spans="1:57" outlineLevel="1" x14ac:dyDescent="0.35">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spans="1:57" outlineLevel="1" x14ac:dyDescent="0.35">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spans="1:57" outlineLevel="1" x14ac:dyDescent="0.35">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spans="1:57" x14ac:dyDescent="0.35">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spans="1:57" x14ac:dyDescent="0.35">
      <c r="C220" s="155"/>
      <c r="D220" s="155"/>
      <c r="E220" s="8"/>
      <c r="F220" s="85"/>
      <c r="G220" s="85"/>
      <c r="H220" s="8"/>
      <c r="I220" s="8"/>
      <c r="J220" s="8"/>
      <c r="K220" s="85"/>
      <c r="L220" s="85"/>
      <c r="M220" s="8"/>
      <c r="O220" s="8"/>
      <c r="P220" s="85"/>
      <c r="Q220" s="8"/>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11"/>
    </row>
    <row r="221" spans="1:57" x14ac:dyDescent="0.35">
      <c r="B221" s="213" t="s">
        <v>635</v>
      </c>
      <c r="C221" s="155"/>
      <c r="D221" s="155"/>
      <c r="E221" s="8"/>
      <c r="F221" s="8"/>
      <c r="H221" s="8"/>
      <c r="I221" s="8"/>
      <c r="J221" s="8"/>
      <c r="K221" s="8"/>
      <c r="L221" s="8"/>
      <c r="M221" s="8"/>
      <c r="O221" s="8"/>
      <c r="P221" s="8"/>
      <c r="Q221" s="8"/>
      <c r="S221" s="8"/>
      <c r="V221" s="8"/>
      <c r="W221" s="8"/>
      <c r="X221" s="8"/>
      <c r="Y221" s="8"/>
      <c r="AA221" s="8"/>
      <c r="AB221" s="8"/>
      <c r="AC221" s="8"/>
      <c r="AD221" s="8"/>
      <c r="AF221" s="8"/>
      <c r="AG221" s="8"/>
      <c r="AH221" s="8"/>
      <c r="AI221" s="8"/>
      <c r="AJ221" s="8"/>
      <c r="AK221" s="8"/>
      <c r="AL221" s="8"/>
    </row>
    <row r="222" spans="1:57" x14ac:dyDescent="0.35">
      <c r="B222" s="214" t="s">
        <v>636</v>
      </c>
      <c r="D222" s="155"/>
      <c r="E222" s="8"/>
      <c r="AM222" s="215"/>
      <c r="AN222" s="215"/>
      <c r="AO222" s="216"/>
      <c r="AP222" s="216"/>
    </row>
    <row r="223" spans="1:57" x14ac:dyDescent="0.35">
      <c r="B223" s="214" t="s">
        <v>637</v>
      </c>
    </row>
    <row r="224" spans="1:57" x14ac:dyDescent="0.35">
      <c r="B224" s="214" t="s">
        <v>638</v>
      </c>
    </row>
    <row r="225" spans="2:46" x14ac:dyDescent="0.35">
      <c r="B225" s="214" t="s">
        <v>639</v>
      </c>
    </row>
    <row r="226" spans="2:46" x14ac:dyDescent="0.35">
      <c r="B226" s="217" t="s">
        <v>640</v>
      </c>
    </row>
    <row r="227" spans="2:46" x14ac:dyDescent="0.35">
      <c r="P227" s="7" t="s">
        <v>641</v>
      </c>
    </row>
    <row r="230" spans="2:46" s="12" customFormat="1" x14ac:dyDescent="0.35">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13"/>
      <c r="AS230" s="13"/>
      <c r="AT230" s="13"/>
    </row>
    <row r="231" spans="2:46" s="12" customFormat="1" x14ac:dyDescent="0.35">
      <c r="B231" s="12"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13"/>
      <c r="AS231" s="13"/>
      <c r="AT231" s="13"/>
    </row>
    <row r="232" spans="2:46" s="12" customFormat="1" x14ac:dyDescent="0.35">
      <c r="B232" s="12"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13"/>
      <c r="AS232" s="13"/>
      <c r="AT232" s="13"/>
    </row>
    <row r="233" spans="2:46" s="12" customFormat="1" x14ac:dyDescent="0.35">
      <c r="B233" s="12"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13"/>
      <c r="AS233" s="13"/>
      <c r="AT233" s="13"/>
    </row>
    <row r="234" spans="2:46" s="12" customFormat="1" x14ac:dyDescent="0.35">
      <c r="B234" s="12"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13"/>
      <c r="AS234" s="13"/>
      <c r="AT234" s="13"/>
    </row>
    <row r="235" spans="2:46" s="12" customFormat="1" x14ac:dyDescent="0.35">
      <c r="B235" s="12"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13"/>
      <c r="AS235" s="13"/>
      <c r="AT235" s="13"/>
    </row>
    <row r="236" spans="2:46" s="12" customFormat="1" x14ac:dyDescent="0.35">
      <c r="B236" s="12"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13"/>
      <c r="AS236" s="13"/>
      <c r="AT236" s="13"/>
    </row>
    <row r="237" spans="2:46" s="12" customFormat="1" x14ac:dyDescent="0.35">
      <c r="B237" s="12"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13"/>
      <c r="AS237" s="13"/>
      <c r="AT237" s="13"/>
    </row>
    <row r="238" spans="2:46" s="12" customFormat="1" x14ac:dyDescent="0.35">
      <c r="B238" s="12"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13"/>
      <c r="AS238" s="13"/>
      <c r="AT238" s="13"/>
    </row>
    <row r="239" spans="2:46" s="12" customFormat="1" x14ac:dyDescent="0.35">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13"/>
      <c r="AS239" s="13"/>
      <c r="AT239" s="13"/>
    </row>
    <row r="240" spans="2:46" s="12" customFormat="1" x14ac:dyDescent="0.35">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13"/>
      <c r="AS240" s="13"/>
      <c r="AT240" s="13"/>
    </row>
    <row r="241" spans="2:46" s="12" customFormat="1" x14ac:dyDescent="0.35">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13"/>
      <c r="AS241" s="13"/>
      <c r="AT241" s="13"/>
    </row>
    <row r="242" spans="2:46" s="12" customFormat="1" x14ac:dyDescent="0.35">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13"/>
      <c r="AS242" s="13"/>
      <c r="AT242" s="13"/>
    </row>
    <row r="243" spans="2:46" s="12" customFormat="1" x14ac:dyDescent="0.35">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13"/>
      <c r="AS243" s="13"/>
      <c r="AT243" s="13"/>
    </row>
    <row r="244" spans="2:46" s="12" customFormat="1" x14ac:dyDescent="0.35">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13"/>
      <c r="AS244" s="13"/>
      <c r="AT244" s="13"/>
    </row>
    <row r="245" spans="2:46" s="12" customFormat="1" x14ac:dyDescent="0.35">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13"/>
      <c r="AS245" s="13"/>
      <c r="AT245" s="13"/>
    </row>
    <row r="246" spans="2:46" s="12" customFormat="1" x14ac:dyDescent="0.35">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13"/>
      <c r="AS246" s="13"/>
      <c r="AT246" s="13"/>
    </row>
    <row r="247" spans="2:46" s="12" customFormat="1" x14ac:dyDescent="0.35">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13"/>
      <c r="AS247" s="13"/>
      <c r="AT247" s="13"/>
    </row>
    <row r="248" spans="2:46" s="12" customFormat="1" x14ac:dyDescent="0.35">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13"/>
      <c r="AS248" s="13"/>
      <c r="AT248" s="13"/>
    </row>
    <row r="249" spans="2:46" s="12" customFormat="1" x14ac:dyDescent="0.35">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13"/>
      <c r="AS249" s="13"/>
      <c r="AT249" s="13"/>
    </row>
    <row r="250" spans="2:46" s="12" customFormat="1" x14ac:dyDescent="0.35">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13"/>
      <c r="AS250" s="13"/>
      <c r="AT250" s="13"/>
    </row>
    <row r="251" spans="2:46" s="12" customFormat="1" x14ac:dyDescent="0.35">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13"/>
      <c r="AS251" s="13"/>
      <c r="AT251" s="13"/>
    </row>
    <row r="252" spans="2:46" s="12" customFormat="1" x14ac:dyDescent="0.35">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13"/>
      <c r="AS252" s="13"/>
      <c r="AT252" s="13"/>
    </row>
    <row r="253" spans="2:46" s="12" customFormat="1" x14ac:dyDescent="0.35">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13"/>
      <c r="AS253" s="13"/>
      <c r="AT253" s="13"/>
    </row>
    <row r="254" spans="2:46" s="12" customFormat="1" x14ac:dyDescent="0.35">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13"/>
      <c r="AS254" s="13"/>
      <c r="AT254" s="13"/>
    </row>
    <row r="256" spans="2:46" x14ac:dyDescent="0.35">
      <c r="B256" s="218" t="s">
        <v>652</v>
      </c>
    </row>
    <row r="257" spans="2:2" x14ac:dyDescent="0.35">
      <c r="B257" s="6" t="s">
        <v>653</v>
      </c>
    </row>
    <row r="258" spans="2:2" x14ac:dyDescent="0.35">
      <c r="B258" s="6" t="s">
        <v>654</v>
      </c>
    </row>
    <row r="259" spans="2:2" x14ac:dyDescent="0.35">
      <c r="B259" s="6" t="s">
        <v>655</v>
      </c>
    </row>
  </sheetData>
  <autoFilter ref="A1:BB254" xr:uid="{00000000-0009-0000-0000-000000000000}"/>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221" priority="2">
      <formula>(C38="p")</formula>
    </cfRule>
    <cfRule type="expression" dxfId="1220" priority="3">
      <formula>(C38="d")</formula>
    </cfRule>
    <cfRule type="expression" dxfId="1219" priority="4">
      <formula>(C38="w")</formula>
    </cfRule>
    <cfRule type="expression" dxfId="1218" priority="5">
      <formula>NOT(ISBLANK(C38))</formula>
    </cfRule>
  </conditionalFormatting>
  <conditionalFormatting sqref="K220 K160 K158">
    <cfRule type="expression" dxfId="1217" priority="6">
      <formula>(K158="p")</formula>
    </cfRule>
    <cfRule type="expression" dxfId="1216" priority="7">
      <formula>(K158="d")</formula>
    </cfRule>
    <cfRule type="expression" dxfId="1215" priority="8">
      <formula>(K158="w")</formula>
    </cfRule>
    <cfRule type="expression" dxfId="1214" priority="9">
      <formula>NOT(ISBLANK(K158))</formula>
    </cfRule>
  </conditionalFormatting>
  <conditionalFormatting sqref="P220">
    <cfRule type="expression" dxfId="1213" priority="10">
      <formula>(P220="p")</formula>
    </cfRule>
    <cfRule type="expression" dxfId="1212" priority="11">
      <formula>(P220="d")</formula>
    </cfRule>
    <cfRule type="expression" dxfId="1211" priority="12">
      <formula>(P220="w")</formula>
    </cfRule>
    <cfRule type="expression" dxfId="1210" priority="13">
      <formula>NOT(ISBLANK(P220))</formula>
    </cfRule>
  </conditionalFormatting>
  <conditionalFormatting sqref="L220">
    <cfRule type="expression" dxfId="1209" priority="14">
      <formula>(L220="p")</formula>
    </cfRule>
    <cfRule type="expression" dxfId="1208" priority="15">
      <formula>(L220="d")</formula>
    </cfRule>
    <cfRule type="expression" dxfId="1207" priority="16">
      <formula>(L220="w")</formula>
    </cfRule>
    <cfRule type="expression" dxfId="1206" priority="17">
      <formula>NOT(ISBLANK(L220))</formula>
    </cfRule>
  </conditionalFormatting>
  <conditionalFormatting sqref="S220 V220">
    <cfRule type="expression" dxfId="1205" priority="18">
      <formula>(S220="p")</formula>
    </cfRule>
    <cfRule type="expression" dxfId="1204" priority="19">
      <formula>(S220="d")</formula>
    </cfRule>
    <cfRule type="expression" dxfId="1203" priority="20">
      <formula>(S220="w")</formula>
    </cfRule>
    <cfRule type="expression" dxfId="1202" priority="2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201" priority="22" operator="between">
      <formula>0.31</formula>
      <formula>0.99</formula>
    </cfRule>
    <cfRule type="cellIs" dxfId="1200" priority="23" operator="greaterThanOrEqual">
      <formula>1</formula>
    </cfRule>
    <cfRule type="cellIs" dxfId="1199" priority="24" operator="lessThanOrEqual">
      <formula>0.3</formula>
    </cfRule>
  </conditionalFormatting>
  <conditionalFormatting sqref="AA158:AL158 AA160:AL160">
    <cfRule type="expression" dxfId="1198" priority="25">
      <formula>(AA158="p")</formula>
    </cfRule>
    <cfRule type="expression" dxfId="1197" priority="26">
      <formula>(AA158="d")</formula>
    </cfRule>
    <cfRule type="expression" dxfId="1196" priority="27">
      <formula>(AA158="w")</formula>
    </cfRule>
    <cfRule type="expression" dxfId="1195" priority="28">
      <formula>NOT(ISBLANK(AA158))</formula>
    </cfRule>
  </conditionalFormatting>
  <conditionalFormatting sqref="C159:Z159">
    <cfRule type="expression" dxfId="1194" priority="29">
      <formula>(C159="p")</formula>
    </cfRule>
    <cfRule type="expression" dxfId="1193" priority="30">
      <formula>(C159="d")</formula>
    </cfRule>
    <cfRule type="expression" dxfId="1192" priority="31">
      <formula>(C159="w")</formula>
    </cfRule>
    <cfRule type="expression" dxfId="1191" priority="32">
      <formula>NOT(ISBLANK(C159))</formula>
    </cfRule>
  </conditionalFormatting>
  <conditionalFormatting sqref="K159">
    <cfRule type="expression" dxfId="1190" priority="33">
      <formula>(K159="p")</formula>
    </cfRule>
    <cfRule type="expression" dxfId="1189" priority="34">
      <formula>(K159="d")</formula>
    </cfRule>
    <cfRule type="expression" dxfId="1188" priority="35">
      <formula>(K159="w")</formula>
    </cfRule>
    <cfRule type="expression" dxfId="1187" priority="36">
      <formula>NOT(ISBLANK(K159))</formula>
    </cfRule>
  </conditionalFormatting>
  <conditionalFormatting sqref="AP159">
    <cfRule type="cellIs" dxfId="1186" priority="37" operator="between">
      <formula>0.31</formula>
      <formula>0.99</formula>
    </cfRule>
    <cfRule type="cellIs" dxfId="1185" priority="38" operator="greaterThanOrEqual">
      <formula>1</formula>
    </cfRule>
    <cfRule type="cellIs" dxfId="1184" priority="39" operator="lessThanOrEqual">
      <formula>0.3</formula>
    </cfRule>
  </conditionalFormatting>
  <conditionalFormatting sqref="AA159:AL159">
    <cfRule type="expression" dxfId="1183" priority="40">
      <formula>(AA159="p")</formula>
    </cfRule>
    <cfRule type="expression" dxfId="1182" priority="41">
      <formula>(AA159="d")</formula>
    </cfRule>
    <cfRule type="expression" dxfId="1181" priority="42">
      <formula>(AA159="w")</formula>
    </cfRule>
    <cfRule type="expression" dxfId="1180" priority="43">
      <formula>NOT(ISBLANK(AA159))</formula>
    </cfRule>
  </conditionalFormatting>
  <conditionalFormatting sqref="C157:Z157">
    <cfRule type="expression" dxfId="1179" priority="44">
      <formula>(C157="p")</formula>
    </cfRule>
    <cfRule type="expression" dxfId="1178" priority="45">
      <formula>(C157="d")</formula>
    </cfRule>
    <cfRule type="expression" dxfId="1177" priority="46">
      <formula>(C157="w")</formula>
    </cfRule>
    <cfRule type="expression" dxfId="1176" priority="47">
      <formula>NOT(ISBLANK(C157))</formula>
    </cfRule>
  </conditionalFormatting>
  <conditionalFormatting sqref="K157">
    <cfRule type="expression" dxfId="1175" priority="48">
      <formula>(K157="p")</formula>
    </cfRule>
    <cfRule type="expression" dxfId="1174" priority="49">
      <formula>(K157="d")</formula>
    </cfRule>
    <cfRule type="expression" dxfId="1173" priority="50">
      <formula>(K157="w")</formula>
    </cfRule>
    <cfRule type="expression" dxfId="1172" priority="51">
      <formula>NOT(ISBLANK(K157))</formula>
    </cfRule>
  </conditionalFormatting>
  <conditionalFormatting sqref="AP157">
    <cfRule type="cellIs" dxfId="1171" priority="52" operator="between">
      <formula>0.31</formula>
      <formula>0.99</formula>
    </cfRule>
    <cfRule type="cellIs" dxfId="1170" priority="53" operator="greaterThanOrEqual">
      <formula>1</formula>
    </cfRule>
    <cfRule type="cellIs" dxfId="1169" priority="54" operator="lessThanOrEqual">
      <formula>0.3</formula>
    </cfRule>
  </conditionalFormatting>
  <conditionalFormatting sqref="AA157:AL157">
    <cfRule type="expression" dxfId="1168" priority="55">
      <formula>(AA157="p")</formula>
    </cfRule>
    <cfRule type="expression" dxfId="1167" priority="56">
      <formula>(AA157="d")</formula>
    </cfRule>
    <cfRule type="expression" dxfId="1166" priority="57">
      <formula>(AA157="w")</formula>
    </cfRule>
    <cfRule type="expression" dxfId="1165" priority="58">
      <formula>NOT(ISBLANK(AA157))</formula>
    </cfRule>
  </conditionalFormatting>
  <conditionalFormatting sqref="C63:I63 O63:Z63">
    <cfRule type="expression" dxfId="1164" priority="59">
      <formula>(C63="p")</formula>
    </cfRule>
    <cfRule type="expression" dxfId="1163" priority="60">
      <formula>(C63="d")</formula>
    </cfRule>
    <cfRule type="expression" dxfId="1162" priority="61">
      <formula>(C63="w")</formula>
    </cfRule>
    <cfRule type="expression" dxfId="1161" priority="62">
      <formula>NOT(ISBLANK(C63))</formula>
    </cfRule>
  </conditionalFormatting>
  <conditionalFormatting sqref="J63:N63">
    <cfRule type="expression" dxfId="1160" priority="63">
      <formula>(J63="p")</formula>
    </cfRule>
    <cfRule type="expression" dxfId="1159" priority="64">
      <formula>(J63="d")</formula>
    </cfRule>
    <cfRule type="expression" dxfId="1158" priority="65">
      <formula>(J63="w")</formula>
    </cfRule>
    <cfRule type="expression" dxfId="1157" priority="66">
      <formula>NOT(ISBLANK(J63))</formula>
    </cfRule>
  </conditionalFormatting>
  <conditionalFormatting sqref="AP63">
    <cfRule type="cellIs" dxfId="1156" priority="67" operator="between">
      <formula>0.31</formula>
      <formula>0.99</formula>
    </cfRule>
    <cfRule type="cellIs" dxfId="1155" priority="68" operator="greaterThanOrEqual">
      <formula>1</formula>
    </cfRule>
    <cfRule type="cellIs" dxfId="1154" priority="69" operator="lessThanOrEqual">
      <formula>0.3</formula>
    </cfRule>
  </conditionalFormatting>
  <conditionalFormatting sqref="AA63:AL63">
    <cfRule type="expression" dxfId="1153" priority="70">
      <formula>(AA63="p")</formula>
    </cfRule>
    <cfRule type="expression" dxfId="1152" priority="71">
      <formula>(AA63="d")</formula>
    </cfRule>
    <cfRule type="expression" dxfId="1151" priority="72">
      <formula>(AA63="w")</formula>
    </cfRule>
    <cfRule type="expression" dxfId="1150" priority="73">
      <formula>NOT(ISBLANK(AA63))</formula>
    </cfRule>
  </conditionalFormatting>
  <conditionalFormatting sqref="C71:I71 O71:Z71">
    <cfRule type="expression" dxfId="1149" priority="74">
      <formula>(C71="p")</formula>
    </cfRule>
    <cfRule type="expression" dxfId="1148" priority="75">
      <formula>(C71="d")</formula>
    </cfRule>
    <cfRule type="expression" dxfId="1147" priority="76">
      <formula>(C71="w")</formula>
    </cfRule>
    <cfRule type="expression" dxfId="1146" priority="77">
      <formula>NOT(ISBLANK(C71))</formula>
    </cfRule>
  </conditionalFormatting>
  <conditionalFormatting sqref="J71:N71">
    <cfRule type="expression" dxfId="1145" priority="78">
      <formula>(J71="p")</formula>
    </cfRule>
    <cfRule type="expression" dxfId="1144" priority="79">
      <formula>(J71="d")</formula>
    </cfRule>
    <cfRule type="expression" dxfId="1143" priority="80">
      <formula>(J71="w")</formula>
    </cfRule>
    <cfRule type="expression" dxfId="1142" priority="81">
      <formula>NOT(ISBLANK(J71))</formula>
    </cfRule>
  </conditionalFormatting>
  <conditionalFormatting sqref="AP71">
    <cfRule type="cellIs" dxfId="1141" priority="82" operator="between">
      <formula>0.31</formula>
      <formula>0.99</formula>
    </cfRule>
    <cfRule type="cellIs" dxfId="1140" priority="83" operator="greaterThanOrEqual">
      <formula>1</formula>
    </cfRule>
    <cfRule type="cellIs" dxfId="1139" priority="84" operator="lessThanOrEqual">
      <formula>0.3</formula>
    </cfRule>
  </conditionalFormatting>
  <conditionalFormatting sqref="AA71:AL71">
    <cfRule type="expression" dxfId="1138" priority="85">
      <formula>(AA71="p")</formula>
    </cfRule>
    <cfRule type="expression" dxfId="1137" priority="86">
      <formula>(AA71="d")</formula>
    </cfRule>
    <cfRule type="expression" dxfId="1136" priority="87">
      <formula>(AA71="w")</formula>
    </cfRule>
    <cfRule type="expression" dxfId="1135" priority="88">
      <formula>NOT(ISBLANK(AA71))</formula>
    </cfRule>
  </conditionalFormatting>
  <conditionalFormatting sqref="C66:AL67">
    <cfRule type="expression" dxfId="1134" priority="89">
      <formula>(C66="p")</formula>
    </cfRule>
    <cfRule type="expression" dxfId="1133" priority="90">
      <formula>(C66="d")</formula>
    </cfRule>
    <cfRule type="expression" dxfId="1132" priority="91">
      <formula>(C66="w")</formula>
    </cfRule>
    <cfRule type="expression" dxfId="1131" priority="92">
      <formula>NOT(ISBLANK(C66))</formula>
    </cfRule>
  </conditionalFormatting>
  <conditionalFormatting sqref="AP66:AP67">
    <cfRule type="cellIs" dxfId="1130" priority="93" operator="between">
      <formula>0.31</formula>
      <formula>0.99</formula>
    </cfRule>
    <cfRule type="cellIs" dxfId="1129" priority="94" operator="greaterThanOrEqual">
      <formula>1</formula>
    </cfRule>
    <cfRule type="cellIs" dxfId="1128" priority="95" operator="lessThanOrEqual">
      <formula>0.3</formula>
    </cfRule>
  </conditionalFormatting>
  <conditionalFormatting sqref="C59:AL60">
    <cfRule type="expression" dxfId="1127" priority="96">
      <formula>(C59="p")</formula>
    </cfRule>
    <cfRule type="expression" dxfId="1126" priority="97">
      <formula>(C59="d")</formula>
    </cfRule>
    <cfRule type="expression" dxfId="1125" priority="98">
      <formula>(C59="w")</formula>
    </cfRule>
    <cfRule type="expression" dxfId="1124" priority="99">
      <formula>NOT(ISBLANK(C59))</formula>
    </cfRule>
  </conditionalFormatting>
  <conditionalFormatting sqref="AP59:AP60">
    <cfRule type="cellIs" dxfId="1123" priority="100" operator="between">
      <formula>0.31</formula>
      <formula>0.99</formula>
    </cfRule>
    <cfRule type="cellIs" dxfId="1122" priority="101" operator="greaterThanOrEqual">
      <formula>1</formula>
    </cfRule>
    <cfRule type="cellIs" dxfId="1121" priority="102" operator="lessThanOrEqual">
      <formula>0.3</formula>
    </cfRule>
  </conditionalFormatting>
  <conditionalFormatting sqref="C172:AL173">
    <cfRule type="expression" dxfId="1120" priority="103">
      <formula>(C172="p")</formula>
    </cfRule>
    <cfRule type="expression" dxfId="1119" priority="104">
      <formula>(C172="d")</formula>
    </cfRule>
    <cfRule type="expression" dxfId="1118" priority="105">
      <formula>(C172="w")</formula>
    </cfRule>
    <cfRule type="expression" dxfId="1117" priority="106">
      <formula>NOT(ISBLANK(C172))</formula>
    </cfRule>
  </conditionalFormatting>
  <conditionalFormatting sqref="C98:I98 O98:Z98">
    <cfRule type="expression" dxfId="1116" priority="107">
      <formula>(C98="p")</formula>
    </cfRule>
    <cfRule type="expression" dxfId="1115" priority="108">
      <formula>(C98="d")</formula>
    </cfRule>
    <cfRule type="expression" dxfId="1114" priority="109">
      <formula>(C98="w")</formula>
    </cfRule>
    <cfRule type="expression" dxfId="1113" priority="110">
      <formula>NOT(ISBLANK(C98))</formula>
    </cfRule>
  </conditionalFormatting>
  <conditionalFormatting sqref="J98:N98">
    <cfRule type="expression" dxfId="1112" priority="111">
      <formula>(J98="p")</formula>
    </cfRule>
    <cfRule type="expression" dxfId="1111" priority="112">
      <formula>(J98="d")</formula>
    </cfRule>
    <cfRule type="expression" dxfId="1110" priority="113">
      <formula>(J98="w")</formula>
    </cfRule>
    <cfRule type="expression" dxfId="1109" priority="114">
      <formula>NOT(ISBLANK(J98))</formula>
    </cfRule>
  </conditionalFormatting>
  <conditionalFormatting sqref="AP98">
    <cfRule type="cellIs" dxfId="1108" priority="115" operator="between">
      <formula>0.31</formula>
      <formula>0.99</formula>
    </cfRule>
    <cfRule type="cellIs" dxfId="1107" priority="116" operator="greaterThanOrEqual">
      <formula>1</formula>
    </cfRule>
    <cfRule type="cellIs" dxfId="1106" priority="117" operator="lessThanOrEqual">
      <formula>0.3</formula>
    </cfRule>
  </conditionalFormatting>
  <conditionalFormatting sqref="AA98:AL98">
    <cfRule type="expression" dxfId="1105" priority="118">
      <formula>(AA98="p")</formula>
    </cfRule>
    <cfRule type="expression" dxfId="1104" priority="119">
      <formula>(AA98="d")</formula>
    </cfRule>
    <cfRule type="expression" dxfId="1103" priority="120">
      <formula>(AA98="w")</formula>
    </cfRule>
    <cfRule type="expression" dxfId="1102" priority="121">
      <formula>NOT(ISBLANK(AA98))</formula>
    </cfRule>
  </conditionalFormatting>
  <conditionalFormatting sqref="C58:AL60 C62:AL67">
    <cfRule type="expression" dxfId="1101" priority="122">
      <formula>(C58="p")</formula>
    </cfRule>
    <cfRule type="expression" dxfId="1100" priority="123">
      <formula>(C58="d")</formula>
    </cfRule>
    <cfRule type="expression" dxfId="1099" priority="124">
      <formula>(C58="w")</formula>
    </cfRule>
    <cfRule type="expression" dxfId="1098" priority="125">
      <formula>NOT(ISBLANK(C58))</formula>
    </cfRule>
  </conditionalFormatting>
  <conditionalFormatting sqref="C8:I9 O8:Z9">
    <cfRule type="expression" dxfId="1097" priority="126">
      <formula>(C8="p")</formula>
    </cfRule>
    <cfRule type="expression" dxfId="1096" priority="127">
      <formula>(C8="d")</formula>
    </cfRule>
    <cfRule type="expression" dxfId="1095" priority="128">
      <formula>(C8="w")</formula>
    </cfRule>
    <cfRule type="expression" dxfId="1094" priority="129">
      <formula>NOT(ISBLANK(C8))</formula>
    </cfRule>
  </conditionalFormatting>
  <conditionalFormatting sqref="J8:N9">
    <cfRule type="expression" dxfId="1093" priority="130">
      <formula>(J8="p")</formula>
    </cfRule>
    <cfRule type="expression" dxfId="1092" priority="131">
      <formula>(J8="d")</formula>
    </cfRule>
    <cfRule type="expression" dxfId="1091" priority="132">
      <formula>(J8="w")</formula>
    </cfRule>
    <cfRule type="expression" dxfId="1090" priority="133">
      <formula>NOT(ISBLANK(J8))</formula>
    </cfRule>
  </conditionalFormatting>
  <conditionalFormatting sqref="AP8:AP9">
    <cfRule type="cellIs" dxfId="1089" priority="134" operator="between">
      <formula>0.31</formula>
      <formula>0.99</formula>
    </cfRule>
    <cfRule type="cellIs" dxfId="1088" priority="135" operator="greaterThanOrEqual">
      <formula>1</formula>
    </cfRule>
    <cfRule type="cellIs" dxfId="1087" priority="136" operator="lessThanOrEqual">
      <formula>0.3</formula>
    </cfRule>
  </conditionalFormatting>
  <conditionalFormatting sqref="AA8:AL9">
    <cfRule type="expression" dxfId="1086" priority="137">
      <formula>(AA8="p")</formula>
    </cfRule>
    <cfRule type="expression" dxfId="1085" priority="138">
      <formula>(AA8="d")</formula>
    </cfRule>
    <cfRule type="expression" dxfId="1084" priority="139">
      <formula>(AA8="w")</formula>
    </cfRule>
    <cfRule type="expression" dxfId="1083" priority="140">
      <formula>NOT(ISBLANK(AA8))</formula>
    </cfRule>
  </conditionalFormatting>
  <conditionalFormatting sqref="C163:AL164 C166:AL169">
    <cfRule type="expression" dxfId="1082" priority="141">
      <formula>(C163="p")</formula>
    </cfRule>
    <cfRule type="expression" dxfId="1081" priority="142">
      <formula>(C163="d")</formula>
    </cfRule>
    <cfRule type="expression" dxfId="1080" priority="143">
      <formula>(C163="w")</formula>
    </cfRule>
    <cfRule type="expression" dxfId="1079" priority="144">
      <formula>NOT(ISBLANK(C163))</formula>
    </cfRule>
  </conditionalFormatting>
  <conditionalFormatting sqref="C166:AL166">
    <cfRule type="expression" dxfId="1078" priority="145">
      <formula>(C166="p")</formula>
    </cfRule>
    <cfRule type="expression" dxfId="1077" priority="146">
      <formula>(C166="d")</formula>
    </cfRule>
    <cfRule type="expression" dxfId="1076" priority="147">
      <formula>(C166="w")</formula>
    </cfRule>
    <cfRule type="expression" dxfId="1075" priority="148">
      <formula>NOT(ISBLANK(C166))</formula>
    </cfRule>
  </conditionalFormatting>
  <conditionalFormatting sqref="C167:I167 O167:Z167">
    <cfRule type="expression" dxfId="1074" priority="149">
      <formula>(C167="p")</formula>
    </cfRule>
    <cfRule type="expression" dxfId="1073" priority="150">
      <formula>(C167="d")</formula>
    </cfRule>
    <cfRule type="expression" dxfId="1072" priority="151">
      <formula>(C167="w")</formula>
    </cfRule>
    <cfRule type="expression" dxfId="1071" priority="152">
      <formula>NOT(ISBLANK(C167))</formula>
    </cfRule>
  </conditionalFormatting>
  <conditionalFormatting sqref="J167:N167">
    <cfRule type="expression" dxfId="1070" priority="153">
      <formula>(J167="p")</formula>
    </cfRule>
    <cfRule type="expression" dxfId="1069" priority="154">
      <formula>(J167="d")</formula>
    </cfRule>
    <cfRule type="expression" dxfId="1068" priority="155">
      <formula>(J167="w")</formula>
    </cfRule>
    <cfRule type="expression" dxfId="1067" priority="156">
      <formula>NOT(ISBLANK(J167))</formula>
    </cfRule>
  </conditionalFormatting>
  <conditionalFormatting sqref="AP167">
    <cfRule type="cellIs" dxfId="1066" priority="157" operator="between">
      <formula>0.31</formula>
      <formula>0.99</formula>
    </cfRule>
    <cfRule type="cellIs" dxfId="1065" priority="158" operator="greaterThanOrEqual">
      <formula>1</formula>
    </cfRule>
    <cfRule type="cellIs" dxfId="1064" priority="159" operator="lessThanOrEqual">
      <formula>0.3</formula>
    </cfRule>
  </conditionalFormatting>
  <conditionalFormatting sqref="AA167:AL167">
    <cfRule type="expression" dxfId="1063" priority="160">
      <formula>(AA167="p")</formula>
    </cfRule>
    <cfRule type="expression" dxfId="1062" priority="161">
      <formula>(AA167="d")</formula>
    </cfRule>
    <cfRule type="expression" dxfId="1061" priority="162">
      <formula>(AA167="w")</formula>
    </cfRule>
    <cfRule type="expression" dxfId="1060" priority="163">
      <formula>NOT(ISBLANK(AA167))</formula>
    </cfRule>
  </conditionalFormatting>
  <conditionalFormatting sqref="C168:AL168">
    <cfRule type="expression" dxfId="1059" priority="164">
      <formula>(C168="p")</formula>
    </cfRule>
    <cfRule type="expression" dxfId="1058" priority="165">
      <formula>(C168="d")</formula>
    </cfRule>
    <cfRule type="expression" dxfId="1057" priority="166">
      <formula>(C168="w")</formula>
    </cfRule>
    <cfRule type="expression" dxfId="1056" priority="167">
      <formula>NOT(ISBLANK(C168))</formula>
    </cfRule>
  </conditionalFormatting>
  <conditionalFormatting sqref="AP168">
    <cfRule type="cellIs" dxfId="1055" priority="168" operator="between">
      <formula>0.31</formula>
      <formula>0.99</formula>
    </cfRule>
    <cfRule type="cellIs" dxfId="1054" priority="169" operator="greaterThanOrEqual">
      <formula>1</formula>
    </cfRule>
    <cfRule type="cellIs" dxfId="1053" priority="170" operator="lessThanOrEqual">
      <formula>0.3</formula>
    </cfRule>
  </conditionalFormatting>
  <conditionalFormatting sqref="C115:I115 O115:Z115">
    <cfRule type="expression" dxfId="1052" priority="171">
      <formula>(C115="p")</formula>
    </cfRule>
    <cfRule type="expression" dxfId="1051" priority="172">
      <formula>(C115="d")</formula>
    </cfRule>
    <cfRule type="expression" dxfId="1050" priority="173">
      <formula>(C115="w")</formula>
    </cfRule>
    <cfRule type="expression" dxfId="1049" priority="174">
      <formula>NOT(ISBLANK(C115))</formula>
    </cfRule>
  </conditionalFormatting>
  <conditionalFormatting sqref="J115:N115">
    <cfRule type="expression" dxfId="1048" priority="175">
      <formula>(J115="p")</formula>
    </cfRule>
    <cfRule type="expression" dxfId="1047" priority="176">
      <formula>(J115="d")</formula>
    </cfRule>
    <cfRule type="expression" dxfId="1046" priority="177">
      <formula>(J115="w")</formula>
    </cfRule>
    <cfRule type="expression" dxfId="1045" priority="178">
      <formula>NOT(ISBLANK(J115))</formula>
    </cfRule>
  </conditionalFormatting>
  <conditionalFormatting sqref="AP115">
    <cfRule type="cellIs" dxfId="1044" priority="179" operator="between">
      <formula>0.31</formula>
      <formula>0.99</formula>
    </cfRule>
    <cfRule type="cellIs" dxfId="1043" priority="180" operator="greaterThanOrEqual">
      <formula>1</formula>
    </cfRule>
    <cfRule type="cellIs" dxfId="1042" priority="181" operator="lessThanOrEqual">
      <formula>0.3</formula>
    </cfRule>
  </conditionalFormatting>
  <conditionalFormatting sqref="AA115:AL115">
    <cfRule type="expression" dxfId="1041" priority="182">
      <formula>(AA115="p")</formula>
    </cfRule>
    <cfRule type="expression" dxfId="1040" priority="183">
      <formula>(AA115="d")</formula>
    </cfRule>
    <cfRule type="expression" dxfId="1039" priority="184">
      <formula>(AA115="w")</formula>
    </cfRule>
    <cfRule type="expression" dxfId="1038" priority="185">
      <formula>NOT(ISBLANK(AA115))</formula>
    </cfRule>
  </conditionalFormatting>
  <conditionalFormatting sqref="C135:I135 O135:Z135">
    <cfRule type="expression" dxfId="1037" priority="186">
      <formula>(C135="p")</formula>
    </cfRule>
    <cfRule type="expression" dxfId="1036" priority="187">
      <formula>(C135="d")</formula>
    </cfRule>
    <cfRule type="expression" dxfId="1035" priority="188">
      <formula>(C135="w")</formula>
    </cfRule>
    <cfRule type="expression" dxfId="1034" priority="189">
      <formula>NOT(ISBLANK(C135))</formula>
    </cfRule>
  </conditionalFormatting>
  <conditionalFormatting sqref="J135:N135">
    <cfRule type="expression" dxfId="1033" priority="190">
      <formula>(J135="p")</formula>
    </cfRule>
    <cfRule type="expression" dxfId="1032" priority="191">
      <formula>(J135="d")</formula>
    </cfRule>
    <cfRule type="expression" dxfId="1031" priority="192">
      <formula>(J135="w")</formula>
    </cfRule>
    <cfRule type="expression" dxfId="1030" priority="193">
      <formula>NOT(ISBLANK(J135))</formula>
    </cfRule>
  </conditionalFormatting>
  <conditionalFormatting sqref="AP135">
    <cfRule type="cellIs" dxfId="1029" priority="194" operator="between">
      <formula>0.31</formula>
      <formula>0.99</formula>
    </cfRule>
    <cfRule type="cellIs" dxfId="1028" priority="195" operator="greaterThanOrEqual">
      <formula>1</formula>
    </cfRule>
    <cfRule type="cellIs" dxfId="1027" priority="196" operator="lessThanOrEqual">
      <formula>0.3</formula>
    </cfRule>
  </conditionalFormatting>
  <conditionalFormatting sqref="AA135:AL135">
    <cfRule type="expression" dxfId="1026" priority="197">
      <formula>(AA135="p")</formula>
    </cfRule>
    <cfRule type="expression" dxfId="1025" priority="198">
      <formula>(AA135="d")</formula>
    </cfRule>
    <cfRule type="expression" dxfId="1024" priority="199">
      <formula>(AA135="w")</formula>
    </cfRule>
    <cfRule type="expression" dxfId="1023" priority="200">
      <formula>NOT(ISBLANK(AA135))</formula>
    </cfRule>
  </conditionalFormatting>
  <conditionalFormatting sqref="C18:I20 O18:Z20 O22:Z23 C22:I23 C32:I33 O32:Z33 C25:I30 O25:Z30">
    <cfRule type="expression" dxfId="1022" priority="201">
      <formula>(C18="p")</formula>
    </cfRule>
    <cfRule type="expression" dxfId="1021" priority="202">
      <formula>(C18="d")</formula>
    </cfRule>
    <cfRule type="expression" dxfId="1020" priority="203">
      <formula>(C18="w")</formula>
    </cfRule>
    <cfRule type="expression" dxfId="1019" priority="204">
      <formula>NOT(ISBLANK(C18))</formula>
    </cfRule>
  </conditionalFormatting>
  <conditionalFormatting sqref="J18:N20 J22:N23 J32:N33 J25:N30">
    <cfRule type="expression" dxfId="1018" priority="205">
      <formula>(J18="p")</formula>
    </cfRule>
    <cfRule type="expression" dxfId="1017" priority="206">
      <formula>(J18="d")</formula>
    </cfRule>
    <cfRule type="expression" dxfId="1016" priority="207">
      <formula>(J18="w")</formula>
    </cfRule>
    <cfRule type="expression" dxfId="1015" priority="208">
      <formula>NOT(ISBLANK(J18))</formula>
    </cfRule>
  </conditionalFormatting>
  <conditionalFormatting sqref="AP18:AP20 AP22:AP23 AP32:AP33 AP25:AP30">
    <cfRule type="cellIs" dxfId="1014" priority="209" operator="between">
      <formula>0.31</formula>
      <formula>0.99</formula>
    </cfRule>
    <cfRule type="cellIs" dxfId="1013" priority="210" operator="greaterThanOrEqual">
      <formula>1</formula>
    </cfRule>
    <cfRule type="cellIs" dxfId="1012" priority="211" operator="lessThanOrEqual">
      <formula>0.3</formula>
    </cfRule>
  </conditionalFormatting>
  <conditionalFormatting sqref="AA18:AL20 AA22:AL23 AA32:AL33 AA25:AL30">
    <cfRule type="expression" dxfId="1011" priority="212">
      <formula>(AA18="p")</formula>
    </cfRule>
    <cfRule type="expression" dxfId="1010" priority="213">
      <formula>(AA18="d")</formula>
    </cfRule>
    <cfRule type="expression" dxfId="1009" priority="214">
      <formula>(AA18="w")</formula>
    </cfRule>
    <cfRule type="expression" dxfId="1008" priority="215">
      <formula>NOT(ISBLANK(AA18))</formula>
    </cfRule>
  </conditionalFormatting>
  <conditionalFormatting sqref="C11:I13 O11:Z13 O15:Z20 C15:I20 C22:I23 O22:Z23 O32:Z33 C32:I33 O25:Z30 C25:I30">
    <cfRule type="expression" dxfId="1007" priority="216">
      <formula>(C11="p")</formula>
    </cfRule>
    <cfRule type="expression" dxfId="1006" priority="217">
      <formula>(C11="d")</formula>
    </cfRule>
    <cfRule type="expression" dxfId="1005" priority="218">
      <formula>(C11="w")</formula>
    </cfRule>
    <cfRule type="expression" dxfId="1004" priority="219">
      <formula>NOT(ISBLANK(C11))</formula>
    </cfRule>
  </conditionalFormatting>
  <conditionalFormatting sqref="J11:N13 J15:N20 J22:N23 J32:N33 J25:N30">
    <cfRule type="expression" dxfId="1003" priority="220">
      <formula>(J11="p")</formula>
    </cfRule>
    <cfRule type="expression" dxfId="1002" priority="221">
      <formula>(J11="d")</formula>
    </cfRule>
    <cfRule type="expression" dxfId="1001" priority="222">
      <formula>(J11="w")</formula>
    </cfRule>
    <cfRule type="expression" dxfId="1000" priority="223">
      <formula>NOT(ISBLANK(J11))</formula>
    </cfRule>
  </conditionalFormatting>
  <conditionalFormatting sqref="AP11:AP13 AP15:AP20 AP22:AP23 AP32:AP33 AP25:AP30">
    <cfRule type="cellIs" dxfId="999" priority="224" operator="between">
      <formula>0.31</formula>
      <formula>0.99</formula>
    </cfRule>
    <cfRule type="cellIs" dxfId="998" priority="225" operator="greaterThanOrEqual">
      <formula>1</formula>
    </cfRule>
    <cfRule type="cellIs" dxfId="997" priority="226" operator="lessThanOrEqual">
      <formula>0.3</formula>
    </cfRule>
  </conditionalFormatting>
  <conditionalFormatting sqref="AA11:AL13 AA15:AL20 AA22:AL23 AA32:AL33 AA25:AL30">
    <cfRule type="expression" dxfId="996" priority="227">
      <formula>(AA11="p")</formula>
    </cfRule>
    <cfRule type="expression" dxfId="995" priority="228">
      <formula>(AA11="d")</formula>
    </cfRule>
    <cfRule type="expression" dxfId="994" priority="229">
      <formula>(AA11="w")</formula>
    </cfRule>
    <cfRule type="expression" dxfId="993" priority="230">
      <formula>NOT(ISBLANK(AA11))</formula>
    </cfRule>
  </conditionalFormatting>
  <conditionalFormatting sqref="C83:AL89">
    <cfRule type="expression" dxfId="992" priority="231">
      <formula>(C83="p")</formula>
    </cfRule>
    <cfRule type="expression" dxfId="991" priority="232">
      <formula>(C83="d")</formula>
    </cfRule>
    <cfRule type="expression" dxfId="990" priority="233">
      <formula>(C83="w")</formula>
    </cfRule>
    <cfRule type="expression" dxfId="989" priority="234">
      <formula>NOT(ISBLANK(C83))</formula>
    </cfRule>
  </conditionalFormatting>
  <conditionalFormatting sqref="AP83:AP89">
    <cfRule type="cellIs" dxfId="988" priority="235" operator="between">
      <formula>0.31</formula>
      <formula>0.99</formula>
    </cfRule>
    <cfRule type="cellIs" dxfId="987" priority="236" operator="greaterThanOrEqual">
      <formula>1</formula>
    </cfRule>
    <cfRule type="cellIs" dxfId="986" priority="237" operator="lessThanOrEqual">
      <formula>0.3</formula>
    </cfRule>
  </conditionalFormatting>
  <conditionalFormatting sqref="C82:AL82">
    <cfRule type="expression" dxfId="985" priority="238">
      <formula>(C82="p")</formula>
    </cfRule>
    <cfRule type="expression" dxfId="984" priority="239">
      <formula>(C82="d")</formula>
    </cfRule>
    <cfRule type="expression" dxfId="983" priority="240">
      <formula>(C82="w")</formula>
    </cfRule>
    <cfRule type="expression" dxfId="982" priority="241">
      <formula>NOT(ISBLANK(C82))</formula>
    </cfRule>
  </conditionalFormatting>
  <conditionalFormatting sqref="C92:AL92">
    <cfRule type="expression" dxfId="981" priority="242">
      <formula>(C92="p")</formula>
    </cfRule>
    <cfRule type="expression" dxfId="980" priority="243">
      <formula>(C92="d")</formula>
    </cfRule>
    <cfRule type="expression" dxfId="979" priority="244">
      <formula>(C92="w")</formula>
    </cfRule>
    <cfRule type="expression" dxfId="978" priority="245">
      <formula>NOT(ISBLANK(C92))</formula>
    </cfRule>
  </conditionalFormatting>
  <conditionalFormatting sqref="AP92">
    <cfRule type="cellIs" dxfId="977" priority="246" operator="between">
      <formula>0.31</formula>
      <formula>0.99</formula>
    </cfRule>
    <cfRule type="cellIs" dxfId="976" priority="247" operator="greaterThanOrEqual">
      <formula>1</formula>
    </cfRule>
    <cfRule type="cellIs" dxfId="975" priority="248" operator="lessThanOrEqual">
      <formula>0.3</formula>
    </cfRule>
  </conditionalFormatting>
  <conditionalFormatting sqref="C171:AL171">
    <cfRule type="expression" dxfId="974" priority="249">
      <formula>(C171="p")</formula>
    </cfRule>
    <cfRule type="expression" dxfId="973" priority="250">
      <formula>(C171="d")</formula>
    </cfRule>
    <cfRule type="expression" dxfId="972" priority="251">
      <formula>(C171="w")</formula>
    </cfRule>
    <cfRule type="expression" dxfId="971" priority="252">
      <formula>NOT(ISBLANK(C171))</formula>
    </cfRule>
  </conditionalFormatting>
  <conditionalFormatting sqref="C136:AL136 C138:AL139">
    <cfRule type="expression" dxfId="970" priority="253">
      <formula>(C136="p")</formula>
    </cfRule>
    <cfRule type="expression" dxfId="969" priority="254">
      <formula>(C136="d")</formula>
    </cfRule>
    <cfRule type="expression" dxfId="968" priority="255">
      <formula>(C136="w")</formula>
    </cfRule>
    <cfRule type="expression" dxfId="967" priority="256">
      <formula>NOT(ISBLANK(C136))</formula>
    </cfRule>
  </conditionalFormatting>
  <conditionalFormatting sqref="C6:AI7">
    <cfRule type="expression" dxfId="966" priority="257">
      <formula>(C6="p")</formula>
    </cfRule>
    <cfRule type="expression" dxfId="965" priority="258">
      <formula>(C6="d")</formula>
    </cfRule>
    <cfRule type="expression" dxfId="964" priority="259">
      <formula>(C6="w")</formula>
    </cfRule>
    <cfRule type="expression" dxfId="963" priority="260">
      <formula>NOT(ISBLANK(C6))</formula>
    </cfRule>
  </conditionalFormatting>
  <conditionalFormatting sqref="K6:K7">
    <cfRule type="expression" dxfId="962" priority="261">
      <formula>(K6="p")</formula>
    </cfRule>
    <cfRule type="expression" dxfId="961" priority="262">
      <formula>(K6="d")</formula>
    </cfRule>
    <cfRule type="expression" dxfId="960" priority="263">
      <formula>(K6="w")</formula>
    </cfRule>
    <cfRule type="expression" dxfId="959" priority="264">
      <formula>NOT(ISBLANK(K6))</formula>
    </cfRule>
  </conditionalFormatting>
  <conditionalFormatting sqref="AP6:AP7">
    <cfRule type="cellIs" dxfId="958" priority="265" operator="between">
      <formula>0.31</formula>
      <formula>0.99</formula>
    </cfRule>
    <cfRule type="cellIs" dxfId="957" priority="266" operator="greaterThanOrEqual">
      <formula>1</formula>
    </cfRule>
    <cfRule type="cellIs" dxfId="956" priority="267" operator="lessThanOrEqual">
      <formula>0.3</formula>
    </cfRule>
  </conditionalFormatting>
  <conditionalFormatting sqref="AJ6:AL7">
    <cfRule type="expression" dxfId="955" priority="268">
      <formula>(AJ6="p")</formula>
    </cfRule>
    <cfRule type="expression" dxfId="954" priority="269">
      <formula>(AJ6="d")</formula>
    </cfRule>
    <cfRule type="expression" dxfId="953" priority="270">
      <formula>(AJ6="w")</formula>
    </cfRule>
    <cfRule type="expression" dxfId="952" priority="271">
      <formula>NOT(ISBLANK(AJ6))</formula>
    </cfRule>
  </conditionalFormatting>
  <conditionalFormatting sqref="C35:AI35">
    <cfRule type="expression" dxfId="951" priority="272">
      <formula>(C35="p")</formula>
    </cfRule>
    <cfRule type="expression" dxfId="950" priority="273">
      <formula>(C35="d")</formula>
    </cfRule>
    <cfRule type="expression" dxfId="949" priority="274">
      <formula>(C35="w")</formula>
    </cfRule>
    <cfRule type="expression" dxfId="948" priority="275">
      <formula>NOT(ISBLANK(C35))</formula>
    </cfRule>
  </conditionalFormatting>
  <conditionalFormatting sqref="K35">
    <cfRule type="expression" dxfId="947" priority="276">
      <formula>(K35="p")</formula>
    </cfRule>
    <cfRule type="expression" dxfId="946" priority="277">
      <formula>(K35="d")</formula>
    </cfRule>
    <cfRule type="expression" dxfId="945" priority="278">
      <formula>(K35="w")</formula>
    </cfRule>
    <cfRule type="expression" dxfId="944" priority="279">
      <formula>NOT(ISBLANK(K35))</formula>
    </cfRule>
  </conditionalFormatting>
  <conditionalFormatting sqref="AP35">
    <cfRule type="cellIs" dxfId="943" priority="280" operator="between">
      <formula>0.31</formula>
      <formula>0.99</formula>
    </cfRule>
    <cfRule type="cellIs" dxfId="942" priority="281" operator="greaterThanOrEqual">
      <formula>1</formula>
    </cfRule>
    <cfRule type="cellIs" dxfId="941" priority="282" operator="lessThanOrEqual">
      <formula>0.3</formula>
    </cfRule>
  </conditionalFormatting>
  <conditionalFormatting sqref="AJ35:AL35">
    <cfRule type="expression" dxfId="940" priority="283">
      <formula>(AJ35="p")</formula>
    </cfRule>
    <cfRule type="expression" dxfId="939" priority="284">
      <formula>(AJ35="d")</formula>
    </cfRule>
    <cfRule type="expression" dxfId="938" priority="285">
      <formula>(AJ35="w")</formula>
    </cfRule>
    <cfRule type="expression" dxfId="937" priority="286">
      <formula>NOT(ISBLANK(AJ35))</formula>
    </cfRule>
  </conditionalFormatting>
  <conditionalFormatting sqref="C56:AI56">
    <cfRule type="expression" dxfId="936" priority="287">
      <formula>(C56="p")</formula>
    </cfRule>
    <cfRule type="expression" dxfId="935" priority="288">
      <formula>(C56="d")</formula>
    </cfRule>
    <cfRule type="expression" dxfId="934" priority="289">
      <formula>(C56="w")</formula>
    </cfRule>
    <cfRule type="expression" dxfId="933" priority="290">
      <formula>NOT(ISBLANK(C56))</formula>
    </cfRule>
  </conditionalFormatting>
  <conditionalFormatting sqref="K56">
    <cfRule type="expression" dxfId="932" priority="291">
      <formula>(K56="p")</formula>
    </cfRule>
    <cfRule type="expression" dxfId="931" priority="292">
      <formula>(K56="d")</formula>
    </cfRule>
    <cfRule type="expression" dxfId="930" priority="293">
      <formula>(K56="w")</formula>
    </cfRule>
    <cfRule type="expression" dxfId="929" priority="294">
      <formula>NOT(ISBLANK(K56))</formula>
    </cfRule>
  </conditionalFormatting>
  <conditionalFormatting sqref="AP56">
    <cfRule type="cellIs" dxfId="928" priority="295" operator="between">
      <formula>0.31</formula>
      <formula>0.99</formula>
    </cfRule>
    <cfRule type="cellIs" dxfId="927" priority="296" operator="greaterThanOrEqual">
      <formula>1</formula>
    </cfRule>
    <cfRule type="cellIs" dxfId="926" priority="297" operator="lessThanOrEqual">
      <formula>0.3</formula>
    </cfRule>
  </conditionalFormatting>
  <conditionalFormatting sqref="AJ56:AL56">
    <cfRule type="expression" dxfId="925" priority="298">
      <formula>(AJ56="p")</formula>
    </cfRule>
    <cfRule type="expression" dxfId="924" priority="299">
      <formula>(AJ56="d")</formula>
    </cfRule>
    <cfRule type="expression" dxfId="923" priority="300">
      <formula>(AJ56="w")</formula>
    </cfRule>
    <cfRule type="expression" dxfId="922" priority="301">
      <formula>NOT(ISBLANK(AJ56))</formula>
    </cfRule>
  </conditionalFormatting>
  <conditionalFormatting sqref="C96:AI96">
    <cfRule type="expression" dxfId="921" priority="302">
      <formula>(C96="p")</formula>
    </cfRule>
    <cfRule type="expression" dxfId="920" priority="303">
      <formula>(C96="d")</formula>
    </cfRule>
    <cfRule type="expression" dxfId="919" priority="304">
      <formula>(C96="w")</formula>
    </cfRule>
    <cfRule type="expression" dxfId="918" priority="305">
      <formula>NOT(ISBLANK(C96))</formula>
    </cfRule>
  </conditionalFormatting>
  <conditionalFormatting sqref="K96">
    <cfRule type="expression" dxfId="917" priority="306">
      <formula>(K96="p")</formula>
    </cfRule>
    <cfRule type="expression" dxfId="916" priority="307">
      <formula>(K96="d")</formula>
    </cfRule>
    <cfRule type="expression" dxfId="915" priority="308">
      <formula>(K96="w")</formula>
    </cfRule>
    <cfRule type="expression" dxfId="914" priority="309">
      <formula>NOT(ISBLANK(K96))</formula>
    </cfRule>
  </conditionalFormatting>
  <conditionalFormatting sqref="AP96">
    <cfRule type="cellIs" dxfId="913" priority="310" operator="between">
      <formula>0.31</formula>
      <formula>0.99</formula>
    </cfRule>
    <cfRule type="cellIs" dxfId="912" priority="311" operator="greaterThanOrEqual">
      <formula>1</formula>
    </cfRule>
    <cfRule type="cellIs" dxfId="911" priority="312" operator="lessThanOrEqual">
      <formula>0.3</formula>
    </cfRule>
  </conditionalFormatting>
  <conditionalFormatting sqref="AJ96:AL96">
    <cfRule type="expression" dxfId="910" priority="313">
      <formula>(AJ96="p")</formula>
    </cfRule>
    <cfRule type="expression" dxfId="909" priority="314">
      <formula>(AJ96="d")</formula>
    </cfRule>
    <cfRule type="expression" dxfId="908" priority="315">
      <formula>(AJ96="w")</formula>
    </cfRule>
    <cfRule type="expression" dxfId="907" priority="316">
      <formula>NOT(ISBLANK(AJ96))</formula>
    </cfRule>
  </conditionalFormatting>
  <conditionalFormatting sqref="C113:AI113">
    <cfRule type="expression" dxfId="906" priority="317">
      <formula>(C113="p")</formula>
    </cfRule>
    <cfRule type="expression" dxfId="905" priority="318">
      <formula>(C113="d")</formula>
    </cfRule>
    <cfRule type="expression" dxfId="904" priority="319">
      <formula>(C113="w")</formula>
    </cfRule>
    <cfRule type="expression" dxfId="903" priority="320">
      <formula>NOT(ISBLANK(C113))</formula>
    </cfRule>
  </conditionalFormatting>
  <conditionalFormatting sqref="K113">
    <cfRule type="expression" dxfId="902" priority="321">
      <formula>(K113="p")</formula>
    </cfRule>
    <cfRule type="expression" dxfId="901" priority="322">
      <formula>(K113="d")</formula>
    </cfRule>
    <cfRule type="expression" dxfId="900" priority="323">
      <formula>(K113="w")</formula>
    </cfRule>
    <cfRule type="expression" dxfId="899" priority="324">
      <formula>NOT(ISBLANK(K113))</formula>
    </cfRule>
  </conditionalFormatting>
  <conditionalFormatting sqref="AJ113:AL113">
    <cfRule type="expression" dxfId="898" priority="325">
      <formula>(AJ113="p")</formula>
    </cfRule>
    <cfRule type="expression" dxfId="897" priority="326">
      <formula>(AJ113="d")</formula>
    </cfRule>
    <cfRule type="expression" dxfId="896" priority="327">
      <formula>(AJ113="w")</formula>
    </cfRule>
    <cfRule type="expression" dxfId="895" priority="328">
      <formula>NOT(ISBLANK(AJ113))</formula>
    </cfRule>
  </conditionalFormatting>
  <conditionalFormatting sqref="C127:AI127">
    <cfRule type="expression" dxfId="894" priority="329">
      <formula>(C127="p")</formula>
    </cfRule>
    <cfRule type="expression" dxfId="893" priority="330">
      <formula>(C127="d")</formula>
    </cfRule>
    <cfRule type="expression" dxfId="892" priority="331">
      <formula>(C127="w")</formula>
    </cfRule>
    <cfRule type="expression" dxfId="891" priority="332">
      <formula>NOT(ISBLANK(C127))</formula>
    </cfRule>
  </conditionalFormatting>
  <conditionalFormatting sqref="K127">
    <cfRule type="expression" dxfId="890" priority="333">
      <formula>(K127="p")</formula>
    </cfRule>
    <cfRule type="expression" dxfId="889" priority="334">
      <formula>(K127="d")</formula>
    </cfRule>
    <cfRule type="expression" dxfId="888" priority="335">
      <formula>(K127="w")</formula>
    </cfRule>
    <cfRule type="expression" dxfId="887" priority="336">
      <formula>NOT(ISBLANK(K127))</formula>
    </cfRule>
  </conditionalFormatting>
  <conditionalFormatting sqref="AJ127:AL127">
    <cfRule type="expression" dxfId="886" priority="337">
      <formula>(AJ127="p")</formula>
    </cfRule>
    <cfRule type="expression" dxfId="885" priority="338">
      <formula>(AJ127="d")</formula>
    </cfRule>
    <cfRule type="expression" dxfId="884" priority="339">
      <formula>(AJ127="w")</formula>
    </cfRule>
    <cfRule type="expression" dxfId="883" priority="340">
      <formula>NOT(ISBLANK(AJ127))</formula>
    </cfRule>
  </conditionalFormatting>
  <conditionalFormatting sqref="C155:AI160">
    <cfRule type="expression" dxfId="882" priority="341">
      <formula>(C155="p")</formula>
    </cfRule>
    <cfRule type="expression" dxfId="881" priority="342">
      <formula>(C155="d")</formula>
    </cfRule>
    <cfRule type="expression" dxfId="880" priority="343">
      <formula>(C155="w")</formula>
    </cfRule>
    <cfRule type="expression" dxfId="879" priority="344">
      <formula>NOT(ISBLANK(C155))</formula>
    </cfRule>
  </conditionalFormatting>
  <conditionalFormatting sqref="K155:K160">
    <cfRule type="expression" dxfId="878" priority="345">
      <formula>(K155="p")</formula>
    </cfRule>
    <cfRule type="expression" dxfId="877" priority="346">
      <formula>(K155="d")</formula>
    </cfRule>
    <cfRule type="expression" dxfId="876" priority="347">
      <formula>(K155="w")</formula>
    </cfRule>
    <cfRule type="expression" dxfId="875" priority="348">
      <formula>NOT(ISBLANK(K155))</formula>
    </cfRule>
  </conditionalFormatting>
  <conditionalFormatting sqref="AP157:AP160">
    <cfRule type="cellIs" dxfId="874" priority="349" operator="between">
      <formula>0.31</formula>
      <formula>0.99</formula>
    </cfRule>
    <cfRule type="cellIs" dxfId="873" priority="350" operator="greaterThanOrEqual">
      <formula>1</formula>
    </cfRule>
    <cfRule type="cellIs" dxfId="872" priority="351" operator="lessThanOrEqual">
      <formula>0.3</formula>
    </cfRule>
  </conditionalFormatting>
  <conditionalFormatting sqref="AJ155:AL160">
    <cfRule type="expression" dxfId="871" priority="352">
      <formula>(AJ155="p")</formula>
    </cfRule>
    <cfRule type="expression" dxfId="870" priority="353">
      <formula>(AJ155="d")</formula>
    </cfRule>
    <cfRule type="expression" dxfId="869" priority="354">
      <formula>(AJ155="w")</formula>
    </cfRule>
    <cfRule type="expression" dxfId="868" priority="355">
      <formula>NOT(ISBLANK(AJ155))</formula>
    </cfRule>
  </conditionalFormatting>
  <conditionalFormatting sqref="C133:AI133">
    <cfRule type="expression" dxfId="867" priority="356">
      <formula>(C133="p")</formula>
    </cfRule>
    <cfRule type="expression" dxfId="866" priority="357">
      <formula>(C133="d")</formula>
    </cfRule>
    <cfRule type="expression" dxfId="865" priority="358">
      <formula>(C133="w")</formula>
    </cfRule>
    <cfRule type="expression" dxfId="864" priority="359">
      <formula>NOT(ISBLANK(C133))</formula>
    </cfRule>
  </conditionalFormatting>
  <conditionalFormatting sqref="K133">
    <cfRule type="expression" dxfId="863" priority="360">
      <formula>(K133="p")</formula>
    </cfRule>
    <cfRule type="expression" dxfId="862" priority="361">
      <formula>(K133="d")</formula>
    </cfRule>
    <cfRule type="expression" dxfId="861" priority="362">
      <formula>(K133="w")</formula>
    </cfRule>
    <cfRule type="expression" dxfId="860" priority="363">
      <formula>NOT(ISBLANK(K133))</formula>
    </cfRule>
  </conditionalFormatting>
  <conditionalFormatting sqref="AJ133:AL133">
    <cfRule type="expression" dxfId="859" priority="364">
      <formula>(AJ133="p")</formula>
    </cfRule>
    <cfRule type="expression" dxfId="858" priority="365">
      <formula>(AJ133="d")</formula>
    </cfRule>
    <cfRule type="expression" dxfId="857" priority="366">
      <formula>(AJ133="w")</formula>
    </cfRule>
    <cfRule type="expression" dxfId="856" priority="367">
      <formula>NOT(ISBLANK(AJ133))</formula>
    </cfRule>
  </conditionalFormatting>
  <conditionalFormatting sqref="C34:AL34">
    <cfRule type="expression" dxfId="855" priority="368">
      <formula>(C34="p")</formula>
    </cfRule>
    <cfRule type="expression" dxfId="854" priority="369">
      <formula>(C34="d")</formula>
    </cfRule>
    <cfRule type="expression" dxfId="853" priority="370">
      <formula>(C34="w")</formula>
    </cfRule>
    <cfRule type="expression" dxfId="852" priority="371">
      <formula>NOT(ISBLANK(C34))</formula>
    </cfRule>
  </conditionalFormatting>
  <conditionalFormatting sqref="AP34">
    <cfRule type="cellIs" dxfId="851" priority="372" operator="between">
      <formula>0.31</formula>
      <formula>0.99</formula>
    </cfRule>
    <cfRule type="cellIs" dxfId="850" priority="373" operator="greaterThanOrEqual">
      <formula>1</formula>
    </cfRule>
    <cfRule type="cellIs" dxfId="849" priority="374" operator="lessThanOrEqual">
      <formula>0.3</formula>
    </cfRule>
  </conditionalFormatting>
  <conditionalFormatting sqref="C37:Z37">
    <cfRule type="expression" dxfId="848" priority="375">
      <formula>(C37="p")</formula>
    </cfRule>
    <cfRule type="expression" dxfId="847" priority="376">
      <formula>(C37="d")</formula>
    </cfRule>
    <cfRule type="expression" dxfId="846" priority="377">
      <formula>(C37="w")</formula>
    </cfRule>
    <cfRule type="expression" dxfId="845" priority="378">
      <formula>NOT(ISBLANK(C37))</formula>
    </cfRule>
  </conditionalFormatting>
  <conditionalFormatting sqref="K37">
    <cfRule type="expression" dxfId="844" priority="379">
      <formula>(K37="p")</formula>
    </cfRule>
    <cfRule type="expression" dxfId="843" priority="380">
      <formula>(K37="d")</formula>
    </cfRule>
    <cfRule type="expression" dxfId="842" priority="381">
      <formula>(K37="w")</formula>
    </cfRule>
    <cfRule type="expression" dxfId="841" priority="382">
      <formula>NOT(ISBLANK(K37))</formula>
    </cfRule>
  </conditionalFormatting>
  <conditionalFormatting sqref="AP37">
    <cfRule type="cellIs" dxfId="840" priority="383" operator="between">
      <formula>0.31</formula>
      <formula>0.99</formula>
    </cfRule>
    <cfRule type="cellIs" dxfId="839" priority="384" operator="greaterThanOrEqual">
      <formula>1</formula>
    </cfRule>
    <cfRule type="cellIs" dxfId="838" priority="385" operator="lessThanOrEqual">
      <formula>0.3</formula>
    </cfRule>
  </conditionalFormatting>
  <conditionalFormatting sqref="AA37:AL37">
    <cfRule type="expression" dxfId="837" priority="386">
      <formula>(AA37="p")</formula>
    </cfRule>
    <cfRule type="expression" dxfId="836" priority="387">
      <formula>(AA37="d")</formula>
    </cfRule>
    <cfRule type="expression" dxfId="835" priority="388">
      <formula>(AA37="w")</formula>
    </cfRule>
    <cfRule type="expression" dxfId="834" priority="389">
      <formula>NOT(ISBLANK(AA37))</formula>
    </cfRule>
  </conditionalFormatting>
  <conditionalFormatting sqref="C94:AC94 C95:AL95">
    <cfRule type="expression" dxfId="833" priority="390">
      <formula>(C94="p")</formula>
    </cfRule>
    <cfRule type="expression" dxfId="832" priority="391">
      <formula>(C94="d")</formula>
    </cfRule>
    <cfRule type="expression" dxfId="831" priority="392">
      <formula>(C94="w")</formula>
    </cfRule>
    <cfRule type="expression" dxfId="830" priority="393">
      <formula>NOT(ISBLANK(C94))</formula>
    </cfRule>
  </conditionalFormatting>
  <conditionalFormatting sqref="K94">
    <cfRule type="expression" dxfId="829" priority="394">
      <formula>(K94="p")</formula>
    </cfRule>
    <cfRule type="expression" dxfId="828" priority="395">
      <formula>(K94="d")</formula>
    </cfRule>
    <cfRule type="expression" dxfId="827" priority="396">
      <formula>(K94="w")</formula>
    </cfRule>
    <cfRule type="expression" dxfId="826" priority="397">
      <formula>NOT(ISBLANK(K94))</formula>
    </cfRule>
  </conditionalFormatting>
  <conditionalFormatting sqref="AP94:AP95">
    <cfRule type="cellIs" dxfId="825" priority="398" operator="between">
      <formula>0.31</formula>
      <formula>0.99</formula>
    </cfRule>
    <cfRule type="cellIs" dxfId="824" priority="399" operator="greaterThanOrEqual">
      <formula>1</formula>
    </cfRule>
    <cfRule type="cellIs" dxfId="823" priority="400" operator="lessThanOrEqual">
      <formula>0.3</formula>
    </cfRule>
  </conditionalFormatting>
  <conditionalFormatting sqref="AA94:AL94">
    <cfRule type="expression" dxfId="822" priority="401">
      <formula>(AA94="p")</formula>
    </cfRule>
    <cfRule type="expression" dxfId="821" priority="402">
      <formula>(AA94="d")</formula>
    </cfRule>
    <cfRule type="expression" dxfId="820" priority="403">
      <formula>(AA94="w")</formula>
    </cfRule>
    <cfRule type="expression" dxfId="819" priority="404">
      <formula>NOT(ISBLANK(AA94))</formula>
    </cfRule>
  </conditionalFormatting>
  <conditionalFormatting sqref="C99:Z99 C103:AC106 C112:AL112 C108:AC111">
    <cfRule type="expression" dxfId="818" priority="405">
      <formula>(C99="p")</formula>
    </cfRule>
    <cfRule type="expression" dxfId="817" priority="406">
      <formula>(C99="d")</formula>
    </cfRule>
    <cfRule type="expression" dxfId="816" priority="407">
      <formula>(C99="w")</formula>
    </cfRule>
    <cfRule type="expression" dxfId="815" priority="408">
      <formula>NOT(ISBLANK(C99))</formula>
    </cfRule>
  </conditionalFormatting>
  <conditionalFormatting sqref="K103:K106 K99 K108:K111">
    <cfRule type="expression" dxfId="814" priority="409">
      <formula>(K99="p")</formula>
    </cfRule>
    <cfRule type="expression" dxfId="813" priority="410">
      <formula>(K99="d")</formula>
    </cfRule>
    <cfRule type="expression" dxfId="812" priority="411">
      <formula>(K99="w")</formula>
    </cfRule>
    <cfRule type="expression" dxfId="811" priority="412">
      <formula>NOT(ISBLANK(K99))</formula>
    </cfRule>
  </conditionalFormatting>
  <conditionalFormatting sqref="AP99 AP103:AP106 AP108:AP112">
    <cfRule type="cellIs" dxfId="810" priority="413" operator="between">
      <formula>0.31</formula>
      <formula>0.99</formula>
    </cfRule>
    <cfRule type="cellIs" dxfId="809" priority="414" operator="greaterThanOrEqual">
      <formula>1</formula>
    </cfRule>
    <cfRule type="cellIs" dxfId="808" priority="415" operator="lessThanOrEqual">
      <formula>0.3</formula>
    </cfRule>
  </conditionalFormatting>
  <conditionalFormatting sqref="AA99:AL99 AA103:AL106 AA108:AL111">
    <cfRule type="expression" dxfId="807" priority="416">
      <formula>(AA99="p")</formula>
    </cfRule>
    <cfRule type="expression" dxfId="806" priority="417">
      <formula>(AA99="d")</formula>
    </cfRule>
    <cfRule type="expression" dxfId="805" priority="418">
      <formula>(AA99="w")</formula>
    </cfRule>
    <cfRule type="expression" dxfId="804" priority="419">
      <formula>NOT(ISBLANK(AA99))</formula>
    </cfRule>
  </conditionalFormatting>
  <conditionalFormatting sqref="C101:Z101">
    <cfRule type="expression" dxfId="803" priority="420">
      <formula>(C101="p")</formula>
    </cfRule>
    <cfRule type="expression" dxfId="802" priority="421">
      <formula>(C101="d")</formula>
    </cfRule>
    <cfRule type="expression" dxfId="801" priority="422">
      <formula>(C101="w")</formula>
    </cfRule>
    <cfRule type="expression" dxfId="800" priority="423">
      <formula>NOT(ISBLANK(C101))</formula>
    </cfRule>
  </conditionalFormatting>
  <conditionalFormatting sqref="K101">
    <cfRule type="expression" dxfId="799" priority="424">
      <formula>(K101="p")</formula>
    </cfRule>
    <cfRule type="expression" dxfId="798" priority="425">
      <formula>(K101="d")</formula>
    </cfRule>
    <cfRule type="expression" dxfId="797" priority="426">
      <formula>(K101="w")</formula>
    </cfRule>
    <cfRule type="expression" dxfId="796" priority="427">
      <formula>NOT(ISBLANK(K101))</formula>
    </cfRule>
  </conditionalFormatting>
  <conditionalFormatting sqref="AP101">
    <cfRule type="cellIs" dxfId="795" priority="428" operator="between">
      <formula>0.31</formula>
      <formula>0.99</formula>
    </cfRule>
    <cfRule type="cellIs" dxfId="794" priority="429" operator="greaterThanOrEqual">
      <formula>1</formula>
    </cfRule>
    <cfRule type="cellIs" dxfId="793" priority="430" operator="lessThanOrEqual">
      <formula>0.3</formula>
    </cfRule>
  </conditionalFormatting>
  <conditionalFormatting sqref="AA101:AL101">
    <cfRule type="expression" dxfId="792" priority="431">
      <formula>(AA101="p")</formula>
    </cfRule>
    <cfRule type="expression" dxfId="791" priority="432">
      <formula>(AA101="d")</formula>
    </cfRule>
    <cfRule type="expression" dxfId="790" priority="433">
      <formula>(AA101="w")</formula>
    </cfRule>
    <cfRule type="expression" dxfId="789" priority="434">
      <formula>NOT(ISBLANK(AA101))</formula>
    </cfRule>
  </conditionalFormatting>
  <conditionalFormatting sqref="C116:Z116 C124:AC125 C126:AL126">
    <cfRule type="expression" dxfId="788" priority="435">
      <formula>(C116="p")</formula>
    </cfRule>
    <cfRule type="expression" dxfId="787" priority="436">
      <formula>(C116="d")</formula>
    </cfRule>
    <cfRule type="expression" dxfId="786" priority="437">
      <formula>(C116="w")</formula>
    </cfRule>
    <cfRule type="expression" dxfId="785" priority="438">
      <formula>NOT(ISBLANK(C116))</formula>
    </cfRule>
  </conditionalFormatting>
  <conditionalFormatting sqref="K124:K125 K116">
    <cfRule type="expression" dxfId="784" priority="439">
      <formula>(K116="p")</formula>
    </cfRule>
    <cfRule type="expression" dxfId="783" priority="440">
      <formula>(K116="d")</formula>
    </cfRule>
    <cfRule type="expression" dxfId="782" priority="441">
      <formula>(K116="w")</formula>
    </cfRule>
    <cfRule type="expression" dxfId="781" priority="442">
      <formula>NOT(ISBLANK(K116))</formula>
    </cfRule>
  </conditionalFormatting>
  <conditionalFormatting sqref="AP116 AP124:AP126">
    <cfRule type="cellIs" dxfId="780" priority="443" operator="between">
      <formula>0.31</formula>
      <formula>0.99</formula>
    </cfRule>
    <cfRule type="cellIs" dxfId="779" priority="444" operator="greaterThanOrEqual">
      <formula>1</formula>
    </cfRule>
    <cfRule type="cellIs" dxfId="778" priority="445" operator="lessThanOrEqual">
      <formula>0.3</formula>
    </cfRule>
  </conditionalFormatting>
  <conditionalFormatting sqref="AA116:AL116 AA124:AL125">
    <cfRule type="expression" dxfId="777" priority="446">
      <formula>(AA116="p")</formula>
    </cfRule>
    <cfRule type="expression" dxfId="776" priority="447">
      <formula>(AA116="d")</formula>
    </cfRule>
    <cfRule type="expression" dxfId="775" priority="448">
      <formula>(AA116="w")</formula>
    </cfRule>
    <cfRule type="expression" dxfId="774" priority="449">
      <formula>NOT(ISBLANK(AA116))</formula>
    </cfRule>
  </conditionalFormatting>
  <conditionalFormatting sqref="C118:Z123">
    <cfRule type="expression" dxfId="773" priority="450">
      <formula>(C118="p")</formula>
    </cfRule>
    <cfRule type="expression" dxfId="772" priority="451">
      <formula>(C118="d")</formula>
    </cfRule>
    <cfRule type="expression" dxfId="771" priority="452">
      <formula>(C118="w")</formula>
    </cfRule>
    <cfRule type="expression" dxfId="770" priority="453">
      <formula>NOT(ISBLANK(C118))</formula>
    </cfRule>
  </conditionalFormatting>
  <conditionalFormatting sqref="K118:K123">
    <cfRule type="expression" dxfId="769" priority="454">
      <formula>(K118="p")</formula>
    </cfRule>
    <cfRule type="expression" dxfId="768" priority="455">
      <formula>(K118="d")</formula>
    </cfRule>
    <cfRule type="expression" dxfId="767" priority="456">
      <formula>(K118="w")</formula>
    </cfRule>
    <cfRule type="expression" dxfId="766" priority="457">
      <formula>NOT(ISBLANK(K118))</formula>
    </cfRule>
  </conditionalFormatting>
  <conditionalFormatting sqref="AP118:AP123">
    <cfRule type="cellIs" dxfId="765" priority="458" operator="between">
      <formula>0.31</formula>
      <formula>0.99</formula>
    </cfRule>
    <cfRule type="cellIs" dxfId="764" priority="459" operator="greaterThanOrEqual">
      <formula>1</formula>
    </cfRule>
    <cfRule type="cellIs" dxfId="763" priority="460" operator="lessThanOrEqual">
      <formula>0.3</formula>
    </cfRule>
  </conditionalFormatting>
  <conditionalFormatting sqref="AA118:AL123">
    <cfRule type="expression" dxfId="762" priority="461">
      <formula>(AA118="p")</formula>
    </cfRule>
    <cfRule type="expression" dxfId="761" priority="462">
      <formula>(AA118="d")</formula>
    </cfRule>
    <cfRule type="expression" dxfId="760" priority="463">
      <formula>(AA118="w")</formula>
    </cfRule>
    <cfRule type="expression" dxfId="759" priority="464">
      <formula>NOT(ISBLANK(AA118))</formula>
    </cfRule>
  </conditionalFormatting>
  <conditionalFormatting sqref="C129:Z129 C131:AC131 C132:AL132">
    <cfRule type="expression" dxfId="758" priority="465">
      <formula>(C129="p")</formula>
    </cfRule>
    <cfRule type="expression" dxfId="757" priority="466">
      <formula>(C129="d")</formula>
    </cfRule>
    <cfRule type="expression" dxfId="756" priority="467">
      <formula>(C129="w")</formula>
    </cfRule>
    <cfRule type="expression" dxfId="755" priority="468">
      <formula>NOT(ISBLANK(C129))</formula>
    </cfRule>
  </conditionalFormatting>
  <conditionalFormatting sqref="K131 K129">
    <cfRule type="expression" dxfId="754" priority="469">
      <formula>(K129="p")</formula>
    </cfRule>
    <cfRule type="expression" dxfId="753" priority="470">
      <formula>(K129="d")</formula>
    </cfRule>
    <cfRule type="expression" dxfId="752" priority="471">
      <formula>(K129="w")</formula>
    </cfRule>
    <cfRule type="expression" dxfId="751" priority="472">
      <formula>NOT(ISBLANK(K129))</formula>
    </cfRule>
  </conditionalFormatting>
  <conditionalFormatting sqref="AP129 AP131:AP132">
    <cfRule type="cellIs" dxfId="750" priority="473" operator="between">
      <formula>0.31</formula>
      <formula>0.99</formula>
    </cfRule>
    <cfRule type="cellIs" dxfId="749" priority="474" operator="greaterThanOrEqual">
      <formula>1</formula>
    </cfRule>
    <cfRule type="cellIs" dxfId="748" priority="475" operator="lessThanOrEqual">
      <formula>0.3</formula>
    </cfRule>
  </conditionalFormatting>
  <conditionalFormatting sqref="AA129:AL129 AA131:AL131">
    <cfRule type="expression" dxfId="747" priority="476">
      <formula>(AA129="p")</formula>
    </cfRule>
    <cfRule type="expression" dxfId="746" priority="477">
      <formula>(AA129="d")</formula>
    </cfRule>
    <cfRule type="expression" dxfId="745" priority="478">
      <formula>(AA129="w")</formula>
    </cfRule>
    <cfRule type="expression" dxfId="744" priority="479">
      <formula>NOT(ISBLANK(AA129))</formula>
    </cfRule>
  </conditionalFormatting>
  <conditionalFormatting sqref="C130:Z130">
    <cfRule type="expression" dxfId="743" priority="480">
      <formula>(C130="p")</formula>
    </cfRule>
    <cfRule type="expression" dxfId="742" priority="481">
      <formula>(C130="d")</formula>
    </cfRule>
    <cfRule type="expression" dxfId="741" priority="482">
      <formula>(C130="w")</formula>
    </cfRule>
    <cfRule type="expression" dxfId="740" priority="483">
      <formula>NOT(ISBLANK(C130))</formula>
    </cfRule>
  </conditionalFormatting>
  <conditionalFormatting sqref="K130">
    <cfRule type="expression" dxfId="739" priority="484">
      <formula>(K130="p")</formula>
    </cfRule>
    <cfRule type="expression" dxfId="738" priority="485">
      <formula>(K130="d")</formula>
    </cfRule>
    <cfRule type="expression" dxfId="737" priority="486">
      <formula>(K130="w")</formula>
    </cfRule>
    <cfRule type="expression" dxfId="736" priority="487">
      <formula>NOT(ISBLANK(K130))</formula>
    </cfRule>
  </conditionalFormatting>
  <conditionalFormatting sqref="AP130">
    <cfRule type="cellIs" dxfId="735" priority="488" operator="between">
      <formula>0.31</formula>
      <formula>0.99</formula>
    </cfRule>
    <cfRule type="cellIs" dxfId="734" priority="489" operator="greaterThanOrEqual">
      <formula>1</formula>
    </cfRule>
    <cfRule type="cellIs" dxfId="733" priority="490" operator="lessThanOrEqual">
      <formula>0.3</formula>
    </cfRule>
  </conditionalFormatting>
  <conditionalFormatting sqref="AA130:AL130">
    <cfRule type="expression" dxfId="732" priority="491">
      <formula>(AA130="p")</formula>
    </cfRule>
    <cfRule type="expression" dxfId="731" priority="492">
      <formula>(AA130="d")</formula>
    </cfRule>
    <cfRule type="expression" dxfId="730" priority="493">
      <formula>(AA130="w")</formula>
    </cfRule>
    <cfRule type="expression" dxfId="729" priority="494">
      <formula>NOT(ISBLANK(AA130))</formula>
    </cfRule>
  </conditionalFormatting>
  <conditionalFormatting sqref="C128:Z128">
    <cfRule type="expression" dxfId="728" priority="495">
      <formula>(C128="p")</formula>
    </cfRule>
    <cfRule type="expression" dxfId="727" priority="496">
      <formula>(C128="d")</formula>
    </cfRule>
    <cfRule type="expression" dxfId="726" priority="497">
      <formula>(C128="w")</formula>
    </cfRule>
    <cfRule type="expression" dxfId="725" priority="498">
      <formula>NOT(ISBLANK(C128))</formula>
    </cfRule>
  </conditionalFormatting>
  <conditionalFormatting sqref="K128">
    <cfRule type="expression" dxfId="724" priority="499">
      <formula>(K128="p")</formula>
    </cfRule>
    <cfRule type="expression" dxfId="723" priority="500">
      <formula>(K128="d")</formula>
    </cfRule>
    <cfRule type="expression" dxfId="722" priority="501">
      <formula>(K128="w")</formula>
    </cfRule>
    <cfRule type="expression" dxfId="721" priority="502">
      <formula>NOT(ISBLANK(K128))</formula>
    </cfRule>
  </conditionalFormatting>
  <conditionalFormatting sqref="AP128">
    <cfRule type="cellIs" dxfId="720" priority="503" operator="between">
      <formula>0.31</formula>
      <formula>0.99</formula>
    </cfRule>
    <cfRule type="cellIs" dxfId="719" priority="504" operator="greaterThanOrEqual">
      <formula>1</formula>
    </cfRule>
    <cfRule type="cellIs" dxfId="718" priority="505" operator="lessThanOrEqual">
      <formula>0.3</formula>
    </cfRule>
  </conditionalFormatting>
  <conditionalFormatting sqref="AA128:AL128">
    <cfRule type="expression" dxfId="717" priority="506">
      <formula>(AA128="p")</formula>
    </cfRule>
    <cfRule type="expression" dxfId="716" priority="507">
      <formula>(AA128="d")</formula>
    </cfRule>
    <cfRule type="expression" dxfId="715" priority="508">
      <formula>(AA128="w")</formula>
    </cfRule>
    <cfRule type="expression" dxfId="714" priority="509">
      <formula>NOT(ISBLANK(AA128))</formula>
    </cfRule>
  </conditionalFormatting>
  <conditionalFormatting sqref="C142:AC147 C154:AL154 C149:AC153">
    <cfRule type="expression" dxfId="713" priority="510">
      <formula>(C142="p")</formula>
    </cfRule>
    <cfRule type="expression" dxfId="712" priority="511">
      <formula>(C142="d")</formula>
    </cfRule>
    <cfRule type="expression" dxfId="711" priority="512">
      <formula>(C142="w")</formula>
    </cfRule>
    <cfRule type="expression" dxfId="710" priority="513">
      <formula>NOT(ISBLANK(C142))</formula>
    </cfRule>
  </conditionalFormatting>
  <conditionalFormatting sqref="K142:K147 K149:K153">
    <cfRule type="expression" dxfId="709" priority="514">
      <formula>(K142="p")</formula>
    </cfRule>
    <cfRule type="expression" dxfId="708" priority="515">
      <formula>(K142="d")</formula>
    </cfRule>
    <cfRule type="expression" dxfId="707" priority="516">
      <formula>(K142="w")</formula>
    </cfRule>
    <cfRule type="expression" dxfId="706" priority="517">
      <formula>NOT(ISBLANK(K142))</formula>
    </cfRule>
  </conditionalFormatting>
  <conditionalFormatting sqref="AP142:AP147 AP149:AP154">
    <cfRule type="cellIs" dxfId="705" priority="518" operator="between">
      <formula>0.31</formula>
      <formula>0.99</formula>
    </cfRule>
    <cfRule type="cellIs" dxfId="704" priority="519" operator="greaterThanOrEqual">
      <formula>1</formula>
    </cfRule>
    <cfRule type="cellIs" dxfId="703" priority="520" operator="lessThanOrEqual">
      <formula>0.3</formula>
    </cfRule>
  </conditionalFormatting>
  <conditionalFormatting sqref="AA142:AL147 AA149:AL153">
    <cfRule type="expression" dxfId="702" priority="521">
      <formula>(AA142="p")</formula>
    </cfRule>
    <cfRule type="expression" dxfId="701" priority="522">
      <formula>(AA142="d")</formula>
    </cfRule>
    <cfRule type="expression" dxfId="700" priority="523">
      <formula>(AA142="w")</formula>
    </cfRule>
    <cfRule type="expression" dxfId="699" priority="524">
      <formula>NOT(ISBLANK(AA142))</formula>
    </cfRule>
  </conditionalFormatting>
  <conditionalFormatting sqref="C219:AL219">
    <cfRule type="expression" dxfId="698" priority="525">
      <formula>(C219="p")</formula>
    </cfRule>
    <cfRule type="expression" dxfId="697" priority="526">
      <formula>(C219="d")</formula>
    </cfRule>
    <cfRule type="expression" dxfId="696" priority="527">
      <formula>(C219="w")</formula>
    </cfRule>
    <cfRule type="expression" dxfId="695" priority="528">
      <formula>NOT(ISBLANK(C219))</formula>
    </cfRule>
  </conditionalFormatting>
  <conditionalFormatting sqref="AP172:AP173">
    <cfRule type="cellIs" dxfId="694" priority="529" operator="between">
      <formula>0.31</formula>
      <formula>0.99</formula>
    </cfRule>
    <cfRule type="cellIs" dxfId="693" priority="530" operator="greaterThanOrEqual">
      <formula>1</formula>
    </cfRule>
    <cfRule type="cellIs" dxfId="692" priority="531" operator="lessThanOrEqual">
      <formula>0.3</formula>
    </cfRule>
  </conditionalFormatting>
  <conditionalFormatting sqref="C10:AI10">
    <cfRule type="expression" dxfId="691" priority="532">
      <formula>(C10="p")</formula>
    </cfRule>
    <cfRule type="expression" dxfId="690" priority="533">
      <formula>(C10="d")</formula>
    </cfRule>
    <cfRule type="expression" dxfId="689" priority="534">
      <formula>(C10="w")</formula>
    </cfRule>
    <cfRule type="expression" dxfId="688" priority="535">
      <formula>NOT(ISBLANK(C10))</formula>
    </cfRule>
  </conditionalFormatting>
  <conditionalFormatting sqref="K10">
    <cfRule type="expression" dxfId="687" priority="536">
      <formula>(K10="p")</formula>
    </cfRule>
    <cfRule type="expression" dxfId="686" priority="537">
      <formula>(K10="d")</formula>
    </cfRule>
    <cfRule type="expression" dxfId="685" priority="538">
      <formula>(K10="w")</formula>
    </cfRule>
    <cfRule type="expression" dxfId="684" priority="539">
      <formula>NOT(ISBLANK(K10))</formula>
    </cfRule>
  </conditionalFormatting>
  <conditionalFormatting sqref="AP10">
    <cfRule type="cellIs" dxfId="683" priority="540" operator="between">
      <formula>0.31</formula>
      <formula>0.99</formula>
    </cfRule>
    <cfRule type="cellIs" dxfId="682" priority="541" operator="greaterThanOrEqual">
      <formula>1</formula>
    </cfRule>
    <cfRule type="cellIs" dxfId="681" priority="542" operator="lessThanOrEqual">
      <formula>0.3</formula>
    </cfRule>
  </conditionalFormatting>
  <conditionalFormatting sqref="AJ10:AL10">
    <cfRule type="expression" dxfId="680" priority="543">
      <formula>(AJ10="p")</formula>
    </cfRule>
    <cfRule type="expression" dxfId="679" priority="544">
      <formula>(AJ10="d")</formula>
    </cfRule>
    <cfRule type="expression" dxfId="678" priority="545">
      <formula>(AJ10="w")</formula>
    </cfRule>
    <cfRule type="expression" dxfId="677" priority="546">
      <formula>NOT(ISBLANK(AJ10))</formula>
    </cfRule>
  </conditionalFormatting>
  <conditionalFormatting sqref="C14:AI14">
    <cfRule type="expression" dxfId="676" priority="547">
      <formula>(C14="p")</formula>
    </cfRule>
    <cfRule type="expression" dxfId="675" priority="548">
      <formula>(C14="d")</formula>
    </cfRule>
    <cfRule type="expression" dxfId="674" priority="549">
      <formula>(C14="w")</formula>
    </cfRule>
    <cfRule type="expression" dxfId="673" priority="550">
      <formula>NOT(ISBLANK(C14))</formula>
    </cfRule>
  </conditionalFormatting>
  <conditionalFormatting sqref="K14">
    <cfRule type="expression" dxfId="672" priority="551">
      <formula>(K14="p")</formula>
    </cfRule>
    <cfRule type="expression" dxfId="671" priority="552">
      <formula>(K14="d")</formula>
    </cfRule>
    <cfRule type="expression" dxfId="670" priority="553">
      <formula>(K14="w")</formula>
    </cfRule>
    <cfRule type="expression" dxfId="669" priority="554">
      <formula>NOT(ISBLANK(K14))</formula>
    </cfRule>
  </conditionalFormatting>
  <conditionalFormatting sqref="AP14">
    <cfRule type="cellIs" dxfId="668" priority="555" operator="between">
      <formula>0.31</formula>
      <formula>0.99</formula>
    </cfRule>
    <cfRule type="cellIs" dxfId="667" priority="556" operator="greaterThanOrEqual">
      <formula>1</formula>
    </cfRule>
    <cfRule type="cellIs" dxfId="666" priority="557" operator="lessThanOrEqual">
      <formula>0.3</formula>
    </cfRule>
  </conditionalFormatting>
  <conditionalFormatting sqref="AJ14:AL14">
    <cfRule type="expression" dxfId="665" priority="558">
      <formula>(AJ14="p")</formula>
    </cfRule>
    <cfRule type="expression" dxfId="664" priority="559">
      <formula>(AJ14="d")</formula>
    </cfRule>
    <cfRule type="expression" dxfId="663" priority="560">
      <formula>(AJ14="w")</formula>
    </cfRule>
    <cfRule type="expression" dxfId="662" priority="561">
      <formula>NOT(ISBLANK(AJ14))</formula>
    </cfRule>
  </conditionalFormatting>
  <conditionalFormatting sqref="C61:AI61">
    <cfRule type="expression" dxfId="661" priority="562">
      <formula>(C61="p")</formula>
    </cfRule>
    <cfRule type="expression" dxfId="660" priority="563">
      <formula>(C61="d")</formula>
    </cfRule>
    <cfRule type="expression" dxfId="659" priority="564">
      <formula>(C61="w")</formula>
    </cfRule>
    <cfRule type="expression" dxfId="658" priority="565">
      <formula>NOT(ISBLANK(C61))</formula>
    </cfRule>
  </conditionalFormatting>
  <conditionalFormatting sqref="K61">
    <cfRule type="expression" dxfId="657" priority="566">
      <formula>(K61="p")</formula>
    </cfRule>
    <cfRule type="expression" dxfId="656" priority="567">
      <formula>(K61="d")</formula>
    </cfRule>
    <cfRule type="expression" dxfId="655" priority="568">
      <formula>(K61="w")</formula>
    </cfRule>
    <cfRule type="expression" dxfId="654" priority="569">
      <formula>NOT(ISBLANK(K61))</formula>
    </cfRule>
  </conditionalFormatting>
  <conditionalFormatting sqref="AJ61:AL61">
    <cfRule type="expression" dxfId="653" priority="570">
      <formula>(AJ61="p")</formula>
    </cfRule>
    <cfRule type="expression" dxfId="652" priority="571">
      <formula>(AJ61="d")</formula>
    </cfRule>
    <cfRule type="expression" dxfId="651" priority="572">
      <formula>(AJ61="w")</formula>
    </cfRule>
    <cfRule type="expression" dxfId="650" priority="573">
      <formula>NOT(ISBLANK(AJ61))</formula>
    </cfRule>
  </conditionalFormatting>
  <conditionalFormatting sqref="C57:AI57">
    <cfRule type="expression" dxfId="649" priority="574">
      <formula>(C57="p")</formula>
    </cfRule>
    <cfRule type="expression" dxfId="648" priority="575">
      <formula>(C57="d")</formula>
    </cfRule>
    <cfRule type="expression" dxfId="647" priority="576">
      <formula>(C57="w")</formula>
    </cfRule>
    <cfRule type="expression" dxfId="646" priority="577">
      <formula>NOT(ISBLANK(C57))</formula>
    </cfRule>
  </conditionalFormatting>
  <conditionalFormatting sqref="K57">
    <cfRule type="expression" dxfId="645" priority="578">
      <formula>(K57="p")</formula>
    </cfRule>
    <cfRule type="expression" dxfId="644" priority="579">
      <formula>(K57="d")</formula>
    </cfRule>
    <cfRule type="expression" dxfId="643" priority="580">
      <formula>(K57="w")</formula>
    </cfRule>
    <cfRule type="expression" dxfId="642" priority="581">
      <formula>NOT(ISBLANK(K57))</formula>
    </cfRule>
  </conditionalFormatting>
  <conditionalFormatting sqref="AP57">
    <cfRule type="cellIs" dxfId="641" priority="582" operator="between">
      <formula>0.31</formula>
      <formula>0.99</formula>
    </cfRule>
    <cfRule type="cellIs" dxfId="640" priority="583" operator="greaterThanOrEqual">
      <formula>1</formula>
    </cfRule>
    <cfRule type="cellIs" dxfId="639" priority="584" operator="lessThanOrEqual">
      <formula>0.3</formula>
    </cfRule>
  </conditionalFormatting>
  <conditionalFormatting sqref="AJ57:AL57">
    <cfRule type="expression" dxfId="638" priority="585">
      <formula>(AJ57="p")</formula>
    </cfRule>
    <cfRule type="expression" dxfId="637" priority="586">
      <formula>(AJ57="d")</formula>
    </cfRule>
    <cfRule type="expression" dxfId="636" priority="587">
      <formula>(AJ57="w")</formula>
    </cfRule>
    <cfRule type="expression" dxfId="635" priority="588">
      <formula>NOT(ISBLANK(AJ57))</formula>
    </cfRule>
  </conditionalFormatting>
  <conditionalFormatting sqref="C68:AI68">
    <cfRule type="expression" dxfId="634" priority="589">
      <formula>(C68="p")</formula>
    </cfRule>
    <cfRule type="expression" dxfId="633" priority="590">
      <formula>(C68="d")</formula>
    </cfRule>
    <cfRule type="expression" dxfId="632" priority="591">
      <formula>(C68="w")</formula>
    </cfRule>
    <cfRule type="expression" dxfId="631" priority="592">
      <formula>NOT(ISBLANK(C68))</formula>
    </cfRule>
  </conditionalFormatting>
  <conditionalFormatting sqref="K68">
    <cfRule type="expression" dxfId="630" priority="593">
      <formula>(K68="p")</formula>
    </cfRule>
    <cfRule type="expression" dxfId="629" priority="594">
      <formula>(K68="d")</formula>
    </cfRule>
    <cfRule type="expression" dxfId="628" priority="595">
      <formula>(K68="w")</formula>
    </cfRule>
    <cfRule type="expression" dxfId="627" priority="596">
      <formula>NOT(ISBLANK(K68))</formula>
    </cfRule>
  </conditionalFormatting>
  <conditionalFormatting sqref="AJ68:AL68">
    <cfRule type="expression" dxfId="626" priority="597">
      <formula>(AJ68="p")</formula>
    </cfRule>
    <cfRule type="expression" dxfId="625" priority="598">
      <formula>(AJ68="d")</formula>
    </cfRule>
    <cfRule type="expression" dxfId="624" priority="599">
      <formula>(AJ68="w")</formula>
    </cfRule>
    <cfRule type="expression" dxfId="623" priority="600">
      <formula>NOT(ISBLANK(AJ68))</formula>
    </cfRule>
  </conditionalFormatting>
  <conditionalFormatting sqref="C72:AI72">
    <cfRule type="expression" dxfId="622" priority="601">
      <formula>(C72="p")</formula>
    </cfRule>
    <cfRule type="expression" dxfId="621" priority="602">
      <formula>(C72="d")</formula>
    </cfRule>
    <cfRule type="expression" dxfId="620" priority="603">
      <formula>(C72="w")</formula>
    </cfRule>
    <cfRule type="expression" dxfId="619" priority="604">
      <formula>NOT(ISBLANK(C72))</formula>
    </cfRule>
  </conditionalFormatting>
  <conditionalFormatting sqref="K72">
    <cfRule type="expression" dxfId="618" priority="605">
      <formula>(K72="p")</formula>
    </cfRule>
    <cfRule type="expression" dxfId="617" priority="606">
      <formula>(K72="d")</formula>
    </cfRule>
    <cfRule type="expression" dxfId="616" priority="607">
      <formula>(K72="w")</formula>
    </cfRule>
    <cfRule type="expression" dxfId="615" priority="608">
      <formula>NOT(ISBLANK(K72))</formula>
    </cfRule>
  </conditionalFormatting>
  <conditionalFormatting sqref="AJ72:AL72">
    <cfRule type="expression" dxfId="614" priority="609">
      <formula>(AJ72="p")</formula>
    </cfRule>
    <cfRule type="expression" dxfId="613" priority="610">
      <formula>(AJ72="d")</formula>
    </cfRule>
    <cfRule type="expression" dxfId="612" priority="611">
      <formula>(AJ72="w")</formula>
    </cfRule>
    <cfRule type="expression" dxfId="611" priority="612">
      <formula>NOT(ISBLANK(AJ72))</formula>
    </cfRule>
  </conditionalFormatting>
  <conditionalFormatting sqref="C81:AI81">
    <cfRule type="expression" dxfId="610" priority="613">
      <formula>(C81="p")</formula>
    </cfRule>
    <cfRule type="expression" dxfId="609" priority="614">
      <formula>(C81="d")</formula>
    </cfRule>
    <cfRule type="expression" dxfId="608" priority="615">
      <formula>(C81="w")</formula>
    </cfRule>
    <cfRule type="expression" dxfId="607" priority="616">
      <formula>NOT(ISBLANK(C81))</formula>
    </cfRule>
  </conditionalFormatting>
  <conditionalFormatting sqref="K81">
    <cfRule type="expression" dxfId="606" priority="617">
      <formula>(K81="p")</formula>
    </cfRule>
    <cfRule type="expression" dxfId="605" priority="618">
      <formula>(K81="d")</formula>
    </cfRule>
    <cfRule type="expression" dxfId="604" priority="619">
      <formula>(K81="w")</formula>
    </cfRule>
    <cfRule type="expression" dxfId="603" priority="620">
      <formula>NOT(ISBLANK(K81))</formula>
    </cfRule>
  </conditionalFormatting>
  <conditionalFormatting sqref="AJ81:AL81">
    <cfRule type="expression" dxfId="602" priority="621">
      <formula>(AJ81="p")</formula>
    </cfRule>
    <cfRule type="expression" dxfId="601" priority="622">
      <formula>(AJ81="d")</formula>
    </cfRule>
    <cfRule type="expression" dxfId="600" priority="623">
      <formula>(AJ81="w")</formula>
    </cfRule>
    <cfRule type="expression" dxfId="599" priority="624">
      <formula>NOT(ISBLANK(AJ81))</formula>
    </cfRule>
  </conditionalFormatting>
  <conditionalFormatting sqref="K141">
    <cfRule type="expression" dxfId="598" priority="625">
      <formula>(K141="p")</formula>
    </cfRule>
    <cfRule type="expression" dxfId="597" priority="626">
      <formula>(K141="d")</formula>
    </cfRule>
    <cfRule type="expression" dxfId="596" priority="627">
      <formula>(K141="w")</formula>
    </cfRule>
    <cfRule type="expression" dxfId="595" priority="628">
      <formula>NOT(ISBLANK(K141))</formula>
    </cfRule>
  </conditionalFormatting>
  <conditionalFormatting sqref="C49:Z50">
    <cfRule type="expression" dxfId="594" priority="629">
      <formula>(C49="p")</formula>
    </cfRule>
    <cfRule type="expression" dxfId="593" priority="630">
      <formula>(C49="d")</formula>
    </cfRule>
    <cfRule type="expression" dxfId="592" priority="631">
      <formula>(C49="w")</formula>
    </cfRule>
    <cfRule type="expression" dxfId="591" priority="632">
      <formula>NOT(ISBLANK(C49))</formula>
    </cfRule>
  </conditionalFormatting>
  <conditionalFormatting sqref="K49:K50">
    <cfRule type="expression" dxfId="590" priority="633">
      <formula>(K49="p")</formula>
    </cfRule>
    <cfRule type="expression" dxfId="589" priority="634">
      <formula>(K49="d")</formula>
    </cfRule>
    <cfRule type="expression" dxfId="588" priority="635">
      <formula>(K49="w")</formula>
    </cfRule>
    <cfRule type="expression" dxfId="587" priority="636">
      <formula>NOT(ISBLANK(K49))</formula>
    </cfRule>
  </conditionalFormatting>
  <conditionalFormatting sqref="AP49:AP50">
    <cfRule type="cellIs" dxfId="586" priority="637" operator="between">
      <formula>0.31</formula>
      <formula>0.99</formula>
    </cfRule>
    <cfRule type="cellIs" dxfId="585" priority="638" operator="greaterThanOrEqual">
      <formula>1</formula>
    </cfRule>
    <cfRule type="cellIs" dxfId="584" priority="639" operator="lessThanOrEqual">
      <formula>0.3</formula>
    </cfRule>
  </conditionalFormatting>
  <conditionalFormatting sqref="AA49:AL50">
    <cfRule type="expression" dxfId="583" priority="640">
      <formula>(AA49="p")</formula>
    </cfRule>
    <cfRule type="expression" dxfId="582" priority="641">
      <formula>(AA49="d")</formula>
    </cfRule>
    <cfRule type="expression" dxfId="581" priority="642">
      <formula>(AA49="w")</formula>
    </cfRule>
    <cfRule type="expression" dxfId="580" priority="643">
      <formula>NOT(ISBLANK(AA49))</formula>
    </cfRule>
  </conditionalFormatting>
  <conditionalFormatting sqref="AP90">
    <cfRule type="cellIs" dxfId="579" priority="644" operator="between">
      <formula>0.31</formula>
      <formula>0.99</formula>
    </cfRule>
    <cfRule type="cellIs" dxfId="578" priority="645" operator="greaterThanOrEqual">
      <formula>1</formula>
    </cfRule>
    <cfRule type="cellIs" dxfId="577" priority="646" operator="lessThanOrEqual">
      <formula>0.3</formula>
    </cfRule>
  </conditionalFormatting>
  <conditionalFormatting sqref="C90:AL90">
    <cfRule type="expression" dxfId="576" priority="647">
      <formula>(C90="p")</formula>
    </cfRule>
    <cfRule type="expression" dxfId="575" priority="648">
      <formula>(C90="d")</formula>
    </cfRule>
    <cfRule type="expression" dxfId="574" priority="649">
      <formula>(C90="w")</formula>
    </cfRule>
    <cfRule type="expression" dxfId="573" priority="650">
      <formula>NOT(ISBLANK(C90))</formula>
    </cfRule>
  </conditionalFormatting>
  <conditionalFormatting sqref="C91:AI91">
    <cfRule type="expression" dxfId="572" priority="651">
      <formula>(C91="p")</formula>
    </cfRule>
    <cfRule type="expression" dxfId="571" priority="652">
      <formula>(C91="d")</formula>
    </cfRule>
    <cfRule type="expression" dxfId="570" priority="653">
      <formula>(C91="w")</formula>
    </cfRule>
    <cfRule type="expression" dxfId="569" priority="654">
      <formula>NOT(ISBLANK(C91))</formula>
    </cfRule>
  </conditionalFormatting>
  <conditionalFormatting sqref="K91">
    <cfRule type="expression" dxfId="568" priority="655">
      <formula>(K91="p")</formula>
    </cfRule>
    <cfRule type="expression" dxfId="567" priority="656">
      <formula>(K91="d")</formula>
    </cfRule>
    <cfRule type="expression" dxfId="566" priority="657">
      <formula>(K91="w")</formula>
    </cfRule>
    <cfRule type="expression" dxfId="565" priority="658">
      <formula>NOT(ISBLANK(K91))</formula>
    </cfRule>
  </conditionalFormatting>
  <conditionalFormatting sqref="AJ91:AL91">
    <cfRule type="expression" dxfId="564" priority="659">
      <formula>(AJ91="p")</formula>
    </cfRule>
    <cfRule type="expression" dxfId="563" priority="660">
      <formula>(AJ91="d")</formula>
    </cfRule>
    <cfRule type="expression" dxfId="562" priority="661">
      <formula>(AJ91="w")</formula>
    </cfRule>
    <cfRule type="expression" dxfId="561" priority="662">
      <formula>NOT(ISBLANK(AJ91))</formula>
    </cfRule>
  </conditionalFormatting>
  <conditionalFormatting sqref="AP140">
    <cfRule type="cellIs" dxfId="560" priority="663" operator="between">
      <formula>0.31</formula>
      <formula>0.99</formula>
    </cfRule>
    <cfRule type="cellIs" dxfId="559" priority="664" operator="greaterThanOrEqual">
      <formula>1</formula>
    </cfRule>
    <cfRule type="cellIs" dxfId="558" priority="665" operator="lessThanOrEqual">
      <formula>0.3</formula>
    </cfRule>
  </conditionalFormatting>
  <conditionalFormatting sqref="C140:AL140">
    <cfRule type="expression" dxfId="557" priority="666">
      <formula>(C140="p")</formula>
    </cfRule>
    <cfRule type="expression" dxfId="556" priority="667">
      <formula>(C140="d")</formula>
    </cfRule>
    <cfRule type="expression" dxfId="555" priority="668">
      <formula>(C140="w")</formula>
    </cfRule>
    <cfRule type="expression" dxfId="554" priority="669">
      <formula>NOT(ISBLANK(C140))</formula>
    </cfRule>
  </conditionalFormatting>
  <conditionalFormatting sqref="C137:AI137">
    <cfRule type="expression" dxfId="553" priority="670">
      <formula>(C137="p")</formula>
    </cfRule>
    <cfRule type="expression" dxfId="552" priority="671">
      <formula>(C137="d")</formula>
    </cfRule>
    <cfRule type="expression" dxfId="551" priority="672">
      <formula>(C137="w")</formula>
    </cfRule>
    <cfRule type="expression" dxfId="550" priority="673">
      <formula>NOT(ISBLANK(C137))</formula>
    </cfRule>
  </conditionalFormatting>
  <conditionalFormatting sqref="K137">
    <cfRule type="expression" dxfId="549" priority="674">
      <formula>(K137="p")</formula>
    </cfRule>
    <cfRule type="expression" dxfId="548" priority="675">
      <formula>(K137="d")</formula>
    </cfRule>
    <cfRule type="expression" dxfId="547" priority="676">
      <formula>(K137="w")</formula>
    </cfRule>
    <cfRule type="expression" dxfId="546" priority="677">
      <formula>NOT(ISBLANK(K137))</formula>
    </cfRule>
  </conditionalFormatting>
  <conditionalFormatting sqref="AJ137:AL137">
    <cfRule type="expression" dxfId="545" priority="678">
      <formula>(AJ137="p")</formula>
    </cfRule>
    <cfRule type="expression" dxfId="544" priority="679">
      <formula>(AJ137="d")</formula>
    </cfRule>
    <cfRule type="expression" dxfId="543" priority="680">
      <formula>(AJ137="w")</formula>
    </cfRule>
    <cfRule type="expression" dxfId="542" priority="681">
      <formula>NOT(ISBLANK(AJ137))</formula>
    </cfRule>
  </conditionalFormatting>
  <conditionalFormatting sqref="C134:AI134">
    <cfRule type="expression" dxfId="541" priority="682">
      <formula>(C134="p")</formula>
    </cfRule>
    <cfRule type="expression" dxfId="540" priority="683">
      <formula>(C134="d")</formula>
    </cfRule>
    <cfRule type="expression" dxfId="539" priority="684">
      <formula>(C134="w")</formula>
    </cfRule>
    <cfRule type="expression" dxfId="538" priority="685">
      <formula>NOT(ISBLANK(C134))</formula>
    </cfRule>
  </conditionalFormatting>
  <conditionalFormatting sqref="K134">
    <cfRule type="expression" dxfId="537" priority="686">
      <formula>(K134="p")</formula>
    </cfRule>
    <cfRule type="expression" dxfId="536" priority="687">
      <formula>(K134="d")</formula>
    </cfRule>
    <cfRule type="expression" dxfId="535" priority="688">
      <formula>(K134="w")</formula>
    </cfRule>
    <cfRule type="expression" dxfId="534" priority="689">
      <formula>NOT(ISBLANK(K134))</formula>
    </cfRule>
  </conditionalFormatting>
  <conditionalFormatting sqref="AP134">
    <cfRule type="cellIs" dxfId="533" priority="690" operator="between">
      <formula>0.31</formula>
      <formula>0.99</formula>
    </cfRule>
    <cfRule type="cellIs" dxfId="532" priority="691" operator="greaterThanOrEqual">
      <formula>1</formula>
    </cfRule>
    <cfRule type="cellIs" dxfId="531" priority="692" operator="lessThanOrEqual">
      <formula>0.3</formula>
    </cfRule>
  </conditionalFormatting>
  <conditionalFormatting sqref="AJ134:AL134">
    <cfRule type="expression" dxfId="530" priority="693">
      <formula>(AJ134="p")</formula>
    </cfRule>
    <cfRule type="expression" dxfId="529" priority="694">
      <formula>(AJ134="d")</formula>
    </cfRule>
    <cfRule type="expression" dxfId="528" priority="695">
      <formula>(AJ134="w")</formula>
    </cfRule>
    <cfRule type="expression" dxfId="527" priority="696">
      <formula>NOT(ISBLANK(AJ134))</formula>
    </cfRule>
  </conditionalFormatting>
  <conditionalFormatting sqref="C165:AI165">
    <cfRule type="expression" dxfId="526" priority="697">
      <formula>(C165="p")</formula>
    </cfRule>
    <cfRule type="expression" dxfId="525" priority="698">
      <formula>(C165="d")</formula>
    </cfRule>
    <cfRule type="expression" dxfId="524" priority="699">
      <formula>(C165="w")</formula>
    </cfRule>
    <cfRule type="expression" dxfId="523" priority="700">
      <formula>NOT(ISBLANK(C165))</formula>
    </cfRule>
  </conditionalFormatting>
  <conditionalFormatting sqref="K165">
    <cfRule type="expression" dxfId="522" priority="701">
      <formula>(K165="p")</formula>
    </cfRule>
    <cfRule type="expression" dxfId="521" priority="702">
      <formula>(K165="d")</formula>
    </cfRule>
    <cfRule type="expression" dxfId="520" priority="703">
      <formula>(K165="w")</formula>
    </cfRule>
    <cfRule type="expression" dxfId="519" priority="704">
      <formula>NOT(ISBLANK(K165))</formula>
    </cfRule>
  </conditionalFormatting>
  <conditionalFormatting sqref="AJ165:AL165">
    <cfRule type="expression" dxfId="518" priority="705">
      <formula>(AJ165="p")</formula>
    </cfRule>
    <cfRule type="expression" dxfId="517" priority="706">
      <formula>(AJ165="d")</formula>
    </cfRule>
    <cfRule type="expression" dxfId="516" priority="707">
      <formula>(AJ165="w")</formula>
    </cfRule>
    <cfRule type="expression" dxfId="515" priority="708">
      <formula>NOT(ISBLANK(AJ165))</formula>
    </cfRule>
  </conditionalFormatting>
  <conditionalFormatting sqref="C156:AI156">
    <cfRule type="expression" dxfId="514" priority="709">
      <formula>(C156="p")</formula>
    </cfRule>
    <cfRule type="expression" dxfId="513" priority="710">
      <formula>(C156="d")</formula>
    </cfRule>
    <cfRule type="expression" dxfId="512" priority="711">
      <formula>(C156="w")</formula>
    </cfRule>
    <cfRule type="expression" dxfId="511" priority="712">
      <formula>NOT(ISBLANK(C156))</formula>
    </cfRule>
  </conditionalFormatting>
  <conditionalFormatting sqref="K156">
    <cfRule type="expression" dxfId="510" priority="713">
      <formula>(K156="p")</formula>
    </cfRule>
    <cfRule type="expression" dxfId="509" priority="714">
      <formula>(K156="d")</formula>
    </cfRule>
    <cfRule type="expression" dxfId="508" priority="715">
      <formula>(K156="w")</formula>
    </cfRule>
    <cfRule type="expression" dxfId="507" priority="716">
      <formula>NOT(ISBLANK(K156))</formula>
    </cfRule>
  </conditionalFormatting>
  <conditionalFormatting sqref="AJ156:AL156">
    <cfRule type="expression" dxfId="506" priority="717">
      <formula>(AJ156="p")</formula>
    </cfRule>
    <cfRule type="expression" dxfId="505" priority="718">
      <formula>(AJ156="d")</formula>
    </cfRule>
    <cfRule type="expression" dxfId="504" priority="719">
      <formula>(AJ156="w")</formula>
    </cfRule>
    <cfRule type="expression" dxfId="503" priority="720">
      <formula>NOT(ISBLANK(AJ156))</formula>
    </cfRule>
  </conditionalFormatting>
  <conditionalFormatting sqref="C161:AI161">
    <cfRule type="expression" dxfId="502" priority="721">
      <formula>(C161="p")</formula>
    </cfRule>
    <cfRule type="expression" dxfId="501" priority="722">
      <formula>(C161="d")</formula>
    </cfRule>
    <cfRule type="expression" dxfId="500" priority="723">
      <formula>(C161="w")</formula>
    </cfRule>
    <cfRule type="expression" dxfId="499" priority="724">
      <formula>NOT(ISBLANK(C161))</formula>
    </cfRule>
  </conditionalFormatting>
  <conditionalFormatting sqref="K161">
    <cfRule type="expression" dxfId="498" priority="725">
      <formula>(K161="p")</formula>
    </cfRule>
    <cfRule type="expression" dxfId="497" priority="726">
      <formula>(K161="d")</formula>
    </cfRule>
    <cfRule type="expression" dxfId="496" priority="727">
      <formula>(K161="w")</formula>
    </cfRule>
    <cfRule type="expression" dxfId="495" priority="728">
      <formula>NOT(ISBLANK(K161))</formula>
    </cfRule>
  </conditionalFormatting>
  <conditionalFormatting sqref="AJ161:AL161">
    <cfRule type="expression" dxfId="494" priority="729">
      <formula>(AJ161="p")</formula>
    </cfRule>
    <cfRule type="expression" dxfId="493" priority="730">
      <formula>(AJ161="d")</formula>
    </cfRule>
    <cfRule type="expression" dxfId="492" priority="731">
      <formula>(AJ161="w")</formula>
    </cfRule>
    <cfRule type="expression" dxfId="491" priority="732">
      <formula>NOT(ISBLANK(AJ161))</formula>
    </cfRule>
  </conditionalFormatting>
  <conditionalFormatting sqref="C170:AI170">
    <cfRule type="expression" dxfId="490" priority="733">
      <formula>(C170="p")</formula>
    </cfRule>
    <cfRule type="expression" dxfId="489" priority="734">
      <formula>(C170="d")</formula>
    </cfRule>
    <cfRule type="expression" dxfId="488" priority="735">
      <formula>(C170="w")</formula>
    </cfRule>
    <cfRule type="expression" dxfId="487" priority="736">
      <formula>NOT(ISBLANK(C170))</formula>
    </cfRule>
  </conditionalFormatting>
  <conditionalFormatting sqref="K170">
    <cfRule type="expression" dxfId="486" priority="737">
      <formula>(K170="p")</formula>
    </cfRule>
    <cfRule type="expression" dxfId="485" priority="738">
      <formula>(K170="d")</formula>
    </cfRule>
    <cfRule type="expression" dxfId="484" priority="739">
      <formula>(K170="w")</formula>
    </cfRule>
    <cfRule type="expression" dxfId="483" priority="740">
      <formula>NOT(ISBLANK(K170))</formula>
    </cfRule>
  </conditionalFormatting>
  <conditionalFormatting sqref="AJ170:AL170">
    <cfRule type="expression" dxfId="482" priority="741">
      <formula>(AJ170="p")</formula>
    </cfRule>
    <cfRule type="expression" dxfId="481" priority="742">
      <formula>(AJ170="d")</formula>
    </cfRule>
    <cfRule type="expression" dxfId="480" priority="743">
      <formula>(AJ170="w")</formula>
    </cfRule>
    <cfRule type="expression" dxfId="479" priority="744">
      <formula>NOT(ISBLANK(AJ170))</formula>
    </cfRule>
  </conditionalFormatting>
  <conditionalFormatting sqref="C141:AI141">
    <cfRule type="expression" dxfId="478" priority="745">
      <formula>(C141="p")</formula>
    </cfRule>
    <cfRule type="expression" dxfId="477" priority="746">
      <formula>(C141="d")</formula>
    </cfRule>
    <cfRule type="expression" dxfId="476" priority="747">
      <formula>(C141="w")</formula>
    </cfRule>
    <cfRule type="expression" dxfId="475" priority="748">
      <formula>NOT(ISBLANK(C141))</formula>
    </cfRule>
  </conditionalFormatting>
  <conditionalFormatting sqref="AJ141:AL141">
    <cfRule type="expression" dxfId="474" priority="749">
      <formula>(AJ141="p")</formula>
    </cfRule>
    <cfRule type="expression" dxfId="473" priority="750">
      <formula>(AJ141="d")</formula>
    </cfRule>
    <cfRule type="expression" dxfId="472" priority="751">
      <formula>(AJ141="w")</formula>
    </cfRule>
    <cfRule type="expression" dxfId="471" priority="752">
      <formula>NOT(ISBLANK(AJ141))</formula>
    </cfRule>
  </conditionalFormatting>
  <conditionalFormatting sqref="C175:AI175">
    <cfRule type="expression" dxfId="470" priority="753">
      <formula>(C175="p")</formula>
    </cfRule>
    <cfRule type="expression" dxfId="469" priority="754">
      <formula>(C175="d")</formula>
    </cfRule>
    <cfRule type="expression" dxfId="468" priority="755">
      <formula>(C175="w")</formula>
    </cfRule>
    <cfRule type="expression" dxfId="467" priority="756">
      <formula>NOT(ISBLANK(C175))</formula>
    </cfRule>
  </conditionalFormatting>
  <conditionalFormatting sqref="K175">
    <cfRule type="expression" dxfId="466" priority="757">
      <formula>(K175="p")</formula>
    </cfRule>
    <cfRule type="expression" dxfId="465" priority="758">
      <formula>(K175="d")</formula>
    </cfRule>
    <cfRule type="expression" dxfId="464" priority="759">
      <formula>(K175="w")</formula>
    </cfRule>
    <cfRule type="expression" dxfId="463" priority="760">
      <formula>NOT(ISBLANK(K175))</formula>
    </cfRule>
  </conditionalFormatting>
  <conditionalFormatting sqref="AJ175:AL175">
    <cfRule type="expression" dxfId="462" priority="761">
      <formula>(AJ175="p")</formula>
    </cfRule>
    <cfRule type="expression" dxfId="461" priority="762">
      <formula>(AJ175="d")</formula>
    </cfRule>
    <cfRule type="expression" dxfId="460" priority="763">
      <formula>(AJ175="w")</formula>
    </cfRule>
    <cfRule type="expression" dxfId="459" priority="764">
      <formula>NOT(ISBLANK(AJ175))</formula>
    </cfRule>
  </conditionalFormatting>
  <conditionalFormatting sqref="C182:AI182">
    <cfRule type="expression" dxfId="458" priority="765">
      <formula>(C182="p")</formula>
    </cfRule>
    <cfRule type="expression" dxfId="457" priority="766">
      <formula>(C182="d")</formula>
    </cfRule>
    <cfRule type="expression" dxfId="456" priority="767">
      <formula>(C182="w")</formula>
    </cfRule>
    <cfRule type="expression" dxfId="455" priority="768">
      <formula>NOT(ISBLANK(C182))</formula>
    </cfRule>
  </conditionalFormatting>
  <conditionalFormatting sqref="K182">
    <cfRule type="expression" dxfId="454" priority="769">
      <formula>(K182="p")</formula>
    </cfRule>
    <cfRule type="expression" dxfId="453" priority="770">
      <formula>(K182="d")</formula>
    </cfRule>
    <cfRule type="expression" dxfId="452" priority="771">
      <formula>(K182="w")</formula>
    </cfRule>
    <cfRule type="expression" dxfId="451" priority="772">
      <formula>NOT(ISBLANK(K182))</formula>
    </cfRule>
  </conditionalFormatting>
  <conditionalFormatting sqref="AJ182:AL182">
    <cfRule type="expression" dxfId="450" priority="773">
      <formula>(AJ182="p")</formula>
    </cfRule>
    <cfRule type="expression" dxfId="449" priority="774">
      <formula>(AJ182="d")</formula>
    </cfRule>
    <cfRule type="expression" dxfId="448" priority="775">
      <formula>(AJ182="w")</formula>
    </cfRule>
    <cfRule type="expression" dxfId="447" priority="776">
      <formula>NOT(ISBLANK(AJ182))</formula>
    </cfRule>
  </conditionalFormatting>
  <conditionalFormatting sqref="C190:AI190">
    <cfRule type="expression" dxfId="446" priority="777">
      <formula>(C190="p")</formula>
    </cfRule>
    <cfRule type="expression" dxfId="445" priority="778">
      <formula>(C190="d")</formula>
    </cfRule>
    <cfRule type="expression" dxfId="444" priority="779">
      <formula>(C190="w")</formula>
    </cfRule>
    <cfRule type="expression" dxfId="443" priority="780">
      <formula>NOT(ISBLANK(C190))</formula>
    </cfRule>
  </conditionalFormatting>
  <conditionalFormatting sqref="K190">
    <cfRule type="expression" dxfId="442" priority="781">
      <formula>(K190="p")</formula>
    </cfRule>
    <cfRule type="expression" dxfId="441" priority="782">
      <formula>(K190="d")</formula>
    </cfRule>
    <cfRule type="expression" dxfId="440" priority="783">
      <formula>(K190="w")</formula>
    </cfRule>
    <cfRule type="expression" dxfId="439" priority="784">
      <formula>NOT(ISBLANK(K190))</formula>
    </cfRule>
  </conditionalFormatting>
  <conditionalFormatting sqref="AJ190:AL190">
    <cfRule type="expression" dxfId="438" priority="785">
      <formula>(AJ190="p")</formula>
    </cfRule>
    <cfRule type="expression" dxfId="437" priority="786">
      <formula>(AJ190="d")</formula>
    </cfRule>
    <cfRule type="expression" dxfId="436" priority="787">
      <formula>(AJ190="w")</formula>
    </cfRule>
    <cfRule type="expression" dxfId="435" priority="788">
      <formula>NOT(ISBLANK(AJ190))</formula>
    </cfRule>
  </conditionalFormatting>
  <conditionalFormatting sqref="C21:AI21">
    <cfRule type="expression" dxfId="434" priority="789">
      <formula>(C21="p")</formula>
    </cfRule>
    <cfRule type="expression" dxfId="433" priority="790">
      <formula>(C21="d")</formula>
    </cfRule>
    <cfRule type="expression" dxfId="432" priority="791">
      <formula>(C21="w")</formula>
    </cfRule>
    <cfRule type="expression" dxfId="431" priority="792">
      <formula>NOT(ISBLANK(C21))</formula>
    </cfRule>
  </conditionalFormatting>
  <conditionalFormatting sqref="K21">
    <cfRule type="expression" dxfId="430" priority="793">
      <formula>(K21="p")</formula>
    </cfRule>
    <cfRule type="expression" dxfId="429" priority="794">
      <formula>(K21="d")</formula>
    </cfRule>
    <cfRule type="expression" dxfId="428" priority="795">
      <formula>(K21="w")</formula>
    </cfRule>
    <cfRule type="expression" dxfId="427" priority="796">
      <formula>NOT(ISBLANK(K21))</formula>
    </cfRule>
  </conditionalFormatting>
  <conditionalFormatting sqref="AP21">
    <cfRule type="cellIs" dxfId="426" priority="797" operator="between">
      <formula>0.31</formula>
      <formula>0.99</formula>
    </cfRule>
    <cfRule type="cellIs" dxfId="425" priority="798" operator="greaterThanOrEqual">
      <formula>1</formula>
    </cfRule>
    <cfRule type="cellIs" dxfId="424" priority="799" operator="lessThanOrEqual">
      <formula>0.3</formula>
    </cfRule>
  </conditionalFormatting>
  <conditionalFormatting sqref="AJ21:AL21">
    <cfRule type="expression" dxfId="423" priority="800">
      <formula>(AJ21="p")</formula>
    </cfRule>
    <cfRule type="expression" dxfId="422" priority="801">
      <formula>(AJ21="d")</formula>
    </cfRule>
    <cfRule type="expression" dxfId="421" priority="802">
      <formula>(AJ21="w")</formula>
    </cfRule>
    <cfRule type="expression" dxfId="420" priority="803">
      <formula>NOT(ISBLANK(AJ21))</formula>
    </cfRule>
  </conditionalFormatting>
  <conditionalFormatting sqref="C31:AI31">
    <cfRule type="expression" dxfId="419" priority="804">
      <formula>(C31="p")</formula>
    </cfRule>
    <cfRule type="expression" dxfId="418" priority="805">
      <formula>(C31="d")</formula>
    </cfRule>
    <cfRule type="expression" dxfId="417" priority="806">
      <formula>(C31="w")</formula>
    </cfRule>
    <cfRule type="expression" dxfId="416" priority="807">
      <formula>NOT(ISBLANK(C31))</formula>
    </cfRule>
  </conditionalFormatting>
  <conditionalFormatting sqref="K31">
    <cfRule type="expression" dxfId="415" priority="808">
      <formula>(K31="p")</formula>
    </cfRule>
    <cfRule type="expression" dxfId="414" priority="809">
      <formula>(K31="d")</formula>
    </cfRule>
    <cfRule type="expression" dxfId="413" priority="810">
      <formula>(K31="w")</formula>
    </cfRule>
    <cfRule type="expression" dxfId="412" priority="811">
      <formula>NOT(ISBLANK(K31))</formula>
    </cfRule>
  </conditionalFormatting>
  <conditionalFormatting sqref="AP31">
    <cfRule type="cellIs" dxfId="411" priority="812" operator="between">
      <formula>0.31</formula>
      <formula>0.99</formula>
    </cfRule>
    <cfRule type="cellIs" dxfId="410" priority="813" operator="greaterThanOrEqual">
      <formula>1</formula>
    </cfRule>
    <cfRule type="cellIs" dxfId="409" priority="814" operator="lessThanOrEqual">
      <formula>0.3</formula>
    </cfRule>
  </conditionalFormatting>
  <conditionalFormatting sqref="AJ31:AL31">
    <cfRule type="expression" dxfId="408" priority="815">
      <formula>(AJ31="p")</formula>
    </cfRule>
    <cfRule type="expression" dxfId="407" priority="816">
      <formula>(AJ31="d")</formula>
    </cfRule>
    <cfRule type="expression" dxfId="406" priority="817">
      <formula>(AJ31="w")</formula>
    </cfRule>
    <cfRule type="expression" dxfId="405" priority="818">
      <formula>NOT(ISBLANK(AJ31))</formula>
    </cfRule>
  </conditionalFormatting>
  <conditionalFormatting sqref="AP61">
    <cfRule type="cellIs" dxfId="404" priority="819" operator="between">
      <formula>0.31</formula>
      <formula>0.99</formula>
    </cfRule>
    <cfRule type="cellIs" dxfId="403" priority="820" operator="greaterThanOrEqual">
      <formula>1</formula>
    </cfRule>
    <cfRule type="cellIs" dxfId="402" priority="821" operator="lessThanOrEqual">
      <formula>0.3</formula>
    </cfRule>
  </conditionalFormatting>
  <conditionalFormatting sqref="AP68">
    <cfRule type="cellIs" dxfId="401" priority="822" operator="between">
      <formula>0.31</formula>
      <formula>0.99</formula>
    </cfRule>
    <cfRule type="cellIs" dxfId="400" priority="823" operator="greaterThanOrEqual">
      <formula>1</formula>
    </cfRule>
    <cfRule type="cellIs" dxfId="399" priority="824" operator="lessThanOrEqual">
      <formula>0.3</formula>
    </cfRule>
  </conditionalFormatting>
  <conditionalFormatting sqref="AP72">
    <cfRule type="cellIs" dxfId="398" priority="825" operator="between">
      <formula>0.31</formula>
      <formula>0.99</formula>
    </cfRule>
    <cfRule type="cellIs" dxfId="397" priority="826" operator="greaterThanOrEqual">
      <formula>1</formula>
    </cfRule>
    <cfRule type="cellIs" dxfId="396" priority="827" operator="lessThanOrEqual">
      <formula>0.3</formula>
    </cfRule>
  </conditionalFormatting>
  <conditionalFormatting sqref="AP81">
    <cfRule type="cellIs" dxfId="395" priority="828" operator="between">
      <formula>0.31</formula>
      <formula>0.99</formula>
    </cfRule>
    <cfRule type="cellIs" dxfId="394" priority="829" operator="greaterThanOrEqual">
      <formula>1</formula>
    </cfRule>
    <cfRule type="cellIs" dxfId="393" priority="830" operator="lessThanOrEqual">
      <formula>0.3</formula>
    </cfRule>
  </conditionalFormatting>
  <conditionalFormatting sqref="AP91">
    <cfRule type="cellIs" dxfId="392" priority="831" operator="between">
      <formula>0.31</formula>
      <formula>0.99</formula>
    </cfRule>
    <cfRule type="cellIs" dxfId="391" priority="832" operator="greaterThanOrEqual">
      <formula>1</formula>
    </cfRule>
    <cfRule type="cellIs" dxfId="390" priority="833" operator="lessThanOrEqual">
      <formula>0.3</formula>
    </cfRule>
  </conditionalFormatting>
  <conditionalFormatting sqref="AP113">
    <cfRule type="cellIs" dxfId="389" priority="834" operator="between">
      <formula>0.31</formula>
      <formula>0.99</formula>
    </cfRule>
    <cfRule type="cellIs" dxfId="388" priority="835" operator="greaterThanOrEqual">
      <formula>1</formula>
    </cfRule>
    <cfRule type="cellIs" dxfId="387" priority="836" operator="lessThanOrEqual">
      <formula>0.3</formula>
    </cfRule>
  </conditionalFormatting>
  <conditionalFormatting sqref="AP127">
    <cfRule type="cellIs" dxfId="386" priority="837" operator="between">
      <formula>0.31</formula>
      <formula>0.99</formula>
    </cfRule>
    <cfRule type="cellIs" dxfId="385" priority="838" operator="greaterThanOrEqual">
      <formula>1</formula>
    </cfRule>
    <cfRule type="cellIs" dxfId="384" priority="839" operator="lessThanOrEqual">
      <formula>0.3</formula>
    </cfRule>
  </conditionalFormatting>
  <conditionalFormatting sqref="AP133">
    <cfRule type="cellIs" dxfId="383" priority="840" operator="between">
      <formula>0.31</formula>
      <formula>0.99</formula>
    </cfRule>
    <cfRule type="cellIs" dxfId="382" priority="841" operator="greaterThanOrEqual">
      <formula>1</formula>
    </cfRule>
    <cfRule type="cellIs" dxfId="381" priority="842" operator="lessThanOrEqual">
      <formula>0.3</formula>
    </cfRule>
  </conditionalFormatting>
  <conditionalFormatting sqref="AP137">
    <cfRule type="cellIs" dxfId="380" priority="843" operator="between">
      <formula>0.31</formula>
      <formula>0.99</formula>
    </cfRule>
    <cfRule type="cellIs" dxfId="379" priority="844" operator="greaterThanOrEqual">
      <formula>1</formula>
    </cfRule>
    <cfRule type="cellIs" dxfId="378" priority="845" operator="lessThanOrEqual">
      <formula>0.3</formula>
    </cfRule>
  </conditionalFormatting>
  <conditionalFormatting sqref="AP141">
    <cfRule type="cellIs" dxfId="377" priority="846" operator="between">
      <formula>0.31</formula>
      <formula>0.99</formula>
    </cfRule>
    <cfRule type="cellIs" dxfId="376" priority="847" operator="greaterThanOrEqual">
      <formula>1</formula>
    </cfRule>
    <cfRule type="cellIs" dxfId="375" priority="848" operator="lessThanOrEqual">
      <formula>0.3</formula>
    </cfRule>
  </conditionalFormatting>
  <conditionalFormatting sqref="AP155">
    <cfRule type="cellIs" dxfId="374" priority="849" operator="between">
      <formula>0.31</formula>
      <formula>0.99</formula>
    </cfRule>
    <cfRule type="cellIs" dxfId="373" priority="850" operator="greaterThanOrEqual">
      <formula>1</formula>
    </cfRule>
    <cfRule type="cellIs" dxfId="372" priority="851" operator="lessThanOrEqual">
      <formula>0.3</formula>
    </cfRule>
  </conditionalFormatting>
  <conditionalFormatting sqref="AP156">
    <cfRule type="cellIs" dxfId="371" priority="852" operator="between">
      <formula>0.31</formula>
      <formula>0.99</formula>
    </cfRule>
    <cfRule type="cellIs" dxfId="370" priority="853" operator="greaterThanOrEqual">
      <formula>1</formula>
    </cfRule>
    <cfRule type="cellIs" dxfId="369" priority="854" operator="lessThanOrEqual">
      <formula>0.3</formula>
    </cfRule>
  </conditionalFormatting>
  <conditionalFormatting sqref="AP161">
    <cfRule type="cellIs" dxfId="368" priority="855" operator="between">
      <formula>0.31</formula>
      <formula>0.99</formula>
    </cfRule>
    <cfRule type="cellIs" dxfId="367" priority="856" operator="greaterThanOrEqual">
      <formula>1</formula>
    </cfRule>
    <cfRule type="cellIs" dxfId="366" priority="857" operator="lessThanOrEqual">
      <formula>0.3</formula>
    </cfRule>
  </conditionalFormatting>
  <conditionalFormatting sqref="AP165">
    <cfRule type="cellIs" dxfId="365" priority="858" operator="between">
      <formula>0.31</formula>
      <formula>0.99</formula>
    </cfRule>
    <cfRule type="cellIs" dxfId="364" priority="859" operator="greaterThanOrEqual">
      <formula>1</formula>
    </cfRule>
    <cfRule type="cellIs" dxfId="363" priority="860" operator="lessThanOrEqual">
      <formula>0.3</formula>
    </cfRule>
  </conditionalFormatting>
  <conditionalFormatting sqref="AP170">
    <cfRule type="cellIs" dxfId="362" priority="861" operator="between">
      <formula>0.31</formula>
      <formula>0.99</formula>
    </cfRule>
    <cfRule type="cellIs" dxfId="361" priority="862" operator="greaterThanOrEqual">
      <formula>1</formula>
    </cfRule>
    <cfRule type="cellIs" dxfId="360" priority="863" operator="lessThanOrEqual">
      <formula>0.3</formula>
    </cfRule>
  </conditionalFormatting>
  <conditionalFormatting sqref="AP175">
    <cfRule type="cellIs" dxfId="359" priority="864" operator="between">
      <formula>0.31</formula>
      <formula>0.99</formula>
    </cfRule>
    <cfRule type="cellIs" dxfId="358" priority="865" operator="greaterThanOrEqual">
      <formula>1</formula>
    </cfRule>
    <cfRule type="cellIs" dxfId="357" priority="866" operator="lessThanOrEqual">
      <formula>0.3</formula>
    </cfRule>
  </conditionalFormatting>
  <conditionalFormatting sqref="AP182">
    <cfRule type="cellIs" dxfId="356" priority="867" operator="between">
      <formula>0.31</formula>
      <formula>0.99</formula>
    </cfRule>
    <cfRule type="cellIs" dxfId="355" priority="868" operator="greaterThanOrEqual">
      <formula>1</formula>
    </cfRule>
    <cfRule type="cellIs" dxfId="354" priority="869" operator="lessThanOrEqual">
      <formula>0.3</formula>
    </cfRule>
  </conditionalFormatting>
  <conditionalFormatting sqref="AP190">
    <cfRule type="cellIs" dxfId="353" priority="870" operator="between">
      <formula>0.31</formula>
      <formula>0.99</formula>
    </cfRule>
    <cfRule type="cellIs" dxfId="352" priority="871" operator="greaterThanOrEqual">
      <formula>1</formula>
    </cfRule>
    <cfRule type="cellIs" dxfId="351" priority="872"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dxfId="350" priority="874">
      <formula>(C195="p")</formula>
    </cfRule>
    <cfRule type="expression" dxfId="349" priority="875">
      <formula>(C195="d")</formula>
    </cfRule>
    <cfRule type="expression" dxfId="348" priority="876">
      <formula>(C195="w")</formula>
    </cfRule>
    <cfRule type="expression" dxfId="347" priority="877">
      <formula>NOT(ISBLANK(C195))</formula>
    </cfRule>
  </conditionalFormatting>
  <conditionalFormatting sqref="K195">
    <cfRule type="expression" dxfId="346" priority="878">
      <formula>(K195="p")</formula>
    </cfRule>
    <cfRule type="expression" dxfId="345" priority="879">
      <formula>(K195="d")</formula>
    </cfRule>
    <cfRule type="expression" dxfId="344" priority="880">
      <formula>(K195="w")</formula>
    </cfRule>
    <cfRule type="expression" dxfId="343" priority="881">
      <formula>NOT(ISBLANK(K195))</formula>
    </cfRule>
  </conditionalFormatting>
  <conditionalFormatting sqref="AJ195:AL195">
    <cfRule type="expression" dxfId="342" priority="882">
      <formula>(AJ195="p")</formula>
    </cfRule>
    <cfRule type="expression" dxfId="341" priority="883">
      <formula>(AJ195="d")</formula>
    </cfRule>
    <cfRule type="expression" dxfId="340" priority="884">
      <formula>(AJ195="w")</formula>
    </cfRule>
    <cfRule type="expression" dxfId="339" priority="885">
      <formula>NOT(ISBLANK(AJ195))</formula>
    </cfRule>
  </conditionalFormatting>
  <conditionalFormatting sqref="AP195">
    <cfRule type="cellIs" dxfId="338" priority="886" operator="between">
      <formula>0.31</formula>
      <formula>0.99</formula>
    </cfRule>
    <cfRule type="cellIs" dxfId="337" priority="887" operator="greaterThanOrEqual">
      <formula>1</formula>
    </cfRule>
    <cfRule type="cellIs" dxfId="336" priority="888" operator="lessThanOrEqual">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dxfId="335" priority="890">
      <formula>(C36="p")</formula>
    </cfRule>
    <cfRule type="expression" dxfId="334" priority="891">
      <formula>(C36="d")</formula>
    </cfRule>
    <cfRule type="expression" dxfId="333" priority="892">
      <formula>(C36="w")</formula>
    </cfRule>
    <cfRule type="expression" dxfId="332" priority="893">
      <formula>NOT(ISBLANK(C36))</formula>
    </cfRule>
  </conditionalFormatting>
  <conditionalFormatting sqref="K36">
    <cfRule type="expression" dxfId="331" priority="894">
      <formula>(K36="p")</formula>
    </cfRule>
    <cfRule type="expression" dxfId="330" priority="895">
      <formula>(K36="d")</formula>
    </cfRule>
    <cfRule type="expression" dxfId="329" priority="896">
      <formula>(K36="w")</formula>
    </cfRule>
    <cfRule type="expression" dxfId="328" priority="897">
      <formula>NOT(ISBLANK(K36))</formula>
    </cfRule>
  </conditionalFormatting>
  <conditionalFormatting sqref="AP36">
    <cfRule type="cellIs" dxfId="327" priority="898" operator="between">
      <formula>0.31</formula>
      <formula>0.99</formula>
    </cfRule>
    <cfRule type="cellIs" dxfId="326" priority="899" operator="greaterThanOrEqual">
      <formula>1</formula>
    </cfRule>
    <cfRule type="cellIs" dxfId="325" priority="900" operator="lessThanOrEqual">
      <formula>0.3</formula>
    </cfRule>
  </conditionalFormatting>
  <conditionalFormatting sqref="AJ36:AL36">
    <cfRule type="expression" dxfId="324" priority="901">
      <formula>(AJ36="p")</formula>
    </cfRule>
    <cfRule type="expression" dxfId="323" priority="902">
      <formula>(AJ36="d")</formula>
    </cfRule>
    <cfRule type="expression" dxfId="322" priority="903">
      <formula>(AJ36="w")</formula>
    </cfRule>
    <cfRule type="expression" dxfId="321" priority="904">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dxfId="320" priority="906">
      <formula>(C42="p")</formula>
    </cfRule>
    <cfRule type="expression" dxfId="319" priority="907">
      <formula>(C42="d")</formula>
    </cfRule>
    <cfRule type="expression" dxfId="318" priority="908">
      <formula>(C42="w")</formula>
    </cfRule>
    <cfRule type="expression" dxfId="317" priority="909">
      <formula>NOT(ISBLANK(C42))</formula>
    </cfRule>
  </conditionalFormatting>
  <conditionalFormatting sqref="K42">
    <cfRule type="expression" dxfId="316" priority="910">
      <formula>(K42="p")</formula>
    </cfRule>
    <cfRule type="expression" dxfId="315" priority="911">
      <formula>(K42="d")</formula>
    </cfRule>
    <cfRule type="expression" dxfId="314" priority="912">
      <formula>(K42="w")</formula>
    </cfRule>
    <cfRule type="expression" dxfId="313" priority="913">
      <formula>NOT(ISBLANK(K42))</formula>
    </cfRule>
  </conditionalFormatting>
  <conditionalFormatting sqref="AJ42:AL42">
    <cfRule type="expression" dxfId="312" priority="914">
      <formula>(AJ42="p")</formula>
    </cfRule>
    <cfRule type="expression" dxfId="311" priority="915">
      <formula>(AJ42="d")</formula>
    </cfRule>
    <cfRule type="expression" dxfId="310" priority="916">
      <formula>(AJ42="w")</formula>
    </cfRule>
    <cfRule type="expression" dxfId="309" priority="917">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dxfId="308" priority="919">
      <formula>(C45="p")</formula>
    </cfRule>
    <cfRule type="expression" dxfId="307" priority="920">
      <formula>(C45="d")</formula>
    </cfRule>
    <cfRule type="expression" dxfId="306" priority="921">
      <formula>(C45="w")</formula>
    </cfRule>
    <cfRule type="expression" dxfId="305" priority="922">
      <formula>NOT(ISBLANK(C45))</formula>
    </cfRule>
  </conditionalFormatting>
  <conditionalFormatting sqref="K45">
    <cfRule type="expression" dxfId="304" priority="923">
      <formula>(K45="p")</formula>
    </cfRule>
    <cfRule type="expression" dxfId="303" priority="924">
      <formula>(K45="d")</formula>
    </cfRule>
    <cfRule type="expression" dxfId="302" priority="925">
      <formula>(K45="w")</formula>
    </cfRule>
    <cfRule type="expression" dxfId="301" priority="926">
      <formula>NOT(ISBLANK(K45))</formula>
    </cfRule>
  </conditionalFormatting>
  <conditionalFormatting sqref="AJ45:AL45">
    <cfRule type="expression" dxfId="300" priority="927">
      <formula>(AJ45="p")</formula>
    </cfRule>
    <cfRule type="expression" dxfId="299" priority="928">
      <formula>(AJ45="d")</formula>
    </cfRule>
    <cfRule type="expression" dxfId="298" priority="929">
      <formula>(AJ45="w")</formula>
    </cfRule>
    <cfRule type="expression" dxfId="297" priority="930">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dxfId="296" priority="932">
      <formula>(C48="p")</formula>
    </cfRule>
    <cfRule type="expression" dxfId="295" priority="933">
      <formula>(C48="d")</formula>
    </cfRule>
    <cfRule type="expression" dxfId="294" priority="934">
      <formula>(C48="w")</formula>
    </cfRule>
    <cfRule type="expression" dxfId="293" priority="935">
      <formula>NOT(ISBLANK(C48))</formula>
    </cfRule>
  </conditionalFormatting>
  <conditionalFormatting sqref="K48">
    <cfRule type="expression" dxfId="292" priority="936">
      <formula>(K48="p")</formula>
    </cfRule>
    <cfRule type="expression" dxfId="291" priority="937">
      <formula>(K48="d")</formula>
    </cfRule>
    <cfRule type="expression" dxfId="290" priority="938">
      <formula>(K48="w")</formula>
    </cfRule>
    <cfRule type="expression" dxfId="289" priority="939">
      <formula>NOT(ISBLANK(K48))</formula>
    </cfRule>
  </conditionalFormatting>
  <conditionalFormatting sqref="AJ48:AL48">
    <cfRule type="expression" dxfId="288" priority="940">
      <formula>(AJ48="p")</formula>
    </cfRule>
    <cfRule type="expression" dxfId="287" priority="941">
      <formula>(AJ48="d")</formula>
    </cfRule>
    <cfRule type="expression" dxfId="286" priority="942">
      <formula>(AJ48="w")</formula>
    </cfRule>
    <cfRule type="expression" dxfId="285" priority="943">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dxfId="284" priority="945">
      <formula>(C51="p")</formula>
    </cfRule>
    <cfRule type="expression" dxfId="283" priority="946">
      <formula>(C51="d")</formula>
    </cfRule>
    <cfRule type="expression" dxfId="282" priority="947">
      <formula>(C51="w")</formula>
    </cfRule>
    <cfRule type="expression" dxfId="281" priority="948">
      <formula>NOT(ISBLANK(C51))</formula>
    </cfRule>
  </conditionalFormatting>
  <conditionalFormatting sqref="AP51">
    <cfRule type="cellIs" dxfId="280" priority="949" operator="between">
      <formula>0.31</formula>
      <formula>0.99</formula>
    </cfRule>
    <cfRule type="cellIs" dxfId="279" priority="950" operator="greaterThanOrEqual">
      <formula>1</formula>
    </cfRule>
    <cfRule type="cellIs" dxfId="278" priority="951" operator="lessThanOrEqual">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dxfId="277" priority="953" operator="between">
      <formula>0.31</formula>
      <formula>0.99</formula>
    </cfRule>
    <cfRule type="cellIs" dxfId="276" priority="954" operator="greaterThanOrEqual">
      <formula>1</formula>
    </cfRule>
    <cfRule type="cellIs" dxfId="275" priority="955" operator="lessThanOrEqual">
      <formula>0.3</formula>
    </cfRule>
  </conditionalFormatting>
  <conditionalFormatting sqref="AP45">
    <cfRule type="cellIs" dxfId="274" priority="956" operator="between">
      <formula>0.31</formula>
      <formula>0.99</formula>
    </cfRule>
    <cfRule type="cellIs" dxfId="273" priority="957" operator="greaterThanOrEqual">
      <formula>1</formula>
    </cfRule>
    <cfRule type="cellIs" dxfId="272" priority="958" operator="lessThanOrEqual">
      <formula>0.3</formula>
    </cfRule>
  </conditionalFormatting>
  <conditionalFormatting sqref="AP48">
    <cfRule type="cellIs" dxfId="271" priority="959" operator="between">
      <formula>0.31</formula>
      <formula>0.99</formula>
    </cfRule>
    <cfRule type="cellIs" dxfId="270" priority="960" operator="greaterThanOrEqual">
      <formula>1</formula>
    </cfRule>
    <cfRule type="cellIs" dxfId="269" priority="961" operator="lessThanOrEqual">
      <formula>0.3</formula>
    </cfRule>
  </conditionalFormatting>
  <conditionalFormatting sqref="C24:AI24">
    <cfRule type="expression" dxfId="268" priority="962">
      <formula>(C24="p")</formula>
    </cfRule>
    <cfRule type="expression" dxfId="267" priority="963">
      <formula>(C24="d")</formula>
    </cfRule>
    <cfRule type="expression" dxfId="266" priority="964">
      <formula>(C24="w")</formula>
    </cfRule>
    <cfRule type="expression" dxfId="265" priority="965">
      <formula>NOT(ISBLANK(C24))</formula>
    </cfRule>
  </conditionalFormatting>
  <conditionalFormatting sqref="K24">
    <cfRule type="expression" dxfId="264" priority="966">
      <formula>(K24="p")</formula>
    </cfRule>
    <cfRule type="expression" dxfId="263" priority="967">
      <formula>(K24="d")</formula>
    </cfRule>
    <cfRule type="expression" dxfId="262" priority="968">
      <formula>(K24="w")</formula>
    </cfRule>
    <cfRule type="expression" dxfId="261" priority="969">
      <formula>NOT(ISBLANK(K24))</formula>
    </cfRule>
  </conditionalFormatting>
  <conditionalFormatting sqref="AJ24:AL24">
    <cfRule type="expression" dxfId="260" priority="970">
      <formula>(AJ24="p")</formula>
    </cfRule>
    <cfRule type="expression" dxfId="259" priority="971">
      <formula>(AJ24="d")</formula>
    </cfRule>
    <cfRule type="expression" dxfId="258" priority="972">
      <formula>(AJ24="w")</formula>
    </cfRule>
    <cfRule type="expression" dxfId="257" priority="973">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dxfId="256" priority="975" operator="between">
      <formula>0.31</formula>
      <formula>0.99</formula>
    </cfRule>
    <cfRule type="cellIs" dxfId="255" priority="976" operator="greaterThanOrEqual">
      <formula>1</formula>
    </cfRule>
    <cfRule type="cellIs" dxfId="254" priority="977" operator="lessThanOrEqual">
      <formula>0.3</formula>
    </cfRule>
  </conditionalFormatting>
  <conditionalFormatting sqref="C97:AI97">
    <cfRule type="expression" dxfId="253" priority="978">
      <formula>(C97="p")</formula>
    </cfRule>
    <cfRule type="expression" dxfId="252" priority="979">
      <formula>(C97="d")</formula>
    </cfRule>
    <cfRule type="expression" dxfId="251" priority="980">
      <formula>(C97="w")</formula>
    </cfRule>
    <cfRule type="expression" dxfId="250" priority="981">
      <formula>NOT(ISBLANK(C97))</formula>
    </cfRule>
  </conditionalFormatting>
  <conditionalFormatting sqref="K97">
    <cfRule type="expression" dxfId="249" priority="982">
      <formula>(K97="p")</formula>
    </cfRule>
    <cfRule type="expression" dxfId="248" priority="983">
      <formula>(K97="d")</formula>
    </cfRule>
    <cfRule type="expression" dxfId="247" priority="984">
      <formula>(K97="w")</formula>
    </cfRule>
    <cfRule type="expression" dxfId="246" priority="985">
      <formula>NOT(ISBLANK(K97))</formula>
    </cfRule>
  </conditionalFormatting>
  <conditionalFormatting sqref="AJ97:AL97">
    <cfRule type="expression" dxfId="245" priority="986">
      <formula>(AJ97="p")</formula>
    </cfRule>
    <cfRule type="expression" dxfId="244" priority="987">
      <formula>(AJ97="d")</formula>
    </cfRule>
    <cfRule type="expression" dxfId="243" priority="988">
      <formula>(AJ97="w")</formula>
    </cfRule>
    <cfRule type="expression" dxfId="242" priority="989">
      <formula>NOT(ISBLANK(AJ97))</formula>
    </cfRule>
  </conditionalFormatting>
  <conditionalFormatting sqref="AP97">
    <cfRule type="cellIs" dxfId="241" priority="990" operator="between">
      <formula>0.31</formula>
      <formula>0.99</formula>
    </cfRule>
    <cfRule type="cellIs" dxfId="240" priority="991" operator="greaterThanOrEqual">
      <formula>1</formula>
    </cfRule>
    <cfRule type="cellIs" dxfId="239" priority="992" operator="lessThanOrEqual">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dxfId="238" priority="994">
      <formula>(C100="p")</formula>
    </cfRule>
    <cfRule type="expression" dxfId="237" priority="995">
      <formula>(C100="d")</formula>
    </cfRule>
    <cfRule type="expression" dxfId="236" priority="996">
      <formula>(C100="w")</formula>
    </cfRule>
    <cfRule type="expression" dxfId="235" priority="997">
      <formula>NOT(ISBLANK(C100))</formula>
    </cfRule>
  </conditionalFormatting>
  <conditionalFormatting sqref="K100">
    <cfRule type="expression" dxfId="234" priority="998">
      <formula>(K100="p")</formula>
    </cfRule>
    <cfRule type="expression" dxfId="233" priority="999">
      <formula>(K100="d")</formula>
    </cfRule>
    <cfRule type="expression" dxfId="232" priority="1000">
      <formula>(K100="w")</formula>
    </cfRule>
    <cfRule type="expression" dxfId="231" priority="1001">
      <formula>NOT(ISBLANK(K100))</formula>
    </cfRule>
  </conditionalFormatting>
  <conditionalFormatting sqref="AJ100:AL100">
    <cfRule type="expression" dxfId="230" priority="1002">
      <formula>(AJ100="p")</formula>
    </cfRule>
    <cfRule type="expression" dxfId="229" priority="1003">
      <formula>(AJ100="d")</formula>
    </cfRule>
    <cfRule type="expression" dxfId="228" priority="1004">
      <formula>(AJ100="w")</formula>
    </cfRule>
    <cfRule type="expression" dxfId="227" priority="1005">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dxfId="226" priority="1007">
      <formula>(C102="p")</formula>
    </cfRule>
    <cfRule type="expression" dxfId="225" priority="1008">
      <formula>(C102="d")</formula>
    </cfRule>
    <cfRule type="expression" dxfId="224" priority="1009">
      <formula>(C102="w")</formula>
    </cfRule>
    <cfRule type="expression" dxfId="223" priority="1010">
      <formula>NOT(ISBLANK(C102))</formula>
    </cfRule>
  </conditionalFormatting>
  <conditionalFormatting sqref="K102">
    <cfRule type="expression" dxfId="222" priority="1011">
      <formula>(K102="p")</formula>
    </cfRule>
    <cfRule type="expression" dxfId="221" priority="1012">
      <formula>(K102="d")</formula>
    </cfRule>
    <cfRule type="expression" dxfId="220" priority="1013">
      <formula>(K102="w")</formula>
    </cfRule>
    <cfRule type="expression" dxfId="219" priority="1014">
      <formula>NOT(ISBLANK(K102))</formula>
    </cfRule>
  </conditionalFormatting>
  <conditionalFormatting sqref="AJ102:AL102">
    <cfRule type="expression" dxfId="218" priority="1015">
      <formula>(AJ102="p")</formula>
    </cfRule>
    <cfRule type="expression" dxfId="217" priority="1016">
      <formula>(AJ102="d")</formula>
    </cfRule>
    <cfRule type="expression" dxfId="216" priority="1017">
      <formula>(AJ102="w")</formula>
    </cfRule>
    <cfRule type="expression" dxfId="215" priority="1018">
      <formula>NOT(ISBLANK(AJ102))</formula>
    </cfRule>
  </conditionalFormatting>
  <conditionalFormatting sqref="AP100">
    <cfRule type="cellIs" dxfId="214" priority="1019" operator="between">
      <formula>0.31</formula>
      <formula>0.99</formula>
    </cfRule>
    <cfRule type="cellIs" dxfId="213" priority="1020" operator="greaterThanOrEqual">
      <formula>1</formula>
    </cfRule>
    <cfRule type="cellIs" dxfId="212" priority="1021" operator="lessThanOrEqual">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dxfId="211" priority="1023" operator="between">
      <formula>0.31</formula>
      <formula>0.99</formula>
    </cfRule>
    <cfRule type="cellIs" dxfId="210" priority="1024" operator="greaterThanOrEqual">
      <formula>1</formula>
    </cfRule>
    <cfRule type="cellIs" dxfId="209" priority="1025" operator="lessThanOrEqual">
      <formula>0.3</formula>
    </cfRule>
  </conditionalFormatting>
  <conditionalFormatting sqref="C114:AI114">
    <cfRule type="expression" dxfId="208" priority="1026">
      <formula>(C114="p")</formula>
    </cfRule>
    <cfRule type="expression" dxfId="207" priority="1027">
      <formula>(C114="d")</formula>
    </cfRule>
    <cfRule type="expression" dxfId="206" priority="1028">
      <formula>(C114="w")</formula>
    </cfRule>
    <cfRule type="expression" dxfId="205" priority="1029">
      <formula>NOT(ISBLANK(C114))</formula>
    </cfRule>
  </conditionalFormatting>
  <conditionalFormatting sqref="K114">
    <cfRule type="expression" dxfId="204" priority="1030">
      <formula>(K114="p")</formula>
    </cfRule>
    <cfRule type="expression" dxfId="203" priority="1031">
      <formula>(K114="d")</formula>
    </cfRule>
    <cfRule type="expression" dxfId="202" priority="1032">
      <formula>(K114="w")</formula>
    </cfRule>
    <cfRule type="expression" dxfId="201" priority="1033">
      <formula>NOT(ISBLANK(K114))</formula>
    </cfRule>
  </conditionalFormatting>
  <conditionalFormatting sqref="AJ114:AL114">
    <cfRule type="expression" dxfId="200" priority="1034">
      <formula>(AJ114="p")</formula>
    </cfRule>
    <cfRule type="expression" dxfId="199" priority="1035">
      <formula>(AJ114="d")</formula>
    </cfRule>
    <cfRule type="expression" dxfId="198" priority="1036">
      <formula>(AJ114="w")</formula>
    </cfRule>
    <cfRule type="expression" dxfId="197" priority="1037">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dxfId="196" priority="1039">
      <formula>(C117="p")</formula>
    </cfRule>
    <cfRule type="expression" dxfId="195" priority="1040">
      <formula>(C117="d")</formula>
    </cfRule>
    <cfRule type="expression" dxfId="194" priority="1041">
      <formula>(C117="w")</formula>
    </cfRule>
    <cfRule type="expression" dxfId="193" priority="1042">
      <formula>NOT(ISBLANK(C117))</formula>
    </cfRule>
  </conditionalFormatting>
  <conditionalFormatting sqref="K117">
    <cfRule type="expression" dxfId="192" priority="1043">
      <formula>(K117="p")</formula>
    </cfRule>
    <cfRule type="expression" dxfId="191" priority="1044">
      <formula>(K117="d")</formula>
    </cfRule>
    <cfRule type="expression" dxfId="190" priority="1045">
      <formula>(K117="w")</formula>
    </cfRule>
    <cfRule type="expression" dxfId="189" priority="1046">
      <formula>NOT(ISBLANK(K117))</formula>
    </cfRule>
  </conditionalFormatting>
  <conditionalFormatting sqref="AJ117:AL117">
    <cfRule type="expression" dxfId="188" priority="1047">
      <formula>(AJ117="p")</formula>
    </cfRule>
    <cfRule type="expression" dxfId="187" priority="1048">
      <formula>(AJ117="d")</formula>
    </cfRule>
    <cfRule type="expression" dxfId="186" priority="1049">
      <formula>(AJ117="w")</formula>
    </cfRule>
    <cfRule type="expression" dxfId="185" priority="1050">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dxfId="184" priority="1052" operator="between">
      <formula>0.31</formula>
      <formula>0.99</formula>
    </cfRule>
    <cfRule type="cellIs" dxfId="183" priority="1053" operator="greaterThanOrEqual">
      <formula>1</formula>
    </cfRule>
    <cfRule type="cellIs" dxfId="182" priority="1054" operator="lessThanOrEqual">
      <formula>0.3</formula>
    </cfRule>
  </conditionalFormatting>
  <conditionalFormatting sqref="AP117">
    <cfRule type="cellIs" dxfId="181" priority="1055" operator="between">
      <formula>0.31</formula>
      <formula>0.99</formula>
    </cfRule>
    <cfRule type="cellIs" dxfId="180" priority="1056" operator="greaterThanOrEqual">
      <formula>1</formula>
    </cfRule>
    <cfRule type="cellIs" dxfId="179" priority="1057" operator="lessThanOrEqual">
      <formula>0.3</formula>
    </cfRule>
  </conditionalFormatting>
  <conditionalFormatting sqref="C107:AI107">
    <cfRule type="expression" dxfId="178" priority="1058">
      <formula>(C107="p")</formula>
    </cfRule>
    <cfRule type="expression" dxfId="177" priority="1059">
      <formula>(C107="d")</formula>
    </cfRule>
    <cfRule type="expression" dxfId="176" priority="1060">
      <formula>(C107="w")</formula>
    </cfRule>
    <cfRule type="expression" dxfId="175" priority="1061">
      <formula>NOT(ISBLANK(C107))</formula>
    </cfRule>
  </conditionalFormatting>
  <conditionalFormatting sqref="K107">
    <cfRule type="expression" dxfId="174" priority="1062">
      <formula>(K107="p")</formula>
    </cfRule>
    <cfRule type="expression" dxfId="173" priority="1063">
      <formula>(K107="d")</formula>
    </cfRule>
    <cfRule type="expression" dxfId="172" priority="1064">
      <formula>(K107="w")</formula>
    </cfRule>
    <cfRule type="expression" dxfId="171" priority="1065">
      <formula>NOT(ISBLANK(K107))</formula>
    </cfRule>
  </conditionalFormatting>
  <conditionalFormatting sqref="AJ107:AL107">
    <cfRule type="expression" dxfId="170" priority="1066">
      <formula>(AJ107="p")</formula>
    </cfRule>
    <cfRule type="expression" dxfId="169" priority="1067">
      <formula>(AJ107="d")</formula>
    </cfRule>
    <cfRule type="expression" dxfId="168" priority="1068">
      <formula>(AJ107="w")</formula>
    </cfRule>
    <cfRule type="expression" dxfId="167" priority="1069">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dxfId="166" priority="1071" operator="between">
      <formula>0.31</formula>
      <formula>0.99</formula>
    </cfRule>
    <cfRule type="cellIs" dxfId="165" priority="1072" operator="greaterThanOrEqual">
      <formula>1</formula>
    </cfRule>
    <cfRule type="cellIs" dxfId="164" priority="1073" operator="lessThanOrEqual">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dxfId="163" priority="1075">
      <formula>(C76="p")</formula>
    </cfRule>
    <cfRule type="expression" dxfId="162" priority="1076">
      <formula>(C76="d")</formula>
    </cfRule>
    <cfRule type="expression" dxfId="161" priority="1077">
      <formula>(C76="w")</formula>
    </cfRule>
    <cfRule type="expression" dxfId="160" priority="1078">
      <formula>NOT(ISBLANK(C76))</formula>
    </cfRule>
  </conditionalFormatting>
  <conditionalFormatting sqref="K76">
    <cfRule type="expression" dxfId="159" priority="1079">
      <formula>(K76="p")</formula>
    </cfRule>
    <cfRule type="expression" dxfId="158" priority="1080">
      <formula>(K76="d")</formula>
    </cfRule>
    <cfRule type="expression" dxfId="157" priority="1081">
      <formula>(K76="w")</formula>
    </cfRule>
    <cfRule type="expression" dxfId="156" priority="1082">
      <formula>NOT(ISBLANK(K76))</formula>
    </cfRule>
  </conditionalFormatting>
  <conditionalFormatting sqref="AJ76:AL76">
    <cfRule type="expression" dxfId="155" priority="1083">
      <formula>(AJ76="p")</formula>
    </cfRule>
    <cfRule type="expression" dxfId="154" priority="1084">
      <formula>(AJ76="d")</formula>
    </cfRule>
    <cfRule type="expression" dxfId="153" priority="1085">
      <formula>(AJ76="w")</formula>
    </cfRule>
    <cfRule type="expression" dxfId="152" priority="1086">
      <formula>NOT(ISBLANK(AJ76))</formula>
    </cfRule>
  </conditionalFormatting>
  <conditionalFormatting sqref="AP76">
    <cfRule type="cellIs" dxfId="151" priority="1087" operator="between">
      <formula>0.31</formula>
      <formula>0.99</formula>
    </cfRule>
    <cfRule type="cellIs" dxfId="150" priority="1088" operator="greaterThanOrEqual">
      <formula>1</formula>
    </cfRule>
    <cfRule type="cellIs" dxfId="149" priority="1089" operator="lessThanOrEqual">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dxfId="148" priority="1092">
      <formula>(C74="p")</formula>
    </cfRule>
    <cfRule type="expression" dxfId="147" priority="1093">
      <formula>(C74="d")</formula>
    </cfRule>
    <cfRule type="expression" dxfId="146" priority="1094">
      <formula>(C74="w")</formula>
    </cfRule>
    <cfRule type="expression" dxfId="145" priority="1095">
      <formula>NOT(ISBLANK(C74))</formula>
    </cfRule>
  </conditionalFormatting>
  <conditionalFormatting sqref="AP74">
    <cfRule type="cellIs" dxfId="144" priority="1096" operator="between">
      <formula>0.31</formula>
      <formula>0.99</formula>
    </cfRule>
    <cfRule type="cellIs" dxfId="143" priority="1097" operator="greaterThanOrEqual">
      <formula>1</formula>
    </cfRule>
    <cfRule type="cellIs" dxfId="142" priority="1098" operator="lessThanOrEqual">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dxfId="141" priority="1101" operator="between">
      <formula>0.31</formula>
      <formula>0.99</formula>
    </cfRule>
    <cfRule type="cellIs" dxfId="140" priority="1102" operator="greaterThanOrEqual">
      <formula>1</formula>
    </cfRule>
    <cfRule type="cellIs" dxfId="139" priority="1103" operator="lessThanOrEqual">
      <formula>0.3</formula>
    </cfRule>
  </conditionalFormatting>
  <conditionalFormatting sqref="C162:AL162">
    <cfRule type="expression" dxfId="138" priority="1104">
      <formula>(C162="p")</formula>
    </cfRule>
    <cfRule type="expression" dxfId="137" priority="1105">
      <formula>(C162="d")</formula>
    </cfRule>
    <cfRule type="expression" dxfId="136" priority="1106">
      <formula>(C162="w")</formula>
    </cfRule>
    <cfRule type="expression" dxfId="135" priority="1107">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dxfId="134" priority="1110">
      <formula>(K148="p")</formula>
    </cfRule>
    <cfRule type="expression" dxfId="133" priority="1111">
      <formula>(K148="d")</formula>
    </cfRule>
    <cfRule type="expression" dxfId="132" priority="1112">
      <formula>(K148="w")</formula>
    </cfRule>
    <cfRule type="expression" dxfId="131" priority="1113">
      <formula>NOT(ISBLANK(K148))</formula>
    </cfRule>
  </conditionalFormatting>
  <conditionalFormatting sqref="C148:AI148">
    <cfRule type="expression" dxfId="130" priority="1114">
      <formula>(C148="p")</formula>
    </cfRule>
    <cfRule type="expression" dxfId="129" priority="1115">
      <formula>(C148="d")</formula>
    </cfRule>
    <cfRule type="expression" dxfId="128" priority="1116">
      <formula>(C148="w")</formula>
    </cfRule>
    <cfRule type="expression" dxfId="127" priority="1117">
      <formula>NOT(ISBLANK(C148))</formula>
    </cfRule>
  </conditionalFormatting>
  <conditionalFormatting sqref="AJ148:AL148">
    <cfRule type="expression" dxfId="126" priority="1118">
      <formula>(AJ148="p")</formula>
    </cfRule>
    <cfRule type="expression" dxfId="125" priority="1119">
      <formula>(AJ148="d")</formula>
    </cfRule>
    <cfRule type="expression" dxfId="124" priority="1120">
      <formula>(AJ148="w")</formula>
    </cfRule>
    <cfRule type="expression" dxfId="123" priority="1121">
      <formula>NOT(ISBLANK(AJ148))</formula>
    </cfRule>
  </conditionalFormatting>
  <conditionalFormatting sqref="AP148">
    <cfRule type="cellIs" dxfId="122" priority="1122" operator="between">
      <formula>0.31</formula>
      <formula>0.99</formula>
    </cfRule>
    <cfRule type="cellIs" dxfId="121" priority="1123" operator="greaterThanOrEqual">
      <formula>1</formula>
    </cfRule>
    <cfRule type="cellIs" dxfId="120" priority="1124" operator="lessThanOrEqual">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dxfId="119" priority="1127">
      <formula>(C201="p")</formula>
    </cfRule>
    <cfRule type="expression" dxfId="118" priority="1128">
      <formula>(C201="d")</formula>
    </cfRule>
    <cfRule type="expression" dxfId="117" priority="1129">
      <formula>(C201="w")</formula>
    </cfRule>
    <cfRule type="expression" dxfId="116" priority="1130">
      <formula>NOT(ISBLANK(C201))</formula>
    </cfRule>
  </conditionalFormatting>
  <conditionalFormatting sqref="K201">
    <cfRule type="expression" dxfId="115" priority="1131">
      <formula>(K201="p")</formula>
    </cfRule>
    <cfRule type="expression" dxfId="114" priority="1132">
      <formula>(K201="d")</formula>
    </cfRule>
    <cfRule type="expression" dxfId="113" priority="1133">
      <formula>(K201="w")</formula>
    </cfRule>
    <cfRule type="expression" dxfId="112" priority="1134">
      <formula>NOT(ISBLANK(K201))</formula>
    </cfRule>
  </conditionalFormatting>
  <conditionalFormatting sqref="AJ201:AL201">
    <cfRule type="expression" dxfId="111" priority="1135">
      <formula>(AJ201="p")</formula>
    </cfRule>
    <cfRule type="expression" dxfId="110" priority="1136">
      <formula>(AJ201="d")</formula>
    </cfRule>
    <cfRule type="expression" dxfId="109" priority="1137">
      <formula>(AJ201="w")</formula>
    </cfRule>
    <cfRule type="expression" dxfId="108" priority="1138">
      <formula>NOT(ISBLANK(AJ201))</formula>
    </cfRule>
  </conditionalFormatting>
  <conditionalFormatting sqref="AP201">
    <cfRule type="cellIs" dxfId="107" priority="1139" operator="between">
      <formula>0.31</formula>
      <formula>0.99</formula>
    </cfRule>
    <cfRule type="cellIs" dxfId="106" priority="1140" operator="greaterThanOrEqual">
      <formula>1</formula>
    </cfRule>
    <cfRule type="cellIs" dxfId="105" priority="1141" operator="lessThanOrEqual">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dxfId="104" priority="1144">
      <formula>(C208="p")</formula>
    </cfRule>
    <cfRule type="expression" dxfId="103" priority="1145">
      <formula>(C208="d")</formula>
    </cfRule>
    <cfRule type="expression" dxfId="102" priority="1146">
      <formula>(C208="w")</formula>
    </cfRule>
    <cfRule type="expression" dxfId="101" priority="1147">
      <formula>NOT(ISBLANK(C208))</formula>
    </cfRule>
  </conditionalFormatting>
  <conditionalFormatting sqref="K208">
    <cfRule type="expression" dxfId="100" priority="1148">
      <formula>(K208="p")</formula>
    </cfRule>
    <cfRule type="expression" dxfId="99" priority="1149">
      <formula>(K208="d")</formula>
    </cfRule>
    <cfRule type="expression" dxfId="98" priority="1150">
      <formula>(K208="w")</formula>
    </cfRule>
    <cfRule type="expression" dxfId="97" priority="1151">
      <formula>NOT(ISBLANK(K208))</formula>
    </cfRule>
  </conditionalFormatting>
  <conditionalFormatting sqref="AJ208:AL208">
    <cfRule type="expression" dxfId="96" priority="1152">
      <formula>(AJ208="p")</formula>
    </cfRule>
    <cfRule type="expression" dxfId="95" priority="1153">
      <formula>(AJ208="d")</formula>
    </cfRule>
    <cfRule type="expression" dxfId="94" priority="1154">
      <formula>(AJ208="w")</formula>
    </cfRule>
    <cfRule type="expression" dxfId="93" priority="1155">
      <formula>NOT(ISBLANK(AJ208))</formula>
    </cfRule>
  </conditionalFormatting>
  <conditionalFormatting sqref="AP208">
    <cfRule type="cellIs" dxfId="92" priority="1156" operator="between">
      <formula>0.31</formula>
      <formula>0.99</formula>
    </cfRule>
    <cfRule type="cellIs" dxfId="91" priority="1157" operator="greaterThanOrEqual">
      <formula>1</formula>
    </cfRule>
    <cfRule type="cellIs" dxfId="90" priority="1158" operator="lessThanOrEqual">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dxfId="89" priority="1161">
      <formula>(C209="p")</formula>
    </cfRule>
    <cfRule type="expression" dxfId="88" priority="1162">
      <formula>(C209="d")</formula>
    </cfRule>
    <cfRule type="expression" dxfId="87" priority="1163">
      <formula>(C209="w")</formula>
    </cfRule>
    <cfRule type="expression" dxfId="86" priority="1164">
      <formula>NOT(ISBLANK(C209))</formula>
    </cfRule>
  </conditionalFormatting>
  <conditionalFormatting sqref="K209">
    <cfRule type="expression" dxfId="85" priority="1165">
      <formula>(K209="p")</formula>
    </cfRule>
    <cfRule type="expression" dxfId="84" priority="1166">
      <formula>(K209="d")</formula>
    </cfRule>
    <cfRule type="expression" dxfId="83" priority="1167">
      <formula>(K209="w")</formula>
    </cfRule>
    <cfRule type="expression" dxfId="82" priority="1168">
      <formula>NOT(ISBLANK(K209))</formula>
    </cfRule>
  </conditionalFormatting>
  <conditionalFormatting sqref="AJ209:AL209">
    <cfRule type="expression" dxfId="81" priority="1169">
      <formula>(AJ209="p")</formula>
    </cfRule>
    <cfRule type="expression" dxfId="80" priority="1170">
      <formula>(AJ209="d")</formula>
    </cfRule>
    <cfRule type="expression" dxfId="79" priority="1171">
      <formula>(AJ209="w")</formula>
    </cfRule>
    <cfRule type="expression" dxfId="78" priority="1172">
      <formula>NOT(ISBLANK(AJ209))</formula>
    </cfRule>
  </conditionalFormatting>
  <conditionalFormatting sqref="AP209">
    <cfRule type="cellIs" dxfId="77" priority="1173" operator="between">
      <formula>0.31</formula>
      <formula>0.99</formula>
    </cfRule>
    <cfRule type="cellIs" dxfId="76" priority="1174" operator="greaterThanOrEqual">
      <formula>1</formula>
    </cfRule>
    <cfRule type="cellIs" dxfId="75" priority="1175" operator="lessThanOrEqual">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dxfId="74" priority="1178">
      <formula>(C210="p")</formula>
    </cfRule>
    <cfRule type="expression" dxfId="73" priority="1179">
      <formula>(C210="d")</formula>
    </cfRule>
    <cfRule type="expression" dxfId="72" priority="1180">
      <formula>(C210="w")</formula>
    </cfRule>
    <cfRule type="expression" dxfId="71" priority="1181">
      <formula>NOT(ISBLANK(C210))</formula>
    </cfRule>
  </conditionalFormatting>
  <conditionalFormatting sqref="K210">
    <cfRule type="expression" dxfId="70" priority="1182">
      <formula>(K210="p")</formula>
    </cfRule>
    <cfRule type="expression" dxfId="69" priority="1183">
      <formula>(K210="d")</formula>
    </cfRule>
    <cfRule type="expression" dxfId="68" priority="1184">
      <formula>(K210="w")</formula>
    </cfRule>
    <cfRule type="expression" dxfId="67" priority="1185">
      <formula>NOT(ISBLANK(K210))</formula>
    </cfRule>
  </conditionalFormatting>
  <conditionalFormatting sqref="AJ210:AL210">
    <cfRule type="expression" dxfId="66" priority="1186">
      <formula>(AJ210="p")</formula>
    </cfRule>
    <cfRule type="expression" dxfId="65" priority="1187">
      <formula>(AJ210="d")</formula>
    </cfRule>
    <cfRule type="expression" dxfId="64" priority="1188">
      <formula>(AJ210="w")</formula>
    </cfRule>
    <cfRule type="expression" dxfId="63" priority="1189">
      <formula>NOT(ISBLANK(AJ210))</formula>
    </cfRule>
  </conditionalFormatting>
  <conditionalFormatting sqref="AP210">
    <cfRule type="cellIs" dxfId="62" priority="1190" operator="between">
      <formula>0.31</formula>
      <formula>0.99</formula>
    </cfRule>
    <cfRule type="cellIs" dxfId="61" priority="1191" operator="greaterThanOrEqual">
      <formula>1</formula>
    </cfRule>
    <cfRule type="cellIs" dxfId="60" priority="1192" operator="lessThanOrEqual">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dxfId="59" priority="1195">
      <formula>(C211="p")</formula>
    </cfRule>
    <cfRule type="expression" dxfId="58" priority="1196">
      <formula>(C211="d")</formula>
    </cfRule>
    <cfRule type="expression" dxfId="57" priority="1197">
      <formula>(C211="w")</formula>
    </cfRule>
    <cfRule type="expression" dxfId="56" priority="1198">
      <formula>NOT(ISBLANK(C211))</formula>
    </cfRule>
  </conditionalFormatting>
  <conditionalFormatting sqref="K211">
    <cfRule type="expression" dxfId="55" priority="1199">
      <formula>(K211="p")</formula>
    </cfRule>
    <cfRule type="expression" dxfId="54" priority="1200">
      <formula>(K211="d")</formula>
    </cfRule>
    <cfRule type="expression" dxfId="53" priority="1201">
      <formula>(K211="w")</formula>
    </cfRule>
    <cfRule type="expression" dxfId="52" priority="1202">
      <formula>NOT(ISBLANK(K211))</formula>
    </cfRule>
  </conditionalFormatting>
  <conditionalFormatting sqref="AJ211:AL211">
    <cfRule type="expression" dxfId="51" priority="1203">
      <formula>(AJ211="p")</formula>
    </cfRule>
    <cfRule type="expression" dxfId="50" priority="1204">
      <formula>(AJ211="d")</formula>
    </cfRule>
    <cfRule type="expression" dxfId="49" priority="1205">
      <formula>(AJ211="w")</formula>
    </cfRule>
    <cfRule type="expression" dxfId="48" priority="1206">
      <formula>NOT(ISBLANK(AJ211))</formula>
    </cfRule>
  </conditionalFormatting>
  <conditionalFormatting sqref="AP211">
    <cfRule type="cellIs" dxfId="47" priority="1207" operator="between">
      <formula>0.31</formula>
      <formula>0.99</formula>
    </cfRule>
    <cfRule type="cellIs" dxfId="46" priority="1208" operator="greaterThanOrEqual">
      <formula>1</formula>
    </cfRule>
    <cfRule type="cellIs" dxfId="45" priority="1209" operator="lessThanOrEqual">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dxfId="44" priority="1212">
      <formula>(C212="p")</formula>
    </cfRule>
    <cfRule type="expression" dxfId="43" priority="1213">
      <formula>(C212="d")</formula>
    </cfRule>
    <cfRule type="expression" dxfId="42" priority="1214">
      <formula>(C212="w")</formula>
    </cfRule>
    <cfRule type="expression" dxfId="41" priority="1215">
      <formula>NOT(ISBLANK(C212))</formula>
    </cfRule>
  </conditionalFormatting>
  <conditionalFormatting sqref="K212">
    <cfRule type="expression" dxfId="40" priority="1216">
      <formula>(K212="p")</formula>
    </cfRule>
    <cfRule type="expression" dxfId="39" priority="1217">
      <formula>(K212="d")</formula>
    </cfRule>
    <cfRule type="expression" dxfId="38" priority="1218">
      <formula>(K212="w")</formula>
    </cfRule>
    <cfRule type="expression" dxfId="37" priority="1219">
      <formula>NOT(ISBLANK(K212))</formula>
    </cfRule>
  </conditionalFormatting>
  <conditionalFormatting sqref="AJ212:AL212">
    <cfRule type="expression" dxfId="36" priority="1220">
      <formula>(AJ212="p")</formula>
    </cfRule>
    <cfRule type="expression" dxfId="35" priority="1221">
      <formula>(AJ212="d")</formula>
    </cfRule>
    <cfRule type="expression" dxfId="34" priority="1222">
      <formula>(AJ212="w")</formula>
    </cfRule>
    <cfRule type="expression" dxfId="33" priority="1223">
      <formula>NOT(ISBLANK(AJ212))</formula>
    </cfRule>
  </conditionalFormatting>
  <conditionalFormatting sqref="AP212">
    <cfRule type="cellIs" dxfId="32" priority="1224" operator="between">
      <formula>0.31</formula>
      <formula>0.99</formula>
    </cfRule>
    <cfRule type="cellIs" dxfId="31" priority="1225" operator="greaterThanOrEqual">
      <formula>1</formula>
    </cfRule>
    <cfRule type="cellIs" dxfId="30" priority="1226" operator="lessThanOrEqual">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dxfId="29" priority="1229">
      <formula>(C53="p")</formula>
    </cfRule>
    <cfRule type="expression" dxfId="28" priority="1230">
      <formula>(C53="d")</formula>
    </cfRule>
    <cfRule type="expression" dxfId="27" priority="1231">
      <formula>(C53="w")</formula>
    </cfRule>
    <cfRule type="expression" dxfId="26" priority="1232">
      <formula>NOT(ISBLANK(C53))</formula>
    </cfRule>
  </conditionalFormatting>
  <conditionalFormatting sqref="K53:K54">
    <cfRule type="expression" dxfId="25" priority="1233">
      <formula>(K53="p")</formula>
    </cfRule>
    <cfRule type="expression" dxfId="24" priority="1234">
      <formula>(K53="d")</formula>
    </cfRule>
    <cfRule type="expression" dxfId="23" priority="1235">
      <formula>(K53="w")</formula>
    </cfRule>
    <cfRule type="expression" dxfId="22" priority="1236">
      <formula>NOT(ISBLANK(K53))</formula>
    </cfRule>
  </conditionalFormatting>
  <conditionalFormatting sqref="AP53:AP54">
    <cfRule type="cellIs" dxfId="21" priority="1237" operator="between">
      <formula>0.31</formula>
      <formula>0.99</formula>
    </cfRule>
    <cfRule type="cellIs" dxfId="20" priority="1238" operator="greaterThanOrEqual">
      <formula>1</formula>
    </cfRule>
    <cfRule type="cellIs" dxfId="19" priority="1239" operator="lessThanOrEqual">
      <formula>0.3</formula>
    </cfRule>
  </conditionalFormatting>
  <conditionalFormatting sqref="AA53:AL54">
    <cfRule type="expression" dxfId="18" priority="1240">
      <formula>(AA53="p")</formula>
    </cfRule>
    <cfRule type="expression" dxfId="17" priority="1241">
      <formula>(AA53="d")</formula>
    </cfRule>
    <cfRule type="expression" dxfId="16" priority="1242">
      <formula>(AA53="w")</formula>
    </cfRule>
    <cfRule type="expression" dxfId="15" priority="1243">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dxfId="14" priority="1245">
      <formula>(C52="p")</formula>
    </cfRule>
    <cfRule type="expression" dxfId="13" priority="1246">
      <formula>(C52="d")</formula>
    </cfRule>
    <cfRule type="expression" dxfId="12" priority="1247">
      <formula>(C52="w")</formula>
    </cfRule>
    <cfRule type="expression" dxfId="11" priority="1248">
      <formula>NOT(ISBLANK(C52))</formula>
    </cfRule>
  </conditionalFormatting>
  <conditionalFormatting sqref="K52">
    <cfRule type="expression" dxfId="10" priority="1249">
      <formula>(K52="p")</formula>
    </cfRule>
    <cfRule type="expression" dxfId="9" priority="1250">
      <formula>(K52="d")</formula>
    </cfRule>
    <cfRule type="expression" dxfId="8" priority="1251">
      <formula>(K52="w")</formula>
    </cfRule>
    <cfRule type="expression" dxfId="7" priority="1252">
      <formula>NOT(ISBLANK(K52))</formula>
    </cfRule>
  </conditionalFormatting>
  <conditionalFormatting sqref="AJ52:AL52">
    <cfRule type="expression" dxfId="6" priority="1253">
      <formula>(AJ52="p")</formula>
    </cfRule>
    <cfRule type="expression" dxfId="5" priority="1254">
      <formula>(AJ52="d")</formula>
    </cfRule>
    <cfRule type="expression" dxfId="4" priority="1255">
      <formula>(AJ52="w")</formula>
    </cfRule>
    <cfRule type="expression" dxfId="3" priority="1256">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dxfId="2" priority="1258" operator="between">
      <formula>0.31</formula>
      <formula>0.99</formula>
    </cfRule>
    <cfRule type="cellIs" dxfId="1" priority="1259" operator="greaterThanOrEqual">
      <formula>1</formula>
    </cfRule>
    <cfRule type="cellIs" dxfId="0" priority="1260" operator="lessThanOrEqual">
      <formula>0.3</formula>
    </cfRule>
  </conditionalFormatting>
  <conditionalFormatting sqref="BB52:BB54">
    <cfRule type="iconSet" priority="1261">
      <iconSet iconSet="3Flags">
        <cfvo type="percent" val="0"/>
        <cfvo type="num" val="2"/>
        <cfvo type="num" val="3"/>
      </iconSet>
    </cfRule>
  </conditionalFormatting>
  <dataValidations count="1">
    <dataValidation type="list" allowBlank="1" showInputMessage="1" showErrorMessage="1" sqref="AV3:AV219" xr:uid="{00000000-0002-0000-0000-000000000000}">
      <formula1>#REF!</formula1>
      <formula2>0</formula2>
    </dataValidation>
  </dataValidations>
  <pageMargins left="0.70833333333333304" right="0.70833333333333304" top="0.78749999999999998" bottom="0.78749999999999998" header="0.51180555555555496" footer="0.51180555555555496"/>
  <pageSetup paperSize="8" scale="217" firstPageNumber="0" orientation="landscape" horizontalDpi="300" verticalDpi="300"/>
  <rowBreaks count="1" manualBreakCount="1">
    <brk id="23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4"/>
  <sheetViews>
    <sheetView zoomScaleNormal="100" workbookViewId="0">
      <selection activeCell="B7" sqref="B7"/>
    </sheetView>
  </sheetViews>
  <sheetFormatPr baseColWidth="10" defaultColWidth="11.54296875" defaultRowHeight="14.5" x14ac:dyDescent="0.35"/>
  <cols>
    <col min="1" max="1" width="8.26953125" style="228" customWidth="1"/>
    <col min="2" max="2" width="54.453125" style="229" customWidth="1"/>
    <col min="3" max="3" width="15.453125" style="229" customWidth="1"/>
    <col min="4" max="4" width="24.1796875" style="229" customWidth="1"/>
    <col min="5" max="5" width="10" style="229" customWidth="1"/>
    <col min="7" max="1024" width="11.54296875" style="230"/>
  </cols>
  <sheetData>
    <row r="1" spans="1:7" s="233" customFormat="1" ht="15.65" customHeight="1" x14ac:dyDescent="0.35">
      <c r="A1" s="231" t="s">
        <v>656</v>
      </c>
      <c r="B1" s="232" t="s">
        <v>657</v>
      </c>
      <c r="C1" s="232" t="s">
        <v>8</v>
      </c>
      <c r="D1" s="232" t="s">
        <v>658</v>
      </c>
      <c r="E1" s="232" t="s">
        <v>10</v>
      </c>
    </row>
    <row r="2" spans="1:7" s="236" customFormat="1" ht="29" x14ac:dyDescent="0.35">
      <c r="A2" s="234" t="s">
        <v>25</v>
      </c>
      <c r="B2" s="235" t="str">
        <f>IF(VLOOKUP(A2,EML_Tool_WP!A:BB,2,0)="","",VLOOKUP(A2,EML_Tool_WP!A:BB,2,0))</f>
        <v>Create estimations for lat, throughput, power, energy, acc, resources</v>
      </c>
      <c r="C2" s="235"/>
      <c r="D2" s="235"/>
      <c r="E2" s="235"/>
    </row>
    <row r="3" spans="1:7" ht="29" x14ac:dyDescent="0.35">
      <c r="A3" s="228" t="s">
        <v>31</v>
      </c>
      <c r="B3" s="229" t="str">
        <f>IF(VLOOKUP(A3,EML_Tool_WP!A:BB,2,0)="","",VLOOKUP(A3,EML_Tool_WP!A:BB,2,0))</f>
        <v>State of the Art Latency und Power Estimation Modelle aufsetzen</v>
      </c>
      <c r="C3" s="229" t="str">
        <f>IFERROR(VLOOKUP(VLOOKUP(A3,EML_Tool_WP!A:BB,46,0),#REF!,2,0),"")</f>
        <v/>
      </c>
      <c r="D3" s="229" t="str">
        <f>IF(VLOOKUP(A3,EML_Tool_WP!A:BB,51,0)="","",VLOOKUP(A3,EML_Tool_WP!A:BB,51,0))</f>
        <v>Publication</v>
      </c>
      <c r="E3" s="229" t="str">
        <f>IF(VLOOKUP(A3,EML_Tool_WP!A:BB,48,0)="","",VLOOKUP(A3,EML_Tool_WP!A:BB,48,0))</f>
        <v>completed</v>
      </c>
      <c r="G3" s="237"/>
    </row>
    <row r="4" spans="1:7" x14ac:dyDescent="0.35">
      <c r="A4" s="228" t="s">
        <v>46</v>
      </c>
      <c r="B4" s="229" t="str">
        <f>IF(VLOOKUP(A4,EML_Tool_WP!A:BB,2,0)="","",VLOOKUP(A4,EML_Tool_WP!A:BB,2,0))</f>
        <v>Latency Estimator Blackthorn (NVIDIA)</v>
      </c>
      <c r="C4" s="229" t="str">
        <f>IFERROR(VLOOKUP(VLOOKUP(A4,EML_Tool_WP!A:BB,46,0),#REF!,2,0),"")</f>
        <v/>
      </c>
      <c r="D4" s="229" t="str">
        <f>IF(VLOOKUP(A4,EML_Tool_WP!A:BB,51,0)="","",VLOOKUP(A4,EML_Tool_WP!A:BB,51,0))</f>
        <v>Repository, Publication</v>
      </c>
      <c r="E4" s="229" t="str">
        <f>IF(VLOOKUP(A4,EML_Tool_WP!A:BB,48,0)="","",VLOOKUP(A4,EML_Tool_WP!A:BB,48,0))</f>
        <v>active</v>
      </c>
      <c r="G4" s="237"/>
    </row>
    <row r="5" spans="1:7" x14ac:dyDescent="0.35">
      <c r="A5" s="228" t="s">
        <v>66</v>
      </c>
      <c r="B5" s="229" t="str">
        <f>IF(VLOOKUP(A5,EML_Tool_WP!A:BB,2,0)="","",VLOOKUP(A5,EML_Tool_WP!A:BB,2,0))</f>
        <v>Latency Estimator ANETTE (Intel, ARM, Xilinx)</v>
      </c>
      <c r="C5" s="229" t="str">
        <f>IFERROR(VLOOKUP(VLOOKUP(A5,EML_Tool_WP!A:BB,46,0),#REF!,2,0),"")</f>
        <v/>
      </c>
      <c r="D5" s="229" t="str">
        <f>IF(VLOOKUP(A5,EML_Tool_WP!A:BB,51,0)="","",VLOOKUP(A5,EML_Tool_WP!A:BB,51,0))</f>
        <v>Repository, Publication</v>
      </c>
      <c r="E5" s="229" t="str">
        <f>IF(VLOOKUP(A5,EML_Tool_WP!A:BB,48,0)="","",VLOOKUP(A5,EML_Tool_WP!A:BB,48,0))</f>
        <v>active</v>
      </c>
      <c r="G5" s="237"/>
    </row>
    <row r="6" spans="1:7" x14ac:dyDescent="0.35">
      <c r="A6" s="228" t="s">
        <v>88</v>
      </c>
      <c r="B6" s="229" t="str">
        <f>IF(VLOOKUP(A6,EML_Tool_WP!A:BB,2,0)="","",VLOOKUP(A6,EML_Tool_WP!A:BB,2,0))</f>
        <v>Power Estimator through Christian's Model</v>
      </c>
      <c r="C6" s="229" t="str">
        <f>IFERROR(VLOOKUP(VLOOKUP(A6,EML_Tool_WP!A:BB,46,0),#REF!,2,0),"")</f>
        <v/>
      </c>
      <c r="D6" s="229" t="str">
        <f>IF(VLOOKUP(A6,EML_Tool_WP!A:BB,51,0)="","",VLOOKUP(A6,EML_Tool_WP!A:BB,51,0))</f>
        <v>Repository, Publication</v>
      </c>
      <c r="E6" s="229" t="str">
        <f>IF(VLOOKUP(A6,EML_Tool_WP!A:BB,48,0)="","",VLOOKUP(A6,EML_Tool_WP!A:BB,48,0))</f>
        <v>open</v>
      </c>
      <c r="G6" s="237"/>
    </row>
    <row r="7" spans="1:7" x14ac:dyDescent="0.35">
      <c r="A7" s="228" t="s">
        <v>97</v>
      </c>
      <c r="B7" s="229" t="str">
        <f>IF(VLOOKUP(A7,EML_Tool_WP!A:BB,2,0)="","",VLOOKUP(A7,EML_Tool_WP!A:BB,2,0))</f>
        <v>Power Estimator through ANNETTE</v>
      </c>
      <c r="C7" s="229" t="str">
        <f>IFERROR(VLOOKUP(VLOOKUP(A7,EML_Tool_WP!A:BB,46,0),#REF!,2,0),"")</f>
        <v/>
      </c>
      <c r="D7" s="229" t="str">
        <f>IF(VLOOKUP(A7,EML_Tool_WP!A:BB,51,0)="","",VLOOKUP(A7,EML_Tool_WP!A:BB,51,0))</f>
        <v>Database, repository</v>
      </c>
      <c r="E7" s="229" t="str">
        <f>IF(VLOOKUP(A7,EML_Tool_WP!A:BB,48,0)="","",VLOOKUP(A7,EML_Tool_WP!A:BB,48,0))</f>
        <v>active</v>
      </c>
      <c r="G7" s="237"/>
    </row>
    <row r="8" spans="1:7" x14ac:dyDescent="0.35">
      <c r="A8" s="228" t="s">
        <v>113</v>
      </c>
      <c r="B8" s="229" t="str">
        <f>IF(VLOOKUP(A8,EML_Tool_WP!A:BB,2,0)="","",VLOOKUP(A8,EML_Tool_WP!A:BB,2,0))</f>
        <v>Estimation of On-Chip Resources</v>
      </c>
      <c r="C8" s="229" t="str">
        <f>IFERROR(VLOOKUP(VLOOKUP(A8,EML_Tool_WP!A:BB,46,0),#REF!,2,0),"")</f>
        <v/>
      </c>
      <c r="D8" s="229" t="str">
        <f>IF(VLOOKUP(A8,EML_Tool_WP!A:BB,51,0)="","",VLOOKUP(A8,EML_Tool_WP!A:BB,51,0))</f>
        <v/>
      </c>
      <c r="E8" s="229" t="str">
        <f>IF(VLOOKUP(A8,EML_Tool_WP!A:BB,48,0)="","",VLOOKUP(A8,EML_Tool_WP!A:BB,48,0))</f>
        <v>open</v>
      </c>
    </row>
    <row r="9" spans="1:7" s="236" customFormat="1" x14ac:dyDescent="0.35">
      <c r="A9" s="238" t="s">
        <v>121</v>
      </c>
      <c r="B9" s="239" t="str">
        <f>IF(VLOOKUP(A9,EML_Tool_WP!A:BB,2,0)="","",VLOOKUP(A9,EML_Tool_WP!A:BB,2,0))</f>
        <v>Optimize HW Dependent Settings</v>
      </c>
      <c r="C9" s="239"/>
      <c r="D9" s="239"/>
      <c r="E9" s="239"/>
    </row>
    <row r="10" spans="1:7" ht="29" x14ac:dyDescent="0.35">
      <c r="A10" s="228" t="s">
        <v>125</v>
      </c>
      <c r="B10" s="229" t="str">
        <f>IF(VLOOKUP(A10,EML_Tool_WP!A:BB,2,0)="","",VLOOKUP(A10,EML_Tool_WP!A:BB,2,0))</f>
        <v>NVIDIA Platform Profiling (Jetson, TC2, Xavier)</v>
      </c>
      <c r="C10" s="229" t="str">
        <f>IFERROR(VLOOKUP(VLOOKUP(A10,EML_Tool_WP!A:BB,46,0),#REF!,2,0),"")</f>
        <v/>
      </c>
      <c r="D10" s="229" t="str">
        <f>IF(VLOOKUP(A10,EML_Tool_WP!A:BB,51,0)="","",VLOOKUP(A10,EML_Tool_WP!A:BB,51,0))</f>
        <v>Bachelor thesis, Publication, Documentation</v>
      </c>
      <c r="E10" s="229" t="str">
        <f>IF(VLOOKUP(A10,EML_Tool_WP!A:BB,48,0)="","",VLOOKUP(A10,EML_Tool_WP!A:BB,48,0))</f>
        <v>active</v>
      </c>
    </row>
    <row r="11" spans="1:7" x14ac:dyDescent="0.35">
      <c r="A11" s="228" t="s">
        <v>144</v>
      </c>
      <c r="B11" s="229" t="str">
        <f>IF(VLOOKUP(A11,EML_Tool_WP!A:BB,2,0)="","",VLOOKUP(A11,EML_Tool_WP!A:BB,2,0))</f>
        <v>ARM Platform Profiling (Rasp. Pi 4)</v>
      </c>
      <c r="C11" s="229" t="str">
        <f>IFERROR(VLOOKUP(VLOOKUP(A11,EML_Tool_WP!A:BB,46,0),#REF!,2,0),"")</f>
        <v/>
      </c>
      <c r="D11" s="229" t="str">
        <f>IF(VLOOKUP(A11,EML_Tool_WP!A:BB,51,0)="","",VLOOKUP(A11,EML_Tool_WP!A:BB,51,0))</f>
        <v>Repository, Document</v>
      </c>
      <c r="E11" s="229" t="str">
        <f>IF(VLOOKUP(A11,EML_Tool_WP!A:BB,48,0)="","",VLOOKUP(A11,EML_Tool_WP!A:BB,48,0))</f>
        <v>active</v>
      </c>
    </row>
    <row r="12" spans="1:7" x14ac:dyDescent="0.35">
      <c r="A12" s="228" t="s">
        <v>155</v>
      </c>
      <c r="B12" s="229" t="str">
        <f>IF(VLOOKUP(A12,EML_Tool_WP!A:BB,2,0)="","",VLOOKUP(A12,EML_Tool_WP!A:BB,2,0))</f>
        <v>Xilinx Rlatform Profiling (ZCU102)</v>
      </c>
      <c r="C12" s="229" t="str">
        <f>IFERROR(VLOOKUP(VLOOKUP(A12,EML_Tool_WP!A:BB,46,0),#REF!,2,0),"")</f>
        <v/>
      </c>
      <c r="D12" s="229" t="str">
        <f>IF(VLOOKUP(A12,EML_Tool_WP!A:BB,51,0)="","",VLOOKUP(A12,EML_Tool_WP!A:BB,51,0))</f>
        <v>Document</v>
      </c>
      <c r="E12" s="229" t="str">
        <f>IF(VLOOKUP(A12,EML_Tool_WP!A:BB,48,0)="","",VLOOKUP(A12,EML_Tool_WP!A:BB,48,0))</f>
        <v>active</v>
      </c>
    </row>
    <row r="13" spans="1:7" x14ac:dyDescent="0.35">
      <c r="A13" s="228" t="s">
        <v>167</v>
      </c>
      <c r="B13" s="229" t="str">
        <f>IF(VLOOKUP(A13,EML_Tool_WP!A:BB,2,0)="","",VLOOKUP(A13,EML_Tool_WP!A:BB,2,0))</f>
        <v>Intel Platform Profiling (NUC, NCS2)</v>
      </c>
      <c r="C13" s="229" t="str">
        <f>IFERROR(VLOOKUP(VLOOKUP(A13,EML_Tool_WP!A:BB,46,0),#REF!,2,0),"")</f>
        <v/>
      </c>
      <c r="D13" s="229" t="str">
        <f>IF(VLOOKUP(A13,EML_Tool_WP!A:BB,51,0)="","",VLOOKUP(A13,EML_Tool_WP!A:BB,51,0))</f>
        <v>Document, thesis</v>
      </c>
      <c r="E13" s="229" t="str">
        <f>IF(VLOOKUP(A13,EML_Tool_WP!A:BB,48,0)="","",VLOOKUP(A13,EML_Tool_WP!A:BB,48,0))</f>
        <v>active</v>
      </c>
    </row>
    <row r="14" spans="1:7" x14ac:dyDescent="0.35">
      <c r="A14" s="228" t="s">
        <v>185</v>
      </c>
      <c r="B14" s="229" t="str">
        <f>IF(VLOOKUP(A14,EML_Tool_WP!A:BB,2,0)="","",VLOOKUP(A14,EML_Tool_WP!A:BB,2,0))</f>
        <v>Google Platform Profiling (Edge TPU)</v>
      </c>
      <c r="C14" s="229" t="str">
        <f>IFERROR(VLOOKUP(VLOOKUP(A14,EML_Tool_WP!A:BB,46,0),#REF!,2,0),"")</f>
        <v/>
      </c>
      <c r="D14" s="229" t="str">
        <f>IF(VLOOKUP(A14,EML_Tool_WP!A:BB,51,0)="","",VLOOKUP(A14,EML_Tool_WP!A:BB,51,0))</f>
        <v>Document, Repo</v>
      </c>
      <c r="E14" s="229" t="str">
        <f>IF(VLOOKUP(A14,EML_Tool_WP!A:BB,48,0)="","",VLOOKUP(A14,EML_Tool_WP!A:BB,48,0))</f>
        <v>active</v>
      </c>
    </row>
    <row r="15" spans="1:7" s="236" customFormat="1" x14ac:dyDescent="0.35">
      <c r="A15" s="238" t="s">
        <v>196</v>
      </c>
      <c r="B15" s="239" t="str">
        <f>IF(VLOOKUP(A15,EML_Tool_WP!A:BB,2,0)="","",VLOOKUP(A15,EML_Tool_WP!A:BB,2,0))</f>
        <v>Map Models of hardware</v>
      </c>
      <c r="C15" s="239"/>
      <c r="D15" s="239"/>
      <c r="E15" s="239"/>
    </row>
    <row r="16" spans="1:7" x14ac:dyDescent="0.35">
      <c r="A16" s="228" t="s">
        <v>199</v>
      </c>
      <c r="B16" s="229" t="str">
        <f>IF(VLOOKUP(A16,EML_Tool_WP!A:BB,2,0)="","",VLOOKUP(A16,EML_Tool_WP!A:BB,2,0))</f>
        <v>Common Interface Inference on all Platforms</v>
      </c>
      <c r="C16" s="229" t="str">
        <f>IFERROR(VLOOKUP(VLOOKUP(A16,EML_Tool_WP!A:BB,46,0),#REF!,2,0),"")</f>
        <v/>
      </c>
      <c r="D16" s="229" t="str">
        <f>IF(VLOOKUP(A16,EML_Tool_WP!A:BB,51,0)="","",VLOOKUP(A16,EML_Tool_WP!A:BB,51,0))</f>
        <v>repository</v>
      </c>
      <c r="E16" s="229" t="str">
        <f>IF(VLOOKUP(A16,EML_Tool_WP!A:BB,48,0)="","",VLOOKUP(A16,EML_Tool_WP!A:BB,48,0))</f>
        <v>active</v>
      </c>
    </row>
    <row r="17" spans="1:5" x14ac:dyDescent="0.35">
      <c r="A17" s="228" t="s">
        <v>214</v>
      </c>
      <c r="B17" s="229" t="str">
        <f>IF(VLOOKUP(A17,EML_Tool_WP!A:BB,2,0)="","",VLOOKUP(A17,EML_Tool_WP!A:BB,2,0))</f>
        <v>Common Network Inference Possible on NVIDIA</v>
      </c>
      <c r="C17" s="229" t="str">
        <f>IFERROR(VLOOKUP(VLOOKUP(A17,EML_Tool_WP!A:BB,46,0),#REF!,2,0),"")</f>
        <v/>
      </c>
      <c r="D17" s="229" t="str">
        <f>IF(VLOOKUP(A17,EML_Tool_WP!A:BB,51,0)="","",VLOOKUP(A17,EML_Tool_WP!A:BB,51,0))</f>
        <v>Document, repository</v>
      </c>
      <c r="E17" s="229" t="str">
        <f>IF(VLOOKUP(A17,EML_Tool_WP!A:BB,48,0)="","",VLOOKUP(A17,EML_Tool_WP!A:BB,48,0))</f>
        <v>active</v>
      </c>
    </row>
    <row r="18" spans="1:5" x14ac:dyDescent="0.35">
      <c r="A18" s="228" t="s">
        <v>233</v>
      </c>
      <c r="B18" s="229" t="str">
        <f>IF(VLOOKUP(A18,EML_Tool_WP!A:BB,2,0)="","",VLOOKUP(A18,EML_Tool_WP!A:BB,2,0))</f>
        <v>Common Network Inference Possible on Intel</v>
      </c>
      <c r="C18" s="229" t="str">
        <f>IFERROR(VLOOKUP(VLOOKUP(A18,EML_Tool_WP!A:BB,46,0),#REF!,2,0),"")</f>
        <v/>
      </c>
      <c r="D18" s="229" t="str">
        <f>IF(VLOOKUP(A18,EML_Tool_WP!A:BB,51,0)="","",VLOOKUP(A18,EML_Tool_WP!A:BB,51,0))</f>
        <v>Document, repository</v>
      </c>
      <c r="E18" s="229" t="str">
        <f>IF(VLOOKUP(A18,EML_Tool_WP!A:BB,48,0)="","",VLOOKUP(A18,EML_Tool_WP!A:BB,48,0))</f>
        <v>active</v>
      </c>
    </row>
    <row r="19" spans="1:5" x14ac:dyDescent="0.35">
      <c r="A19" s="228" t="s">
        <v>245</v>
      </c>
      <c r="B19" s="229" t="str">
        <f>IF(VLOOKUP(A19,EML_Tool_WP!A:BB,2,0)="","",VLOOKUP(A19,EML_Tool_WP!A:BB,2,0))</f>
        <v>Common Network Inference Possible on ARM</v>
      </c>
      <c r="C19" s="229" t="str">
        <f>IFERROR(VLOOKUP(VLOOKUP(A19,EML_Tool_WP!A:BB,46,0),#REF!,2,0),"")</f>
        <v/>
      </c>
      <c r="D19" s="229" t="str">
        <f>IF(VLOOKUP(A19,EML_Tool_WP!A:BB,51,0)="","",VLOOKUP(A19,EML_Tool_WP!A:BB,51,0))</f>
        <v>Document, repository</v>
      </c>
      <c r="E19" s="229" t="str">
        <f>IF(VLOOKUP(A19,EML_Tool_WP!A:BB,48,0)="","",VLOOKUP(A19,EML_Tool_WP!A:BB,48,0))</f>
        <v>active</v>
      </c>
    </row>
    <row r="20" spans="1:5" x14ac:dyDescent="0.35">
      <c r="A20" s="228" t="s">
        <v>259</v>
      </c>
      <c r="B20" s="229" t="str">
        <f>IF(VLOOKUP(A20,EML_Tool_WP!A:BB,2,0)="","",VLOOKUP(A20,EML_Tool_WP!A:BB,2,0))</f>
        <v>Common Network Inference Possible on Xilinx</v>
      </c>
      <c r="C20" s="229" t="str">
        <f>IFERROR(VLOOKUP(VLOOKUP(A20,EML_Tool_WP!A:BB,46,0),#REF!,2,0),"")</f>
        <v/>
      </c>
      <c r="D20" s="229" t="str">
        <f>IF(VLOOKUP(A20,EML_Tool_WP!A:BB,51,0)="","",VLOOKUP(A20,EML_Tool_WP!A:BB,51,0))</f>
        <v>Document, repository</v>
      </c>
      <c r="E20" s="229" t="str">
        <f>IF(VLOOKUP(A20,EML_Tool_WP!A:BB,48,0)="","",VLOOKUP(A20,EML_Tool_WP!A:BB,48,0))</f>
        <v>active</v>
      </c>
    </row>
    <row r="21" spans="1:5" x14ac:dyDescent="0.35">
      <c r="A21" s="228" t="s">
        <v>271</v>
      </c>
      <c r="B21" s="229" t="str">
        <f>IF(VLOOKUP(A21,EML_Tool_WP!A:BB,2,0)="","",VLOOKUP(A21,EML_Tool_WP!A:BB,2,0))</f>
        <v>Power Measurements possible for NCS2 and NVIDIA</v>
      </c>
      <c r="C21" s="229" t="str">
        <f>IFERROR(VLOOKUP(VLOOKUP(A21,EML_Tool_WP!A:BB,46,0),#REF!,2,0),"")</f>
        <v/>
      </c>
      <c r="D21" s="229" t="str">
        <f>IF(VLOOKUP(A21,EML_Tool_WP!A:BB,51,0)="","",VLOOKUP(A21,EML_Tool_WP!A:BB,51,0))</f>
        <v>Script, guide</v>
      </c>
      <c r="E21" s="229" t="str">
        <f>IF(VLOOKUP(A21,EML_Tool_WP!A:BB,48,0)="","",VLOOKUP(A21,EML_Tool_WP!A:BB,48,0))</f>
        <v>active</v>
      </c>
    </row>
    <row r="22" spans="1:5" ht="29" x14ac:dyDescent="0.35">
      <c r="A22" s="228" t="s">
        <v>298</v>
      </c>
      <c r="B22" s="229" t="str">
        <f>IF(VLOOKUP(A22,EML_Tool_WP!A:BB,2,0)="","",VLOOKUP(A22,EML_Tool_WP!A:BB,2,0))</f>
        <v>Demonstration of Inference on all Platforms with Common Interface</v>
      </c>
      <c r="C22" s="229" t="str">
        <f>IFERROR(VLOOKUP(VLOOKUP(A22,EML_Tool_WP!A:BB,46,0),#REF!,2,0),"")</f>
        <v/>
      </c>
      <c r="D22" s="229" t="str">
        <f>IF(VLOOKUP(A22,EML_Tool_WP!A:BB,51,0)="","",VLOOKUP(A22,EML_Tool_WP!A:BB,51,0))</f>
        <v>Document, validation networks</v>
      </c>
      <c r="E22" s="229" t="str">
        <f>IF(VLOOKUP(A22,EML_Tool_WP!A:BB,48,0)="","",VLOOKUP(A22,EML_Tool_WP!A:BB,48,0))</f>
        <v>open</v>
      </c>
    </row>
    <row r="23" spans="1:5" s="236" customFormat="1" x14ac:dyDescent="0.35">
      <c r="A23" s="238" t="s">
        <v>309</v>
      </c>
      <c r="B23" s="239" t="str">
        <f>IF(VLOOKUP(A23,EML_Tool_WP!A:BB,2,0)="","",VLOOKUP(A23,EML_Tool_WP!A:BB,2,0))</f>
        <v>Quantization</v>
      </c>
      <c r="C23" s="239"/>
      <c r="D23" s="239"/>
      <c r="E23" s="239"/>
    </row>
    <row r="24" spans="1:5" x14ac:dyDescent="0.35">
      <c r="A24" s="228" t="s">
        <v>312</v>
      </c>
      <c r="B24" s="229" t="str">
        <f>IF(VLOOKUP(A24,EML_Tool_WP!A:BB,2,0)="","",VLOOKUP(A24,EML_Tool_WP!A:BB,2,0))</f>
        <v>HW Independent Quantization on Xilinx</v>
      </c>
      <c r="C24" s="229" t="str">
        <f>IFERROR(VLOOKUP(VLOOKUP(A24,EML_Tool_WP!A:BB,46,0),#REF!,2,0),"")</f>
        <v/>
      </c>
      <c r="D24" s="229" t="str">
        <f>IF(VLOOKUP(A24,EML_Tool_WP!A:BB,51,0)="","",VLOOKUP(A24,EML_Tool_WP!A:BB,51,0))</f>
        <v>Document</v>
      </c>
      <c r="E24" s="229" t="str">
        <f>IF(VLOOKUP(A24,EML_Tool_WP!A:BB,48,0)="","",VLOOKUP(A24,EML_Tool_WP!A:BB,48,0))</f>
        <v>active</v>
      </c>
    </row>
    <row r="25" spans="1:5" x14ac:dyDescent="0.35">
      <c r="A25" s="240" t="s">
        <v>326</v>
      </c>
      <c r="B25" s="229" t="str">
        <f>IF(VLOOKUP(A25,EML_Tool_WP!A:BB,2,0)="","",VLOOKUP(A25,EML_Tool_WP!A:BB,2,0))</f>
        <v>Analysis of NVIDIA Native Quantization</v>
      </c>
      <c r="C25" s="229" t="str">
        <f>IFERROR(VLOOKUP(VLOOKUP(A25,EML_Tool_WP!A:BB,46,0),#REF!,2,0),"")</f>
        <v/>
      </c>
      <c r="D25" s="229" t="str">
        <f>IF(VLOOKUP(A25,EML_Tool_WP!A:BB,51,0)="","",VLOOKUP(A25,EML_Tool_WP!A:BB,51,0))</f>
        <v>Document</v>
      </c>
      <c r="E25" s="229" t="str">
        <f>IF(VLOOKUP(A25,EML_Tool_WP!A:BB,48,0)="","",VLOOKUP(A25,EML_Tool_WP!A:BB,48,0))</f>
        <v>active</v>
      </c>
    </row>
    <row r="26" spans="1:5" x14ac:dyDescent="0.35">
      <c r="A26" s="240" t="s">
        <v>334</v>
      </c>
      <c r="B26" s="229" t="str">
        <f>IF(VLOOKUP(A26,EML_Tool_WP!A:BB,2,0)="","",VLOOKUP(A26,EML_Tool_WP!A:BB,2,0))</f>
        <v>Analysis of Intel Native Quantization</v>
      </c>
      <c r="C26" s="229" t="str">
        <f>IFERROR(VLOOKUP(VLOOKUP(A26,EML_Tool_WP!A:BB,46,0),#REF!,2,0),"")</f>
        <v/>
      </c>
      <c r="D26" s="229" t="str">
        <f>IF(VLOOKUP(A26,EML_Tool_WP!A:BB,51,0)="","",VLOOKUP(A26,EML_Tool_WP!A:BB,51,0))</f>
        <v>Document</v>
      </c>
      <c r="E26" s="229" t="str">
        <f>IF(VLOOKUP(A26,EML_Tool_WP!A:BB,48,0)="","",VLOOKUP(A26,EML_Tool_WP!A:BB,48,0))</f>
        <v>active</v>
      </c>
    </row>
    <row r="27" spans="1:5" x14ac:dyDescent="0.35">
      <c r="A27" s="240" t="s">
        <v>343</v>
      </c>
      <c r="B27" s="229" t="str">
        <f>IF(VLOOKUP(A27,EML_Tool_WP!A:BB,2,0)="","",VLOOKUP(A27,EML_Tool_WP!A:BB,2,0))</f>
        <v>One-shot Quantizeable Slimmable Adaptive Networks on Xilinx</v>
      </c>
      <c r="C27" s="229" t="str">
        <f>IFERROR(VLOOKUP(VLOOKUP(A27,EML_Tool_WP!A:BB,46,0),#REF!,2,0),"")</f>
        <v/>
      </c>
      <c r="D27" s="229" t="str">
        <f>IF(VLOOKUP(A27,EML_Tool_WP!A:BB,51,0)="","",VLOOKUP(A27,EML_Tool_WP!A:BB,51,0))</f>
        <v>Repositor, Master Thesis</v>
      </c>
      <c r="E27" s="229" t="str">
        <f>IF(VLOOKUP(A27,EML_Tool_WP!A:BB,48,0)="","",VLOOKUP(A27,EML_Tool_WP!A:BB,48,0))</f>
        <v>active</v>
      </c>
    </row>
    <row r="28" spans="1:5" s="236" customFormat="1" x14ac:dyDescent="0.35">
      <c r="A28" s="238" t="s">
        <v>357</v>
      </c>
      <c r="B28" s="239" t="str">
        <f>IF(VLOOKUP(A28,EML_Tool_WP!A:BB,2,0)="","",VLOOKUP(A28,EML_Tool_WP!A:BB,2,0))</f>
        <v>Pruning</v>
      </c>
      <c r="C28" s="239"/>
      <c r="D28" s="239"/>
      <c r="E28" s="239"/>
    </row>
    <row r="29" spans="1:5" ht="29" x14ac:dyDescent="0.35">
      <c r="A29" s="228" t="s">
        <v>360</v>
      </c>
      <c r="B29" s="229" t="str">
        <f>IF(VLOOKUP(A29,EML_Tool_WP!A:BB,2,0)="","",VLOOKUP(A29,EML_Tool_WP!A:BB,2,0))</f>
        <v>HW Independent Pruning with Distiller</v>
      </c>
      <c r="C29" s="229" t="str">
        <f>IFERROR(VLOOKUP(VLOOKUP(A29,EML_Tool_WP!A:BB,46,0),#REF!,2,0),"")</f>
        <v/>
      </c>
      <c r="D29" s="229" t="str">
        <f>IF(VLOOKUP(A29,EML_Tool_WP!A:BB,51,0)="","",VLOOKUP(A29,EML_Tool_WP!A:BB,51,0))</f>
        <v>Thesis, Publication, Repository</v>
      </c>
      <c r="E29" s="229" t="str">
        <f>IF(VLOOKUP(A29,EML_Tool_WP!A:BB,48,0)="","",VLOOKUP(A29,EML_Tool_WP!A:BB,48,0))</f>
        <v>active</v>
      </c>
    </row>
    <row r="30" spans="1:5" x14ac:dyDescent="0.35">
      <c r="A30" s="240" t="s">
        <v>373</v>
      </c>
      <c r="B30" s="229" t="str">
        <f>IF(VLOOKUP(A30,EML_Tool_WP!A:BB,2,0)="","",VLOOKUP(A30,EML_Tool_WP!A:BB,2,0))</f>
        <v>Analysis of Performance of Slimmable Networks</v>
      </c>
      <c r="C30" s="229" t="str">
        <f>IFERROR(VLOOKUP(VLOOKUP(A30,EML_Tool_WP!A:BB,46,0),#REF!,2,0),"")</f>
        <v/>
      </c>
      <c r="D30" s="229" t="str">
        <f>IF(VLOOKUP(A30,EML_Tool_WP!A:BB,51,0)="","",VLOOKUP(A30,EML_Tool_WP!A:BB,51,0))</f>
        <v>Document, repository</v>
      </c>
      <c r="E30" s="229" t="str">
        <f>IF(VLOOKUP(A30,EML_Tool_WP!A:BB,48,0)="","",VLOOKUP(A30,EML_Tool_WP!A:BB,48,0))</f>
        <v>active</v>
      </c>
    </row>
    <row r="31" spans="1:5" s="236" customFormat="1" x14ac:dyDescent="0.35">
      <c r="A31" s="238" t="s">
        <v>395</v>
      </c>
      <c r="B31" s="239" t="str">
        <f>IF(VLOOKUP(A31,EML_Tool_WP!A:BB,2,0)="","",VLOOKUP(A31,EML_Tool_WP!A:BB,2,0))</f>
        <v>Factorization</v>
      </c>
      <c r="C31" s="239"/>
      <c r="D31" s="239"/>
      <c r="E31" s="239"/>
    </row>
    <row r="32" spans="1:5" s="236" customFormat="1" x14ac:dyDescent="0.35">
      <c r="A32" s="238" t="s">
        <v>398</v>
      </c>
      <c r="B32" s="239" t="str">
        <f>IF(VLOOKUP(A32,EML_Tool_WP!A:BB,2,0)="","",VLOOKUP(A32,EML_Tool_WP!A:BB,2,0))</f>
        <v>Compact Design</v>
      </c>
      <c r="C32" s="239"/>
      <c r="D32" s="239"/>
      <c r="E32" s="239"/>
    </row>
    <row r="33" spans="1:5" ht="29" x14ac:dyDescent="0.35">
      <c r="A33" s="228" t="s">
        <v>400</v>
      </c>
      <c r="B33" s="229" t="str">
        <f>IF(VLOOKUP(A33,EML_Tool_WP!A:BB,2,0)="","",VLOOKUP(A33,EML_Tool_WP!A:BB,2,0))</f>
        <v>Analysis of Shunt Connections for Segmentation</v>
      </c>
      <c r="C33" s="229" t="str">
        <f>IFERROR(VLOOKUP(VLOOKUP(A33,EML_Tool_WP!A:BB,46,0),#REF!,2,0),"")</f>
        <v/>
      </c>
      <c r="D33" s="229" t="str">
        <f>IF(VLOOKUP(A33,EML_Tool_WP!A:BB,51,0)="","",VLOOKUP(A33,EML_Tool_WP!A:BB,51,0))</f>
        <v>Publication, Master Thesis, Repository</v>
      </c>
      <c r="E33" s="229" t="str">
        <f>IF(VLOOKUP(A33,EML_Tool_WP!A:BB,48,0)="","",VLOOKUP(A33,EML_Tool_WP!A:BB,48,0))</f>
        <v>active</v>
      </c>
    </row>
    <row r="34" spans="1:5" x14ac:dyDescent="0.35">
      <c r="A34" s="228" t="s">
        <v>418</v>
      </c>
      <c r="B34" s="229" t="str">
        <f>IF(VLOOKUP(A34,EML_Tool_WP!A:BB,2,0)="","",VLOOKUP(A34,EML_Tool_WP!A:BB,2,0))</f>
        <v>Evaluate Performance of SqueezeNas Models</v>
      </c>
      <c r="C34" s="229" t="str">
        <f>IFERROR(VLOOKUP(VLOOKUP(A34,EML_Tool_WP!A:BB,46,0),#REF!,2,0),"")</f>
        <v/>
      </c>
      <c r="D34" s="229" t="str">
        <f>IF(VLOOKUP(A34,EML_Tool_WP!A:BB,51,0)="","",VLOOKUP(A34,EML_Tool_WP!A:BB,51,0))</f>
        <v>Document, Repository</v>
      </c>
      <c r="E34" s="229" t="str">
        <f>IF(VLOOKUP(A34,EML_Tool_WP!A:BB,48,0)="","",VLOOKUP(A34,EML_Tool_WP!A:BB,48,0))</f>
        <v>completed</v>
      </c>
    </row>
    <row r="35" spans="1:5" x14ac:dyDescent="0.35">
      <c r="A35" s="228" t="s">
        <v>434</v>
      </c>
      <c r="B35" s="229" t="str">
        <f>IF(VLOOKUP(A35,EML_Tool_WP!A:BB,2,0)="","",VLOOKUP(A35,EML_Tool_WP!A:BB,2,0))</f>
        <v>Common Backbone for semantic and instance Segmentation</v>
      </c>
      <c r="C35" s="229" t="str">
        <f>IFERROR(VLOOKUP(VLOOKUP(A35,EML_Tool_WP!A:BB,46,0),#REF!,2,0),"")</f>
        <v/>
      </c>
      <c r="D35" s="229" t="str">
        <f>IF(VLOOKUP(A35,EML_Tool_WP!A:BB,51,0)="","",VLOOKUP(A35,EML_Tool_WP!A:BB,51,0))</f>
        <v>Thesis, repository</v>
      </c>
      <c r="E35" s="229" t="str">
        <f>IF(VLOOKUP(A35,EML_Tool_WP!A:BB,48,0)="","",VLOOKUP(A35,EML_Tool_WP!A:BB,48,0))</f>
        <v>active</v>
      </c>
    </row>
    <row r="36" spans="1:5" x14ac:dyDescent="0.35">
      <c r="A36" s="240" t="s">
        <v>462</v>
      </c>
      <c r="B36" s="229" t="str">
        <f>IF(VLOOKUP(A36,EML_Tool_WP!A:BB,2,0)="","",VLOOKUP(A36,EML_Tool_WP!A:BB,2,0))</f>
        <v>Comparison of YoloV3 vs. YoloV4 on a Xilinx</v>
      </c>
      <c r="C36" s="229" t="str">
        <f>IFERROR(VLOOKUP(VLOOKUP(A36,EML_Tool_WP!A:BB,46,0),#REF!,2,0),"")</f>
        <v/>
      </c>
      <c r="D36" s="229" t="str">
        <f>IF(VLOOKUP(A36,EML_Tool_WP!A:BB,51,0)="","",VLOOKUP(A36,EML_Tool_WP!A:BB,51,0))</f>
        <v>Thesis</v>
      </c>
      <c r="E36" s="229" t="str">
        <f>IF(VLOOKUP(A36,EML_Tool_WP!A:BB,48,0)="","",VLOOKUP(A36,EML_Tool_WP!A:BB,48,0))</f>
        <v>active</v>
      </c>
    </row>
    <row r="37" spans="1:5" s="236" customFormat="1" x14ac:dyDescent="0.35">
      <c r="A37" s="238" t="s">
        <v>469</v>
      </c>
      <c r="B37" s="239" t="str">
        <f>IF(VLOOKUP(A37,EML_Tool_WP!A:BB,2,0)="","",VLOOKUP(A37,EML_Tool_WP!A:BB,2,0))</f>
        <v>Optimization Strategy</v>
      </c>
      <c r="C37" s="239"/>
      <c r="D37" s="239"/>
      <c r="E37" s="239"/>
    </row>
    <row r="38" spans="1:5" x14ac:dyDescent="0.35">
      <c r="A38" s="228" t="s">
        <v>472</v>
      </c>
      <c r="B38" s="229" t="str">
        <f>IF(VLOOKUP(A38,EML_Tool_WP!A:BB,2,0)="","",VLOOKUP(A38,EML_Tool_WP!A:BB,2,0))</f>
        <v>Setup Training on Server EDA01 and EDA02</v>
      </c>
      <c r="C38" s="229" t="str">
        <f>IFERROR(VLOOKUP(VLOOKUP(A38,EML_Tool_WP!A:BB,46,0),#REF!,2,0),"")</f>
        <v/>
      </c>
      <c r="D38" s="229" t="str">
        <f>IF(VLOOKUP(A38,EML_Tool_WP!A:BB,51,0)="","",VLOOKUP(A38,EML_Tool_WP!A:BB,51,0))</f>
        <v>Document</v>
      </c>
      <c r="E38" s="229" t="str">
        <f>IF(VLOOKUP(A38,EML_Tool_WP!A:BB,48,0)="","",VLOOKUP(A38,EML_Tool_WP!A:BB,48,0))</f>
        <v>Completed</v>
      </c>
    </row>
    <row r="39" spans="1:5" x14ac:dyDescent="0.35">
      <c r="A39" s="228" t="s">
        <v>492</v>
      </c>
      <c r="B39" s="229" t="str">
        <f>IF(VLOOKUP(A39,EML_Tool_WP!A:BB,2,0)="","",VLOOKUP(A39,EML_Tool_WP!A:BB,2,0))</f>
        <v>Setup External Training on Cloud and Vienna Scientific Cluster</v>
      </c>
      <c r="C39" s="229" t="str">
        <f>IFERROR(VLOOKUP(VLOOKUP(A39,EML_Tool_WP!A:BB,46,0),#REF!,2,0),"")</f>
        <v/>
      </c>
      <c r="D39" s="229" t="str">
        <f>IF(VLOOKUP(A39,EML_Tool_WP!A:BB,51,0)="","",VLOOKUP(A39,EML_Tool_WP!A:BB,51,0))</f>
        <v>Document</v>
      </c>
      <c r="E39" s="229" t="str">
        <f>IF(VLOOKUP(A39,EML_Tool_WP!A:BB,48,0)="","",VLOOKUP(A39,EML_Tool_WP!A:BB,48,0))</f>
        <v>active</v>
      </c>
    </row>
    <row r="40" spans="1:5" x14ac:dyDescent="0.35">
      <c r="A40" s="228" t="s">
        <v>513</v>
      </c>
      <c r="B40" s="229" t="str">
        <f>IF(VLOOKUP(A40,EML_Tool_WP!A:BB,2,0)="","",VLOOKUP(A40,EML_Tool_WP!A:BB,2,0))</f>
        <v>Common Measurement Database for Hardware Inference</v>
      </c>
      <c r="C40" s="229" t="str">
        <f>IFERROR(VLOOKUP(VLOOKUP(A40,EML_Tool_WP!A:BB,46,0),#REF!,2,0),"")</f>
        <v/>
      </c>
      <c r="D40" s="229" t="str">
        <f>IF(VLOOKUP(A40,EML_Tool_WP!A:BB,51,0)="","",VLOOKUP(A40,EML_Tool_WP!A:BB,51,0))</f>
        <v/>
      </c>
      <c r="E40" s="229" t="str">
        <f>IF(VLOOKUP(A40,EML_Tool_WP!A:BB,48,0)="","",VLOOKUP(A40,EML_Tool_WP!A:BB,48,0))</f>
        <v>open</v>
      </c>
    </row>
    <row r="41" spans="1:5" x14ac:dyDescent="0.35">
      <c r="A41" s="228" t="s">
        <v>525</v>
      </c>
      <c r="B41" s="229" t="str">
        <f>IF(VLOOKUP(A41,EML_Tool_WP!A:BB,2,0)="","",VLOOKUP(A41,EML_Tool_WP!A:BB,2,0))</f>
        <v>Automation and Simplification of the EML Process</v>
      </c>
      <c r="C41" s="229" t="str">
        <f>IFERROR(VLOOKUP(VLOOKUP(A41,EML_Tool_WP!A:BB,46,0),#REF!,2,0),"")</f>
        <v/>
      </c>
      <c r="D41" s="229" t="str">
        <f>IF(VLOOKUP(A41,EML_Tool_WP!A:BB,51,0)="","",VLOOKUP(A41,EML_Tool_WP!A:BB,51,0))</f>
        <v/>
      </c>
      <c r="E41" s="229" t="str">
        <f>IF(VLOOKUP(A41,EML_Tool_WP!A:BB,48,0)="","",VLOOKUP(A41,EML_Tool_WP!A:BB,48,0))</f>
        <v>open</v>
      </c>
    </row>
    <row r="42" spans="1:5" x14ac:dyDescent="0.35">
      <c r="A42" s="240" t="s">
        <v>536</v>
      </c>
      <c r="B42" s="229" t="str">
        <f>IF(VLOOKUP(A42,EML_Tool_WP!A:BB,2,0)="","",VLOOKUP(A42,EML_Tool_WP!A:BB,2,0))</f>
        <v>Application: Traffic Light System</v>
      </c>
      <c r="C42" s="229" t="str">
        <f>IFERROR(VLOOKUP(VLOOKUP(A42,EML_Tool_WP!A:BB,46,0),#REF!,2,0),"")</f>
        <v/>
      </c>
      <c r="D42" s="229" t="str">
        <f>IF(VLOOKUP(A42,EML_Tool_WP!A:BB,51,0)="","",VLOOKUP(A42,EML_Tool_WP!A:BB,51,0))</f>
        <v>Document</v>
      </c>
      <c r="E42" s="229" t="str">
        <f>IF(VLOOKUP(A42,EML_Tool_WP!A:BB,48,0)="","",VLOOKUP(A42,EML_Tool_WP!A:BB,48,0))</f>
        <v>active</v>
      </c>
    </row>
    <row r="43" spans="1:5" ht="29" x14ac:dyDescent="0.35">
      <c r="A43" s="228" t="s">
        <v>557</v>
      </c>
      <c r="B43" s="229" t="str">
        <f>IF(VLOOKUP(A43,EML_Tool_WP!A:BB,2,0)="","",VLOOKUP(A43,EML_Tool_WP!A:BB,2,0))</f>
        <v>Application: Ragweed Recognition Through a Drone</v>
      </c>
      <c r="C43" s="229" t="str">
        <f>IFERROR(VLOOKUP(VLOOKUP(A43,EML_Tool_WP!A:BB,46,0),#REF!,2,0),"")</f>
        <v/>
      </c>
      <c r="D43" s="229" t="str">
        <f>IF(VLOOKUP(A43,EML_Tool_WP!A:BB,51,0)="","",VLOOKUP(A43,EML_Tool_WP!A:BB,51,0))</f>
        <v>Document, Pretrained network</v>
      </c>
      <c r="E43" s="229" t="str">
        <f>IF(VLOOKUP(A43,EML_Tool_WP!A:BB,48,0)="","",VLOOKUP(A43,EML_Tool_WP!A:BB,48,0))</f>
        <v>active</v>
      </c>
    </row>
    <row r="44" spans="1:5" ht="29" x14ac:dyDescent="0.35">
      <c r="A44" s="228" t="s">
        <v>576</v>
      </c>
      <c r="B44" s="229" t="str">
        <f>IF(VLOOKUP(A44,EML_Tool_WP!A:BB,2,0)="","",VLOOKUP(A44,EML_Tool_WP!A:BB,2,0))</f>
        <v>Application: Minicar Demonstrator</v>
      </c>
      <c r="C44" s="229" t="str">
        <f>IFERROR(VLOOKUP(VLOOKUP(A44,EML_Tool_WP!A:BB,46,0),#REF!,2,0),"")</f>
        <v/>
      </c>
      <c r="D44" s="229" t="str">
        <f>IF(VLOOKUP(A44,EML_Tool_WP!A:BB,51,0)="","",VLOOKUP(A44,EML_Tool_WP!A:BB,51,0))</f>
        <v>Repository, Model car, Bachelor Thesis</v>
      </c>
      <c r="E44" s="229" t="str">
        <f>IF(VLOOKUP(A44,EML_Tool_WP!A:BB,48,0)="","",VLOOKUP(A44,EML_Tool_WP!A:BB,48,0))</f>
        <v>active</v>
      </c>
    </row>
    <row r="45" spans="1:5" ht="29" x14ac:dyDescent="0.35">
      <c r="A45" s="240" t="s">
        <v>591</v>
      </c>
      <c r="B45" s="229" t="str">
        <f>IF(VLOOKUP(A45,EML_Tool_WP!A:BB,2,0)="","",VLOOKUP(A45,EML_Tool_WP!A:BB,2,0))</f>
        <v>Application: Tensorflow Lite Object Detection on an Android Smart Phone</v>
      </c>
      <c r="C45" s="229" t="str">
        <f>IFERROR(VLOOKUP(VLOOKUP(A45,EML_Tool_WP!A:BB,46,0),#REF!,2,0),"")</f>
        <v/>
      </c>
      <c r="D45" s="229" t="str">
        <f>IF(VLOOKUP(A45,EML_Tool_WP!A:BB,51,0)="","",VLOOKUP(A45,EML_Tool_WP!A:BB,51,0))</f>
        <v>Document, SW package</v>
      </c>
      <c r="E45" s="229" t="str">
        <f>IF(VLOOKUP(A45,EML_Tool_WP!A:BB,48,0)="","",VLOOKUP(A45,EML_Tool_WP!A:BB,48,0))</f>
        <v>active</v>
      </c>
    </row>
    <row r="46" spans="1:5" ht="29" x14ac:dyDescent="0.35">
      <c r="A46" s="240" t="s">
        <v>607</v>
      </c>
      <c r="B46" s="229" t="str">
        <f>IF(VLOOKUP(A46,EML_Tool_WP!A:BB,2,0)="","",VLOOKUP(A46,EML_Tool_WP!A:BB,2,0))</f>
        <v>Hyper Parameterization Optimization through a Two-Phase-Search</v>
      </c>
      <c r="C46" s="229" t="str">
        <f>IFERROR(VLOOKUP(VLOOKUP(A46,EML_Tool_WP!A:BB,46,0),#REF!,2,0),"")</f>
        <v/>
      </c>
      <c r="D46" s="229" t="str">
        <f>IF(VLOOKUP(A46,EML_Tool_WP!A:BB,51,0)="","",VLOOKUP(A46,EML_Tool_WP!A:BB,51,0))</f>
        <v>Thesis, publication</v>
      </c>
      <c r="E46" s="229" t="str">
        <f>IF(VLOOKUP(A46,EML_Tool_WP!A:BB,48,0)="","",VLOOKUP(A46,EML_Tool_WP!A:BB,48,0))</f>
        <v>completed</v>
      </c>
    </row>
    <row r="47" spans="1:5" x14ac:dyDescent="0.35">
      <c r="A47" s="241"/>
      <c r="B47" s="242"/>
      <c r="C47" s="242"/>
      <c r="D47" s="242"/>
      <c r="E47" s="242"/>
    </row>
    <row r="48" spans="1:5" x14ac:dyDescent="0.35">
      <c r="A48" s="241"/>
      <c r="B48" s="242"/>
      <c r="C48" s="242"/>
      <c r="D48" s="242"/>
      <c r="E48" s="242"/>
    </row>
    <row r="49" spans="1:5" x14ac:dyDescent="0.35">
      <c r="A49" s="241"/>
      <c r="B49" s="242"/>
      <c r="C49" s="242"/>
      <c r="D49" s="242"/>
      <c r="E49" s="242"/>
    </row>
    <row r="50" spans="1:5" x14ac:dyDescent="0.35">
      <c r="A50" s="241"/>
      <c r="B50" s="242"/>
      <c r="C50" s="242"/>
      <c r="D50" s="242"/>
      <c r="E50" s="242"/>
    </row>
    <row r="51" spans="1:5" x14ac:dyDescent="0.35">
      <c r="A51" s="241"/>
      <c r="B51" s="242"/>
      <c r="C51" s="242"/>
      <c r="D51" s="242"/>
      <c r="E51" s="242"/>
    </row>
    <row r="52" spans="1:5" x14ac:dyDescent="0.35">
      <c r="A52" s="241"/>
      <c r="B52" s="242"/>
      <c r="C52" s="242"/>
      <c r="D52" s="242"/>
      <c r="E52" s="242"/>
    </row>
    <row r="53" spans="1:5" x14ac:dyDescent="0.35">
      <c r="A53" s="243"/>
      <c r="B53" s="244"/>
      <c r="C53" s="244"/>
      <c r="D53" s="244"/>
      <c r="E53" s="244"/>
    </row>
    <row r="54" spans="1:5" x14ac:dyDescent="0.35">
      <c r="A54" s="245"/>
      <c r="B54" s="246"/>
      <c r="C54" s="246"/>
      <c r="D54" s="246"/>
      <c r="E54" s="246"/>
    </row>
  </sheetData>
  <autoFilter ref="A1:D54" xr:uid="{00000000-0009-0000-0000-000001000000}"/>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25"/>
  <sheetViews>
    <sheetView zoomScaleNormal="100" workbookViewId="0">
      <selection activeCell="F16" sqref="F16"/>
    </sheetView>
  </sheetViews>
  <sheetFormatPr baseColWidth="10" defaultColWidth="11.54296875" defaultRowHeight="14.5" x14ac:dyDescent="0.35"/>
  <cols>
    <col min="1" max="1" width="22.1796875" style="228" customWidth="1"/>
    <col min="2" max="2" width="60.54296875" style="229" customWidth="1"/>
    <col min="3" max="3" width="8.08984375" style="229" customWidth="1"/>
    <col min="4" max="4" width="15.453125" style="229" customWidth="1"/>
    <col min="5" max="5" width="5" style="229" customWidth="1"/>
    <col min="6" max="6" width="37.81640625" style="247" customWidth="1"/>
    <col min="7" max="7" width="11.54296875" style="248"/>
    <col min="8" max="1024" width="11.54296875" style="229"/>
  </cols>
  <sheetData>
    <row r="1" spans="1:7" s="250" customFormat="1" x14ac:dyDescent="0.35">
      <c r="A1" s="249" t="s">
        <v>8</v>
      </c>
      <c r="B1" s="250" t="s">
        <v>657</v>
      </c>
      <c r="C1" s="250" t="s">
        <v>659</v>
      </c>
      <c r="D1" s="250" t="s">
        <v>660</v>
      </c>
      <c r="E1" s="250" t="s">
        <v>661</v>
      </c>
      <c r="F1" s="251" t="s">
        <v>662</v>
      </c>
      <c r="G1" s="252"/>
    </row>
    <row r="2" spans="1:7" s="246" customFormat="1" ht="29" x14ac:dyDescent="0.35">
      <c r="A2" s="245" t="s">
        <v>663</v>
      </c>
      <c r="B2" s="246" t="s">
        <v>664</v>
      </c>
      <c r="C2" s="246" t="s">
        <v>665</v>
      </c>
      <c r="D2" s="246" t="s">
        <v>666</v>
      </c>
      <c r="E2" s="246">
        <v>2020</v>
      </c>
      <c r="F2" s="253"/>
      <c r="G2" s="254"/>
    </row>
    <row r="3" spans="1:7" x14ac:dyDescent="0.35">
      <c r="A3" s="228" t="s">
        <v>667</v>
      </c>
      <c r="B3" s="229" t="s">
        <v>668</v>
      </c>
      <c r="C3" s="229" t="s">
        <v>665</v>
      </c>
      <c r="D3" s="229" t="s">
        <v>666</v>
      </c>
      <c r="E3" s="229">
        <v>2020</v>
      </c>
    </row>
    <row r="4" spans="1:7" ht="29" x14ac:dyDescent="0.35">
      <c r="A4" s="228" t="s">
        <v>669</v>
      </c>
      <c r="B4" s="229" t="s">
        <v>670</v>
      </c>
      <c r="C4" s="229" t="s">
        <v>665</v>
      </c>
      <c r="D4" s="229" t="s">
        <v>671</v>
      </c>
      <c r="E4" s="229">
        <v>2021</v>
      </c>
      <c r="F4" s="247" t="s">
        <v>672</v>
      </c>
    </row>
    <row r="5" spans="1:7" ht="29" x14ac:dyDescent="0.35">
      <c r="A5" s="228" t="s">
        <v>673</v>
      </c>
      <c r="B5" s="229" t="s">
        <v>674</v>
      </c>
      <c r="C5" s="229" t="s">
        <v>675</v>
      </c>
      <c r="D5" s="229" t="s">
        <v>671</v>
      </c>
      <c r="E5" s="229">
        <v>2020</v>
      </c>
      <c r="F5" s="255" t="s">
        <v>676</v>
      </c>
    </row>
    <row r="6" spans="1:7" ht="29" x14ac:dyDescent="0.35">
      <c r="A6" s="228" t="s">
        <v>677</v>
      </c>
      <c r="B6" s="229" t="s">
        <v>678</v>
      </c>
      <c r="C6" s="229" t="s">
        <v>675</v>
      </c>
      <c r="D6" s="229" t="s">
        <v>671</v>
      </c>
      <c r="E6" s="229">
        <v>2020</v>
      </c>
      <c r="F6" s="255" t="s">
        <v>679</v>
      </c>
    </row>
    <row r="7" spans="1:7" ht="29" x14ac:dyDescent="0.35">
      <c r="A7" s="228" t="s">
        <v>680</v>
      </c>
      <c r="B7" s="229" t="s">
        <v>681</v>
      </c>
      <c r="C7" s="229" t="s">
        <v>665</v>
      </c>
      <c r="D7" s="229" t="s">
        <v>671</v>
      </c>
      <c r="E7" s="229">
        <v>2021</v>
      </c>
      <c r="F7" s="255" t="s">
        <v>682</v>
      </c>
    </row>
    <row r="8" spans="1:7" x14ac:dyDescent="0.35">
      <c r="A8" s="228" t="s">
        <v>683</v>
      </c>
      <c r="B8" s="229" t="s">
        <v>684</v>
      </c>
      <c r="C8" s="229" t="s">
        <v>685</v>
      </c>
      <c r="D8" s="229" t="s">
        <v>666</v>
      </c>
      <c r="E8" s="229">
        <v>2021</v>
      </c>
    </row>
    <row r="9" spans="1:7" ht="29" x14ac:dyDescent="0.35">
      <c r="A9" s="228" t="s">
        <v>686</v>
      </c>
      <c r="B9" s="229" t="s">
        <v>687</v>
      </c>
      <c r="C9" s="229" t="s">
        <v>675</v>
      </c>
      <c r="D9" s="229" t="s">
        <v>671</v>
      </c>
      <c r="E9" s="229">
        <v>2021</v>
      </c>
      <c r="F9" s="255" t="s">
        <v>688</v>
      </c>
    </row>
    <row r="10" spans="1:7" ht="29" x14ac:dyDescent="0.35">
      <c r="A10" s="228" t="s">
        <v>689</v>
      </c>
      <c r="B10" s="256" t="s">
        <v>690</v>
      </c>
      <c r="C10" s="229" t="s">
        <v>675</v>
      </c>
      <c r="D10" s="229" t="s">
        <v>671</v>
      </c>
      <c r="E10" s="229">
        <v>2021</v>
      </c>
      <c r="F10" s="247" t="s">
        <v>691</v>
      </c>
    </row>
    <row r="11" spans="1:7" ht="29" x14ac:dyDescent="0.35">
      <c r="A11" s="228" t="s">
        <v>692</v>
      </c>
      <c r="B11" s="256" t="s">
        <v>693</v>
      </c>
      <c r="C11" s="229" t="s">
        <v>675</v>
      </c>
      <c r="D11" s="229" t="s">
        <v>671</v>
      </c>
      <c r="E11" s="229">
        <v>2021</v>
      </c>
    </row>
    <row r="12" spans="1:7" x14ac:dyDescent="0.35">
      <c r="A12" s="228" t="s">
        <v>694</v>
      </c>
      <c r="B12" s="229" t="s">
        <v>695</v>
      </c>
      <c r="C12" s="229" t="s">
        <v>665</v>
      </c>
      <c r="D12" s="229" t="s">
        <v>666</v>
      </c>
      <c r="E12" s="229">
        <v>2020</v>
      </c>
    </row>
    <row r="13" spans="1:7" x14ac:dyDescent="0.35">
      <c r="A13" s="228" t="s">
        <v>696</v>
      </c>
      <c r="B13" s="229" t="s">
        <v>697</v>
      </c>
      <c r="C13" s="229" t="s">
        <v>665</v>
      </c>
      <c r="D13" s="229" t="s">
        <v>671</v>
      </c>
      <c r="E13" s="229">
        <v>2021</v>
      </c>
      <c r="F13" s="247" t="s">
        <v>698</v>
      </c>
    </row>
    <row r="14" spans="1:7" ht="29" x14ac:dyDescent="0.35">
      <c r="A14" s="256" t="s">
        <v>699</v>
      </c>
      <c r="B14" s="256" t="s">
        <v>700</v>
      </c>
      <c r="C14" s="229" t="s">
        <v>665</v>
      </c>
      <c r="D14" s="229" t="s">
        <v>671</v>
      </c>
      <c r="E14" s="229">
        <v>2022</v>
      </c>
      <c r="F14" s="256" t="s">
        <v>701</v>
      </c>
    </row>
    <row r="15" spans="1:7" x14ac:dyDescent="0.35">
      <c r="A15" s="228" t="s">
        <v>702</v>
      </c>
      <c r="B15" s="257" t="s">
        <v>703</v>
      </c>
      <c r="C15" s="229" t="s">
        <v>675</v>
      </c>
      <c r="D15" s="229" t="s">
        <v>671</v>
      </c>
      <c r="E15" s="229">
        <v>2022</v>
      </c>
      <c r="F15" s="247" t="s">
        <v>704</v>
      </c>
    </row>
    <row r="16" spans="1:7" x14ac:dyDescent="0.35">
      <c r="B16" s="256"/>
    </row>
    <row r="18" spans="1:7" x14ac:dyDescent="0.35">
      <c r="A18" s="258"/>
    </row>
    <row r="25" spans="1:7" s="246" customFormat="1" x14ac:dyDescent="0.35">
      <c r="A25" s="245"/>
      <c r="F25" s="253"/>
      <c r="G25" s="254"/>
    </row>
  </sheetData>
  <hyperlinks>
    <hyperlink ref="F5" r:id="rId1" xr:uid="{00000000-0004-0000-0200-000000000000}"/>
    <hyperlink ref="F6" r:id="rId2" xr:uid="{00000000-0004-0000-0200-000001000000}"/>
    <hyperlink ref="F7" r:id="rId3" xr:uid="{00000000-0004-0000-0200-000002000000}"/>
    <hyperlink ref="F9" r:id="rId4" xr:uid="{00000000-0004-0000-0200-000003000000}"/>
    <hyperlink ref="F15" r:id="rId5" xr:uid="{00000000-0004-0000-0200-000004000000}"/>
  </hyperlink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zoomScaleNormal="100" workbookViewId="0">
      <selection activeCell="H8" sqref="H8"/>
    </sheetView>
  </sheetViews>
  <sheetFormatPr baseColWidth="10" defaultColWidth="11.54296875" defaultRowHeight="14.5" x14ac:dyDescent="0.35"/>
  <cols>
    <col min="1" max="1" width="40" style="229" customWidth="1"/>
    <col min="2" max="2" width="39.453125" style="229" customWidth="1"/>
    <col min="3" max="3" width="56.7265625" style="229" customWidth="1"/>
    <col min="4" max="1024" width="11.54296875" style="230"/>
  </cols>
  <sheetData>
    <row r="1" spans="1:3" s="262" customFormat="1" x14ac:dyDescent="0.35">
      <c r="A1" s="259" t="s">
        <v>657</v>
      </c>
      <c r="B1" s="260" t="s">
        <v>5</v>
      </c>
      <c r="C1" s="261" t="s">
        <v>662</v>
      </c>
    </row>
    <row r="2" spans="1:3" s="266" customFormat="1" ht="29" x14ac:dyDescent="0.35">
      <c r="A2" s="263" t="s">
        <v>705</v>
      </c>
      <c r="B2" s="264" t="s">
        <v>706</v>
      </c>
      <c r="C2" s="265" t="s">
        <v>707</v>
      </c>
    </row>
    <row r="3" spans="1:3" ht="75.650000000000006" customHeight="1" x14ac:dyDescent="0.35">
      <c r="A3" s="245" t="s">
        <v>708</v>
      </c>
      <c r="B3" s="246" t="s">
        <v>709</v>
      </c>
      <c r="C3" s="267" t="s">
        <v>710</v>
      </c>
    </row>
    <row r="4" spans="1:3" ht="29" x14ac:dyDescent="0.35">
      <c r="A4" s="228" t="s">
        <v>711</v>
      </c>
      <c r="B4" s="229" t="s">
        <v>712</v>
      </c>
      <c r="C4" s="255" t="s">
        <v>713</v>
      </c>
    </row>
    <row r="5" spans="1:3" ht="43.5" x14ac:dyDescent="0.35">
      <c r="A5" s="228" t="s">
        <v>714</v>
      </c>
      <c r="B5" s="229" t="s">
        <v>715</v>
      </c>
      <c r="C5" s="255" t="s">
        <v>716</v>
      </c>
    </row>
    <row r="6" spans="1:3" ht="43.5" x14ac:dyDescent="0.35">
      <c r="A6" s="228" t="s">
        <v>717</v>
      </c>
      <c r="B6" s="229" t="s">
        <v>718</v>
      </c>
      <c r="C6" s="255" t="s">
        <v>719</v>
      </c>
    </row>
    <row r="7" spans="1:3" ht="43.5" x14ac:dyDescent="0.35">
      <c r="A7" s="228" t="s">
        <v>720</v>
      </c>
      <c r="B7" s="229" t="s">
        <v>721</v>
      </c>
      <c r="C7" s="255" t="s">
        <v>722</v>
      </c>
    </row>
    <row r="8" spans="1:3" ht="72.5" x14ac:dyDescent="0.35">
      <c r="A8" s="228" t="s">
        <v>723</v>
      </c>
      <c r="B8" s="229" t="s">
        <v>724</v>
      </c>
      <c r="C8" s="255" t="s">
        <v>725</v>
      </c>
    </row>
    <row r="9" spans="1:3" x14ac:dyDescent="0.35">
      <c r="A9" s="228"/>
      <c r="C9" s="247"/>
    </row>
    <row r="10" spans="1:3" x14ac:dyDescent="0.35">
      <c r="A10" s="228"/>
      <c r="C10" s="247"/>
    </row>
    <row r="11" spans="1:3" x14ac:dyDescent="0.35">
      <c r="A11" s="228"/>
      <c r="C11" s="247"/>
    </row>
    <row r="12" spans="1:3" x14ac:dyDescent="0.35">
      <c r="A12" s="228"/>
      <c r="C12" s="247"/>
    </row>
    <row r="13" spans="1:3" x14ac:dyDescent="0.35">
      <c r="A13" s="228"/>
      <c r="C13" s="247"/>
    </row>
    <row r="14" spans="1:3" x14ac:dyDescent="0.35">
      <c r="A14" s="228"/>
      <c r="C14" s="247"/>
    </row>
    <row r="15" spans="1:3" x14ac:dyDescent="0.35">
      <c r="A15" s="228"/>
      <c r="C15" s="247"/>
    </row>
    <row r="16" spans="1:3" x14ac:dyDescent="0.35">
      <c r="A16" s="228"/>
      <c r="C16" s="247"/>
    </row>
    <row r="17" spans="1:3" x14ac:dyDescent="0.35">
      <c r="A17" s="228"/>
      <c r="C17" s="247"/>
    </row>
    <row r="18" spans="1:3" x14ac:dyDescent="0.35">
      <c r="A18" s="228"/>
      <c r="C18" s="247"/>
    </row>
    <row r="19" spans="1:3" x14ac:dyDescent="0.35">
      <c r="A19" s="243"/>
      <c r="B19" s="244"/>
      <c r="C19" s="268"/>
    </row>
    <row r="20" spans="1:3" x14ac:dyDescent="0.35">
      <c r="A20" s="246"/>
      <c r="B20" s="246"/>
      <c r="C20" s="246"/>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s>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
  <sheetViews>
    <sheetView tabSelected="1" topLeftCell="B1" zoomScaleNormal="100" workbookViewId="0">
      <selection activeCell="D22" sqref="D22"/>
    </sheetView>
  </sheetViews>
  <sheetFormatPr baseColWidth="10" defaultColWidth="9.1796875" defaultRowHeight="14.5" x14ac:dyDescent="0.35"/>
  <cols>
    <col min="1" max="1" width="5.08984375" style="257" customWidth="1"/>
    <col min="2" max="2" width="10" style="257" customWidth="1"/>
    <col min="4" max="4" width="50.54296875" style="257" customWidth="1"/>
    <col min="5" max="5" width="55.81640625" style="257" bestFit="1" customWidth="1"/>
    <col min="6" max="6" width="97.08984375" customWidth="1"/>
  </cols>
  <sheetData>
    <row r="1" spans="1:6" x14ac:dyDescent="0.35">
      <c r="A1" s="269" t="s">
        <v>659</v>
      </c>
      <c r="B1" s="269" t="s">
        <v>726</v>
      </c>
      <c r="C1" s="269" t="s">
        <v>727</v>
      </c>
      <c r="D1" s="269" t="s">
        <v>728</v>
      </c>
      <c r="E1" s="269" t="s">
        <v>729</v>
      </c>
      <c r="F1" s="269" t="s">
        <v>662</v>
      </c>
    </row>
    <row r="2" spans="1:6" ht="26.5" x14ac:dyDescent="0.35">
      <c r="A2" s="269" t="s">
        <v>730</v>
      </c>
      <c r="B2" s="269" t="s">
        <v>731</v>
      </c>
      <c r="C2" s="269" t="s">
        <v>732</v>
      </c>
      <c r="D2" s="270">
        <v>44880</v>
      </c>
      <c r="E2" s="271" t="s">
        <v>733</v>
      </c>
      <c r="F2" s="269" t="s">
        <v>734</v>
      </c>
    </row>
    <row r="3" spans="1:6" ht="29" x14ac:dyDescent="0.35">
      <c r="A3" s="269" t="s">
        <v>730</v>
      </c>
      <c r="B3" s="269" t="s">
        <v>731</v>
      </c>
      <c r="C3" s="269" t="s">
        <v>732</v>
      </c>
      <c r="D3" s="270">
        <v>44880</v>
      </c>
      <c r="E3" s="256" t="s">
        <v>735</v>
      </c>
      <c r="F3" s="269" t="s">
        <v>736</v>
      </c>
    </row>
    <row r="4" spans="1:6" ht="43.5" x14ac:dyDescent="0.35">
      <c r="A4" s="269" t="s">
        <v>737</v>
      </c>
      <c r="B4" s="269" t="s">
        <v>731</v>
      </c>
      <c r="C4" s="269" t="s">
        <v>732</v>
      </c>
      <c r="D4" s="270">
        <v>44880</v>
      </c>
      <c r="E4" s="256" t="s">
        <v>738</v>
      </c>
      <c r="F4" s="269" t="s">
        <v>739</v>
      </c>
    </row>
    <row r="5" spans="1:6" x14ac:dyDescent="0.35">
      <c r="A5" s="257" t="s">
        <v>737</v>
      </c>
      <c r="B5" s="257" t="s">
        <v>731</v>
      </c>
      <c r="C5" s="257" t="s">
        <v>740</v>
      </c>
      <c r="D5" s="270">
        <v>44880</v>
      </c>
      <c r="E5" s="272" t="s">
        <v>741</v>
      </c>
      <c r="F5" s="257" t="s">
        <v>742</v>
      </c>
    </row>
    <row r="6" spans="1:6" x14ac:dyDescent="0.35">
      <c r="A6" s="257" t="s">
        <v>737</v>
      </c>
      <c r="B6" s="257" t="s">
        <v>731</v>
      </c>
      <c r="C6" s="257" t="s">
        <v>740</v>
      </c>
      <c r="D6" s="270">
        <v>44102</v>
      </c>
      <c r="E6" s="272" t="s">
        <v>743</v>
      </c>
      <c r="F6" s="257" t="s">
        <v>744</v>
      </c>
    </row>
    <row r="7" spans="1:6" ht="26.5" x14ac:dyDescent="0.35">
      <c r="A7" s="257" t="s">
        <v>737</v>
      </c>
      <c r="B7" s="257" t="s">
        <v>731</v>
      </c>
      <c r="C7" s="257" t="s">
        <v>740</v>
      </c>
      <c r="D7" s="270">
        <v>44880</v>
      </c>
      <c r="E7" s="272" t="s">
        <v>745</v>
      </c>
      <c r="F7" s="257" t="s">
        <v>746</v>
      </c>
    </row>
    <row r="8" spans="1:6" x14ac:dyDescent="0.35">
      <c r="A8" s="257" t="s">
        <v>730</v>
      </c>
      <c r="B8" s="257" t="s">
        <v>731</v>
      </c>
      <c r="C8" s="257" t="s">
        <v>740</v>
      </c>
      <c r="D8" s="270">
        <v>44880</v>
      </c>
      <c r="E8" s="272" t="s">
        <v>747</v>
      </c>
      <c r="F8" s="257" t="s">
        <v>748</v>
      </c>
    </row>
    <row r="9" spans="1:6" x14ac:dyDescent="0.35">
      <c r="A9" s="257" t="s">
        <v>737</v>
      </c>
      <c r="B9" s="257" t="s">
        <v>731</v>
      </c>
      <c r="C9" s="257" t="s">
        <v>749</v>
      </c>
      <c r="D9" s="270">
        <v>44880</v>
      </c>
      <c r="E9" s="272" t="s">
        <v>750</v>
      </c>
      <c r="F9" s="257" t="s">
        <v>751</v>
      </c>
    </row>
    <row r="10" spans="1:6" ht="17.899999999999999" customHeight="1" x14ac:dyDescent="0.35">
      <c r="A10" s="257" t="s">
        <v>737</v>
      </c>
      <c r="B10" s="257" t="s">
        <v>731</v>
      </c>
      <c r="C10" s="257" t="s">
        <v>752</v>
      </c>
      <c r="D10" s="270">
        <v>42509</v>
      </c>
      <c r="E10" s="272" t="s">
        <v>753</v>
      </c>
      <c r="F10" s="257" t="s">
        <v>754</v>
      </c>
    </row>
    <row r="11" spans="1:6" x14ac:dyDescent="0.35">
      <c r="A11" s="257" t="s">
        <v>737</v>
      </c>
      <c r="B11" s="257" t="s">
        <v>731</v>
      </c>
      <c r="D11" s="270">
        <v>43279</v>
      </c>
      <c r="E11" s="272" t="s">
        <v>755</v>
      </c>
      <c r="F11" s="257" t="s">
        <v>756</v>
      </c>
    </row>
    <row r="12" spans="1:6" x14ac:dyDescent="0.35">
      <c r="A12" s="257" t="s">
        <v>737</v>
      </c>
      <c r="B12" s="257" t="s">
        <v>731</v>
      </c>
      <c r="D12" s="270">
        <v>43279</v>
      </c>
      <c r="E12" s="272" t="s">
        <v>757</v>
      </c>
      <c r="F12" s="257" t="s">
        <v>758</v>
      </c>
    </row>
    <row r="13" spans="1:6" x14ac:dyDescent="0.35">
      <c r="A13" s="257" t="s">
        <v>737</v>
      </c>
      <c r="B13" s="257" t="s">
        <v>731</v>
      </c>
      <c r="C13" s="257" t="s">
        <v>759</v>
      </c>
      <c r="D13" s="270">
        <v>44880</v>
      </c>
      <c r="E13" s="257" t="s">
        <v>760</v>
      </c>
      <c r="F13" s="265" t="s">
        <v>761</v>
      </c>
    </row>
    <row r="14" spans="1:6" x14ac:dyDescent="0.35">
      <c r="A14" s="257" t="s">
        <v>737</v>
      </c>
      <c r="B14" s="257" t="s">
        <v>731</v>
      </c>
      <c r="C14" s="257" t="s">
        <v>762</v>
      </c>
      <c r="D14" s="270">
        <v>44895</v>
      </c>
      <c r="E14" s="257" t="s">
        <v>763</v>
      </c>
      <c r="F14" s="273" t="s">
        <v>764</v>
      </c>
    </row>
    <row r="15" spans="1:6" x14ac:dyDescent="0.35">
      <c r="A15" s="257" t="s">
        <v>737</v>
      </c>
      <c r="B15" s="257" t="s">
        <v>731</v>
      </c>
      <c r="C15" s="257" t="s">
        <v>762</v>
      </c>
      <c r="D15" s="270">
        <v>44895</v>
      </c>
      <c r="E15" s="257" t="s">
        <v>766</v>
      </c>
      <c r="F15" s="273" t="s">
        <v>765</v>
      </c>
    </row>
  </sheetData>
  <hyperlinks>
    <hyperlink ref="F13" r:id="rId1" xr:uid="{00000000-0004-0000-0400-000000000000}"/>
    <hyperlink ref="F14" r:id="rId2" xr:uid="{536A451E-0894-468C-83CD-F26FADF7054F}"/>
    <hyperlink ref="F15" r:id="rId3" xr:uid="{DF7484D6-3585-41D9-922B-F43D3A45B7EF}"/>
  </hyperlinks>
  <pageMargins left="0.78749999999999998" right="0.78749999999999998" top="1.05277777777778" bottom="1.05277777777778" header="0.78749999999999998" footer="0.78749999999999998"/>
  <pageSetup paperSize="9" firstPageNumber="0" orientation="portrait" horizontalDpi="300" verticalDpi="300" r:id="rId4"/>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EML_Tool_WP</vt:lpstr>
      <vt:lpstr>AG_Web_Activities </vt:lpstr>
      <vt:lpstr>Compl_Thesis</vt:lpstr>
      <vt:lpstr>Software</vt:lpstr>
      <vt:lpstr>OpenTheses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AB_notebook</dc:creator>
  <dc:description/>
  <cp:lastModifiedBy>Maximilian Götzinger</cp:lastModifiedBy>
  <cp:revision>17</cp:revision>
  <cp:lastPrinted>2016-05-27T07:44:33Z</cp:lastPrinted>
  <dcterms:created xsi:type="dcterms:W3CDTF">2011-03-09T12:57:04Z</dcterms:created>
  <dcterms:modified xsi:type="dcterms:W3CDTF">2022-11-30T12:13:14Z</dcterms:modified>
  <dc:language>de-AT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false</vt:bool>
  </property>
  <property fmtid="{D5CDD505-2E9C-101B-9397-08002B2CF9AE}" pid="6" name="LinksUpToDate">
    <vt:bool>false</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false</vt:bool>
  </property>
  <property fmtid="{D5CDD505-2E9C-101B-9397-08002B2CF9AE}" pid="15" name="ShareDoc">
    <vt:bool>false</vt:bool>
  </property>
</Properties>
</file>