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100_University\700_Projects\2018_CD_Lab\webpage_checkout\_data\"/>
    </mc:Choice>
  </mc:AlternateContent>
  <xr:revisionPtr revIDLastSave="0" documentId="13_ncr:1_{4CF2B871-B5EA-4236-AD26-A3F102D6D2BA}" xr6:coauthVersionLast="47" xr6:coauthVersionMax="47" xr10:uidLastSave="{00000000-0000-0000-0000-000000000000}"/>
  <bookViews>
    <workbookView xWindow="-108" yWindow="-108" windowWidth="30936" windowHeight="16896" tabRatio="500" activeTab="4" xr2:uid="{00000000-000D-0000-FFFF-FFFF00000000}"/>
  </bookViews>
  <sheets>
    <sheet name="EML_Tool_WP" sheetId="1" r:id="rId1"/>
    <sheet name="AG_Web_Activities " sheetId="2" r:id="rId2"/>
    <sheet name="Compl_Thesis" sheetId="3" r:id="rId3"/>
    <sheet name="Software" sheetId="4" r:id="rId4"/>
    <sheet name="OpenTheses" sheetId="5" r:id="rId5"/>
  </sheets>
  <definedNames>
    <definedName name="_xlnm._FilterDatabase" localSheetId="1" hidden="1">'AG_Web_Activities '!$A$1:$D$54</definedName>
    <definedName name="_xlnm._FilterDatabase" localSheetId="0" hidden="1">EML_Tool_WP!$A$1:$BB$254</definedName>
    <definedName name="_xlnm.Print_Area" localSheetId="0">EML_Tool_WP!$A$1:$Q$222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46" i="2" l="1"/>
  <c r="D46" i="2"/>
  <c r="C46" i="2"/>
  <c r="B46" i="2"/>
  <c r="E45" i="2"/>
  <c r="D45" i="2"/>
  <c r="C45" i="2"/>
  <c r="B45" i="2"/>
  <c r="E44" i="2"/>
  <c r="D44" i="2"/>
  <c r="C44" i="2"/>
  <c r="B44" i="2"/>
  <c r="E43" i="2"/>
  <c r="D43" i="2"/>
  <c r="C43" i="2"/>
  <c r="B43" i="2"/>
  <c r="E42" i="2"/>
  <c r="D42" i="2"/>
  <c r="C42" i="2"/>
  <c r="B42" i="2"/>
  <c r="E41" i="2"/>
  <c r="D41" i="2"/>
  <c r="C41" i="2"/>
  <c r="B41" i="2"/>
  <c r="E40" i="2"/>
  <c r="D40" i="2"/>
  <c r="C40" i="2"/>
  <c r="B40" i="2"/>
  <c r="E39" i="2"/>
  <c r="D39" i="2"/>
  <c r="C39" i="2"/>
  <c r="B39" i="2"/>
  <c r="E38" i="2"/>
  <c r="D38" i="2"/>
  <c r="C38" i="2"/>
  <c r="B38" i="2"/>
  <c r="B37" i="2"/>
  <c r="E36" i="2"/>
  <c r="D36" i="2"/>
  <c r="C36" i="2"/>
  <c r="B36" i="2"/>
  <c r="E35" i="2"/>
  <c r="D35" i="2"/>
  <c r="C35" i="2"/>
  <c r="B35" i="2"/>
  <c r="E34" i="2"/>
  <c r="D34" i="2"/>
  <c r="C34" i="2"/>
  <c r="B34" i="2"/>
  <c r="E33" i="2"/>
  <c r="D33" i="2"/>
  <c r="C33" i="2"/>
  <c r="B33" i="2"/>
  <c r="B32" i="2"/>
  <c r="B31" i="2"/>
  <c r="E30" i="2"/>
  <c r="D30" i="2"/>
  <c r="C30" i="2"/>
  <c r="B30" i="2"/>
  <c r="E29" i="2"/>
  <c r="D29" i="2"/>
  <c r="C29" i="2"/>
  <c r="B29" i="2"/>
  <c r="B28" i="2"/>
  <c r="E27" i="2"/>
  <c r="D27" i="2"/>
  <c r="C27" i="2"/>
  <c r="B27" i="2"/>
  <c r="E26" i="2"/>
  <c r="D26" i="2"/>
  <c r="C26" i="2"/>
  <c r="B26" i="2"/>
  <c r="E25" i="2"/>
  <c r="D25" i="2"/>
  <c r="C25" i="2"/>
  <c r="B25" i="2"/>
  <c r="E24" i="2"/>
  <c r="D24" i="2"/>
  <c r="C24" i="2"/>
  <c r="B24" i="2"/>
  <c r="B23" i="2"/>
  <c r="E22" i="2"/>
  <c r="D22" i="2"/>
  <c r="C22" i="2"/>
  <c r="B22" i="2"/>
  <c r="E21" i="2"/>
  <c r="D21" i="2"/>
  <c r="C21" i="2"/>
  <c r="B21" i="2"/>
  <c r="E20" i="2"/>
  <c r="D20" i="2"/>
  <c r="C20" i="2"/>
  <c r="B20" i="2"/>
  <c r="E19" i="2"/>
  <c r="D19" i="2"/>
  <c r="C19" i="2"/>
  <c r="B19" i="2"/>
  <c r="E18" i="2"/>
  <c r="D18" i="2"/>
  <c r="C18" i="2"/>
  <c r="B18" i="2"/>
  <c r="E17" i="2"/>
  <c r="D17" i="2"/>
  <c r="C17" i="2"/>
  <c r="B17" i="2"/>
  <c r="E16" i="2"/>
  <c r="D16" i="2"/>
  <c r="C16" i="2"/>
  <c r="B16" i="2"/>
  <c r="B15" i="2"/>
  <c r="E14" i="2"/>
  <c r="D14" i="2"/>
  <c r="C14" i="2"/>
  <c r="B14" i="2"/>
  <c r="E13" i="2"/>
  <c r="D13" i="2"/>
  <c r="C13" i="2"/>
  <c r="B13" i="2"/>
  <c r="E12" i="2"/>
  <c r="D12" i="2"/>
  <c r="C12" i="2"/>
  <c r="B12" i="2"/>
  <c r="E11" i="2"/>
  <c r="D11" i="2"/>
  <c r="C11" i="2"/>
  <c r="B11" i="2"/>
  <c r="E10" i="2"/>
  <c r="D10" i="2"/>
  <c r="C10" i="2"/>
  <c r="B10" i="2"/>
  <c r="B9" i="2"/>
  <c r="E8" i="2"/>
  <c r="D8" i="2"/>
  <c r="C8" i="2"/>
  <c r="B8" i="2"/>
  <c r="E7" i="2"/>
  <c r="D7" i="2"/>
  <c r="C7" i="2"/>
  <c r="B7" i="2"/>
  <c r="E6" i="2"/>
  <c r="D6" i="2"/>
  <c r="C6" i="2"/>
  <c r="B6" i="2"/>
  <c r="E5" i="2"/>
  <c r="D5" i="2"/>
  <c r="C5" i="2"/>
  <c r="B5" i="2"/>
  <c r="E4" i="2"/>
  <c r="D4" i="2"/>
  <c r="C4" i="2"/>
  <c r="B4" i="2"/>
  <c r="E3" i="2"/>
  <c r="D3" i="2"/>
  <c r="C3" i="2"/>
  <c r="B3" i="2"/>
  <c r="B2" i="2"/>
  <c r="AP201" i="1"/>
  <c r="AP195" i="1"/>
  <c r="AW190" i="1"/>
  <c r="AP190" i="1"/>
  <c r="AP182" i="1"/>
  <c r="AP175" i="1"/>
  <c r="AP170" i="1"/>
  <c r="AP165" i="1"/>
  <c r="AP161" i="1"/>
  <c r="AP156" i="1"/>
  <c r="AP155" i="1"/>
  <c r="AP148" i="1"/>
  <c r="AP141" i="1"/>
  <c r="AW137" i="1"/>
  <c r="AP137" i="1"/>
  <c r="AW134" i="1"/>
  <c r="AP134" i="1"/>
  <c r="AP133" i="1"/>
  <c r="AP127" i="1"/>
  <c r="AP117" i="1"/>
  <c r="AP114" i="1"/>
  <c r="AP113" i="1"/>
  <c r="AW107" i="1"/>
  <c r="AP107" i="1"/>
  <c r="AP102" i="1"/>
  <c r="AP100" i="1"/>
  <c r="AP97" i="1"/>
  <c r="AP96" i="1"/>
  <c r="AW91" i="1"/>
  <c r="AP91" i="1"/>
  <c r="AP81" i="1"/>
  <c r="AP76" i="1"/>
  <c r="AP72" i="1"/>
  <c r="AP68" i="1"/>
  <c r="AW61" i="1"/>
  <c r="AP61" i="1"/>
  <c r="AP57" i="1"/>
  <c r="AP56" i="1"/>
  <c r="AP52" i="1"/>
  <c r="AP48" i="1"/>
  <c r="AP45" i="1"/>
  <c r="AW42" i="1"/>
  <c r="AP42" i="1"/>
  <c r="AW36" i="1"/>
  <c r="AP36" i="1"/>
  <c r="AP35" i="1"/>
  <c r="AP31" i="1"/>
  <c r="AP24" i="1"/>
  <c r="AP21" i="1"/>
  <c r="AW14" i="1"/>
  <c r="AP14" i="1"/>
  <c r="AW10" i="1"/>
  <c r="AP10" i="1"/>
  <c r="AW7" i="1"/>
  <c r="AP7" i="1"/>
  <c r="AP6" i="1"/>
</calcChain>
</file>

<file path=xl/sharedStrings.xml><?xml version="1.0" encoding="utf-8"?>
<sst xmlns="http://schemas.openxmlformats.org/spreadsheetml/2006/main" count="1685" uniqueCount="794">
  <si>
    <t>Compliance zu WPs CDLEML</t>
  </si>
  <si>
    <t>Start Date</t>
  </si>
  <si>
    <t>Est. End Date</t>
  </si>
  <si>
    <t>Weight [1,5]</t>
  </si>
  <si>
    <t>Progress</t>
  </si>
  <si>
    <t>Description</t>
  </si>
  <si>
    <t>Status</t>
  </si>
  <si>
    <t>Responsible</t>
  </si>
  <si>
    <t>Student</t>
  </si>
  <si>
    <t>Tasks</t>
  </si>
  <si>
    <t>State</t>
  </si>
  <si>
    <t>Deliverable ID</t>
  </si>
  <si>
    <t>Deliverable Goal</t>
  </si>
  <si>
    <t>Deliverable Type</t>
  </si>
  <si>
    <t>Deliverable Planned Content</t>
  </si>
  <si>
    <t>Deliverable Actual Content</t>
  </si>
  <si>
    <t>Priority</t>
  </si>
  <si>
    <t>%</t>
  </si>
  <si>
    <t>Milestones</t>
  </si>
  <si>
    <t>M1.1</t>
  </si>
  <si>
    <t>M2.1</t>
  </si>
  <si>
    <t>M1.2</t>
  </si>
  <si>
    <t>M2.2</t>
  </si>
  <si>
    <t>M1.3M2.3</t>
  </si>
  <si>
    <t>Deliverables</t>
  </si>
  <si>
    <t>WP1.1</t>
  </si>
  <si>
    <t>Create estimations for lat, throughput, power, energy, acc, resources</t>
  </si>
  <si>
    <t>w</t>
  </si>
  <si>
    <t>d</t>
  </si>
  <si>
    <t>Anforderung: Modelle für 4 Platformen</t>
  </si>
  <si>
    <t>Meilenstein 1.1 geschafft. Throughput nicht wichtig-&gt;auslassen</t>
  </si>
  <si>
    <t>WP1.1.1</t>
  </si>
  <si>
    <t>State of the Art Latency und Power Estimation Modelle aufsetzen</t>
  </si>
  <si>
    <t>Setup Neural Power latency and power estimation model</t>
  </si>
  <si>
    <t>Finished</t>
  </si>
  <si>
    <t>MWU</t>
  </si>
  <si>
    <t>completed</t>
  </si>
  <si>
    <t>State of the art estimations implementation</t>
  </si>
  <si>
    <t>Publication</t>
  </si>
  <si>
    <t>[x] included in the publication of ANNETTE</t>
  </si>
  <si>
    <t>* ANNETTE Paper: 20201224_ANETTE_IEEEAccess</t>
  </si>
  <si>
    <t>Neural Power aufsetzen mit Modell von NCS2</t>
  </si>
  <si>
    <t>*</t>
  </si>
  <si>
    <t>Modell implementieren in beliebiger Umgebung; NeuralPower übertragbar machen (andere Umgebung?); Estimatorschnittstelle implementieren; ein Modell trainieren (Xavier, NCS2…) Demonstration der Latenzabschätzung eines Netzes; Output: Latenz</t>
  </si>
  <si>
    <t>-Aufgabe wird aufgelassen, weil die Ergebnisse nicht gut sind. Schlussfolgerung: Unsere Methoden sind besser</t>
  </si>
  <si>
    <t>[x] NCS2 messdaten modellieren
[-] Xilinxdaten modellieren
[-] Graphikkarte Siemensserver modellieren
[-] Manual schreiben
[-] Am Server aufsetzen</t>
  </si>
  <si>
    <t>WP1.1.2</t>
  </si>
  <si>
    <t>Latency Estimator Blackthorn (NVIDIA)</t>
  </si>
  <si>
    <t>Model based latency estimator method</t>
  </si>
  <si>
    <t>Wie weit seid ihr? Wollen wir alle diese Plattformen machen?</t>
  </si>
  <si>
    <t>ML</t>
  </si>
  <si>
    <t>active</t>
  </si>
  <si>
    <t>Estimation model for Embedded (Nvidia) Platforms through Blackthorn</t>
  </si>
  <si>
    <t>Repository, Publication</t>
  </si>
  <si>
    <t>[] Publication
[x] Estimation Models NVIDIA Jetson Nano
[x] Estimation Models NVIDIA TX2
[] Estimation Models NVIDIA Xavier
[] (ME) Repository on Github (Open source)</t>
  </si>
  <si>
    <t>* Model for Nano, TX2
* Publication acceptance expected until 2021-09-30</t>
  </si>
  <si>
    <t>Martins latency estimator mit Modell von Xavier erstellen</t>
  </si>
  <si>
    <t>*Modellstruktur fertig. Übertragung auf Xavier, Messungen</t>
  </si>
  <si>
    <t>[] Messen
[] Modell erstellen
[] Modell übertragen
[] Publikation akzeptiert</t>
  </si>
  <si>
    <t>Martins latency estimator mit Modell von Nano erstellen</t>
  </si>
  <si>
    <t>Modell implementieren in beliebiger Umgebung; NeuralPower übertragbar machen (andere Umgebung?); Estimatorschnittstelle implementieren; ein Modell trainieren (Xavier, NCS2…) Demonstration der Latenzabschätzung eines Netzes;</t>
  </si>
  <si>
    <t>*3 Layertypen fehlen</t>
  </si>
  <si>
    <t>[] 3 Layertypen neu hinzufügen, Depth Separable Convolutions +2
[] Code aufräumen 10.12.2020-&gt;Feb.
[] In Repository stellen</t>
  </si>
  <si>
    <t>* Funktionierende Version auf NVIDIA-Plattformen</t>
  </si>
  <si>
    <t>Martins latency estimator mit Modell von TX2 erstellen</t>
  </si>
  <si>
    <t>[] 3 Layertypen neu hinzufügen
[] Code aufräumen
[] In Repo stellen</t>
  </si>
  <si>
    <t>WP1.1.3</t>
  </si>
  <si>
    <t>Latency Estimator ANETTE (Intel, ARM, Xilinx)</t>
  </si>
  <si>
    <t xml:space="preserve">Statistic and model based latency estimator method  </t>
  </si>
  <si>
    <t>Wie weit bis du da?</t>
  </si>
  <si>
    <t>MW</t>
  </si>
  <si>
    <t>Estimator method ANETTE for Latency (Intel, ARM, Xilinx)</t>
  </si>
  <si>
    <t>[x] Publication of ANNETTE
[x] Prediction Models of NCS2 Platform
[x] Prediction Models of Xilinx Platform
[] Prediction Models of ARMNN Example Platform
[x] (ME) Open Source Repository for Latency Estimation</t>
  </si>
  <si>
    <t>* NCS2, Xilinx ZCU102 Models fertig
* Github: https://github.com/embedded-machine-learning/annette
* ARMNN erstimated until 2021-09-30</t>
  </si>
  <si>
    <t>Latency Intel: ANETTE aufsetzen mit Modell von NUC erstellen</t>
  </si>
  <si>
    <t>## ARMNN bis Ende September schaffbar</t>
  </si>
  <si>
    <t>Latency Xilinx: ANETTE aufsetzen mit Modell von Xilinx ZCU102 + spezielle IP erstellen</t>
  </si>
  <si>
    <t>Xilinx ZCU102, Xilinx 4096 laufen</t>
  </si>
  <si>
    <t>[x] Schnittstelle erstellen, code cleaning</t>
  </si>
  <si>
    <t>Latency Xilinx: ANETTE aufsetzen mit Modell von Xilinx mit Ausbaustufen der IP erweitern</t>
  </si>
  <si>
    <t>Nicht so wichtig. Ein Xilinx reicht im Moment</t>
  </si>
  <si>
    <t>Latency Intel: ANETTE latency mit Modell von NCS2 erstellen</t>
  </si>
  <si>
    <t>Modell implementieren in beliebiger Umgebung; NeuralPower übertragbar machen (andere Umgebung?); Estimatorschnittstelle implementieren; ein Modell trainieren (Xavier, NCS2…) Demonstration der Latenzabschätzung eines Netzes; Size 1, sync modus</t>
  </si>
  <si>
    <t>Fertig für sync modus, size 1. Schnittstelle nach außen offen</t>
  </si>
  <si>
    <t>[x] Github code online stellen. OK von SIE und ME
[x] Modelle von NCS2, Xilinx auf dem Laufwerk</t>
  </si>
  <si>
    <t>Latency ARM: ANETTE auf Raspberry PI aufsetzen</t>
  </si>
  <si>
    <t>Openvino läuft auf ARM. Es sollte gleich funktionieren</t>
  </si>
  <si>
    <t>[] ARM Modell erstellen
[] Modell ARM am Laufwerk</t>
  </si>
  <si>
    <t>WP1.1.4</t>
  </si>
  <si>
    <t>Power Estimator through Christian's Model</t>
  </si>
  <si>
    <t>CK</t>
  </si>
  <si>
    <t>open</t>
  </si>
  <si>
    <t>D1.1.4</t>
  </si>
  <si>
    <t>Accurate power estimation method for power-aware optimization applications</t>
  </si>
  <si>
    <t>[] Estimation Model Xilinx
[] Comparison Performance to ANETTE
[] Publication about this method
[] Repository with user friendly execution code</t>
  </si>
  <si>
    <t>Power Xilinx: Generelle Powerabschätzungsmodell durch Synthetisierung erstellen</t>
  </si>
  <si>
    <t>Leistungsabschätzung mittels Abbildung der Netzwerk-Charakteristika auf die Plattform-Charakteristika</t>
  </si>
  <si>
    <t>WP1.1.5</t>
  </si>
  <si>
    <t>Power Estimator through ANNETTE</t>
  </si>
  <si>
    <t>Power estimation through the estimator ANNETTE</t>
  </si>
  <si>
    <t>NA</t>
  </si>
  <si>
    <t>D1.1.5</t>
  </si>
  <si>
    <t>Automated characterization of hardware platforms for power based on ANNETTE</t>
  </si>
  <si>
    <t>Database, repository</t>
  </si>
  <si>
    <t xml:space="preserve">[] Completed power measurement environment
[] Automated platform characterization for a platform
</t>
  </si>
  <si>
    <t>* ANNETTE Estimation of NCS2 and Edge TPU until 2021-09-30</t>
  </si>
  <si>
    <t>Power Xilinx: Powerschätzung von ANETTE auf Xilinx erweitern?</t>
  </si>
  <si>
    <t>Setup Messungen von WP1.3.6, Charaktärisierung der HW durch WP1.2.1. 
* Nachher andere 
* Messaufbau, allg. charactärisierungsflow (automatisiert).Plattformen, Gridsearch Plattform Datenbank, unterschiedlichen Datenbank</t>
  </si>
  <si>
    <t>[] Modelle definieren</t>
  </si>
  <si>
    <t># Modell aufsetzen bis September, für NCS2 und Edge TPU bis Mai</t>
  </si>
  <si>
    <t>Power ARM: Powerestimation Raspberry PI</t>
  </si>
  <si>
    <t>ANETTE auf Raspberry PI erweitern. Studentenarbeit dafür verwenden</t>
  </si>
  <si>
    <t>Nicht gestartet</t>
  </si>
  <si>
    <t>WP1.1.6</t>
  </si>
  <si>
    <t>Estimation of On-Chip Resources</t>
  </si>
  <si>
    <t>Estimate resources like memory usage</t>
  </si>
  <si>
    <t>* Will be considered in year 3</t>
  </si>
  <si>
    <t>Resourcenestimierung NVIDIA Möglichkeiten sondieren</t>
  </si>
  <si>
    <t>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</si>
  <si>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</si>
  <si>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Im Jahr 3 berücksichtigen</t>
  </si>
  <si>
    <t>WP1.2</t>
  </si>
  <si>
    <t>Optimize HW Dependent Settings</t>
  </si>
  <si>
    <t>Anforderung: HW Optimizations für 4 Plattformen</t>
  </si>
  <si>
    <t>*NVIDIA Nano und welche noch? NCS2 wäre naheliegend. Meilenstein 1.2 50% geschafft</t>
  </si>
  <si>
    <t>WP1.2.1</t>
  </si>
  <si>
    <t>NVIDIA Platform Profiling (Jetson, TC2, Xavier)</t>
  </si>
  <si>
    <t>HW settings profiling of NVIDIA Xavier, Jetson Nano (Bachelor thesis) and TX2</t>
  </si>
  <si>
    <t>AM</t>
  </si>
  <si>
    <t>Latency, power and energy profiling of HW options of NVIDIA Jetson Nano, Xavier, TX2</t>
  </si>
  <si>
    <t>Bachelor thesis, Publication, Documentation</t>
  </si>
  <si>
    <t>[]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</si>
  <si>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Pub: https://ieeexplore.ieee.org/abstract/document/9290876</t>
  </si>
  <si>
    <t>NVIDIA Jetson Nano Hardware Profiling durchführen</t>
  </si>
  <si>
    <t>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</si>
  <si>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</si>
  <si>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For each device, characterzation Batchsizes 1-4, variation of possible HW options e.g. GPU frequency, definition of settings for min. latency, min power and min energy
# Bis september fertig stellen</t>
  </si>
  <si>
    <t>NVIDIA Jetson Nano Optimierungsscripts erstellen</t>
  </si>
  <si>
    <t>Scripts implementieren, wo man Einstellungen für min Latency, min Power oder min Energy einstellen kann</t>
  </si>
  <si>
    <t>[] Jetson Nano Code automatisieren, eventuell mit OpenVino als Vorbild</t>
  </si>
  <si>
    <t>NVIDIA TX2 Hardware Profiling durchführen</t>
  </si>
  <si>
    <t>Dieselbe Messungen wir bei Nano</t>
  </si>
  <si>
    <t>NVIDIA Xavier Hardware Profiling durchführen</t>
  </si>
  <si>
    <t>* Dieselbe Messungen wir bei Nano 
* Neue Messsoftware für Xavier. Powerestimator https://jetson-tools.nvidia.com/</t>
  </si>
  <si>
    <t>WP1.2.2</t>
  </si>
  <si>
    <t>ARM Platform Profiling (Rasp. Pi 4)</t>
  </si>
  <si>
    <t>HW settings profiling of Raspberry Pi</t>
  </si>
  <si>
    <t>MI</t>
  </si>
  <si>
    <t>Performance and latency characterization of the ARM processor of a Raspberry PI as well as devloping tools for measurement execution</t>
  </si>
  <si>
    <t>Repository, Document</t>
  </si>
  <si>
    <t>[x]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</si>
  <si>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ARM (Raspberry) HW Optimierungen untersuchen</t>
  </si>
  <si>
    <t>Settings für CPU -&gt; Latenz, Power und Energy</t>
  </si>
  <si>
    <t># Nicht prio, Ziel 30.9</t>
  </si>
  <si>
    <t>ARM HW Optimierungen als Script implementieren</t>
  </si>
  <si>
    <t>WP1.2.3</t>
  </si>
  <si>
    <t>Xilinx Rlatform Profiling (ZCU102)</t>
  </si>
  <si>
    <t>HW settings profiling of Xilinx ZCU102</t>
  </si>
  <si>
    <t>D1.2.3</t>
  </si>
  <si>
    <t>Understanding of how to adapt Xilinx images for certain network architectures</t>
  </si>
  <si>
    <t>Document</t>
  </si>
  <si>
    <t>[] Documented analysis how many needed kernels, share of FPGA used, consequences of consumes power, tradeoff between speedup and power
[] Optimal settings for min. latency, min. power and min. energy found and documented
[] Execution scripts in repository</t>
  </si>
  <si>
    <t>Xilinx HW Optimerungensoptionen profilen</t>
  </si>
  <si>
    <t>Größe systosischen Array, Puffer, DSP untersuchen. Performancevariation von Arraytypen. Latencyestimation und Powerestimation darauf anzuwenden.</t>
  </si>
  <si>
    <t xml:space="preserve">[] Neues Latenzmessungssoftware installieren
[] AW: Usecase für Xilinx erstellen vom Ampelsystem. </t>
  </si>
  <si>
    <t># realistisch 30.11</t>
  </si>
  <si>
    <t>Xilinx HW Optimierungen als Script implementieren</t>
  </si>
  <si>
    <t>WP1.2.4</t>
  </si>
  <si>
    <t>Intel Platform Profiling (NUC, NCS2)</t>
  </si>
  <si>
    <t>HW settings profiling of Intel NCS2 and CPU through OpenVino</t>
  </si>
  <si>
    <t>D1.2.4</t>
  </si>
  <si>
    <t>Latency, power and energy profiling of HW options of Intel NCS2 and Intel CPU</t>
  </si>
  <si>
    <t>Document, thesis</t>
  </si>
  <si>
    <t>[] Evaluation of stick sync vs. async mode and other settings of NCS2 as part of thesis MW
[] Execution and configuration scripts in Scripts-and-Guides repository
[x] Results included in ANNETTE D1.1.3</t>
  </si>
  <si>
    <t>OpenVino CPU Hardwareoptimierung untersuchen</t>
  </si>
  <si>
    <t>Unterschied GPU/CPU am NUC Performace, Auslastung der Cores.</t>
  </si>
  <si>
    <t>Bachelorarbeit ausschreiben für Latenz und Power und Energiemessungen?</t>
  </si>
  <si>
    <t>AW</t>
  </si>
  <si>
    <t>[] Student für die Arbeit finden</t>
  </si>
  <si>
    <t>OpenVino Hardwareoptimierung Implementierung von Scripts auf NUC and NCS2</t>
  </si>
  <si>
    <t>[] Scripts in scripts-and-guides</t>
  </si>
  <si>
    <t>Wird bis 25.5 fertig</t>
  </si>
  <si>
    <t>NCS2 Hardwareoptimierungsoptionen untersuchen</t>
  </si>
  <si>
    <t>Settings für min Latenz, Power und Energy. Modus max. power how to use. Possiblity for syncronous inference without preprocessing. NCS2 limited through USB connector. Sync vs. asyncronous mode. Recommendation from Intel</t>
  </si>
  <si>
    <t>[] Doku Matvey fertig</t>
  </si>
  <si>
    <t>WP1.2.5</t>
  </si>
  <si>
    <t>Google Platform Profiling (Edge TPU)</t>
  </si>
  <si>
    <t>D1.2.5</t>
  </si>
  <si>
    <t>Latency, power and energy profiling of HW options of Edge TPU</t>
  </si>
  <si>
    <t>Document, Repo</t>
  </si>
  <si>
    <t>[] Table of impact of hardware settings on latency, power and energy consumption
[] Description of settings for min. latency, min. power or min. energy
[] Scripts for setting optimizations in the hardware</t>
  </si>
  <si>
    <t>Edge TPU Hardwareoptimierung durchführen</t>
  </si>
  <si>
    <t>Create a table of all HW settings and their affect on latency, power and energy</t>
  </si>
  <si>
    <t>Started</t>
  </si>
  <si>
    <t># 25.5 fertig</t>
  </si>
  <si>
    <t>Integration of Latency, Power and Energy settings in execution scripts</t>
  </si>
  <si>
    <t>WP1.3</t>
  </si>
  <si>
    <t>Map Models of hardware</t>
  </si>
  <si>
    <t>Anforderung: Optimierungsstruktur für 4 Plattformen</t>
  </si>
  <si>
    <t>WP1.3.1</t>
  </si>
  <si>
    <t>Common Interface Inference on all Platforms</t>
  </si>
  <si>
    <t>Common software interfaces for devices</t>
  </si>
  <si>
    <t>Common interface to hardware to create independence between platform specific settings and cross-hardware comparions</t>
  </si>
  <si>
    <t>repository</t>
  </si>
  <si>
    <t>[] Common exchange format for inference
[] Common exchange format for estimators
[x] Common Inference execution scripts for platforms
[x] Demonstration on OpenVino and NVIDIA</t>
  </si>
  <si>
    <t>* Scripts for each hardware in https://github.com/embedded-machine-learning/scripts-and-guides/tree/main/scripts/hardwaremodules</t>
  </si>
  <si>
    <r>
      <rPr>
        <b/>
        <sz val="11"/>
        <color rgb="FF1F497D"/>
        <rFont val="Calibri"/>
        <family val="2"/>
        <charset val="1"/>
      </rPr>
      <t>EML-Process:</t>
    </r>
    <r>
      <rPr>
        <sz val="11"/>
        <color rgb="FF1F497D"/>
        <rFont val="Calibri"/>
        <family val="2"/>
        <charset val="1"/>
      </rPr>
      <t xml:space="preserve"> Gemeinsame Estimator- und Inferenzschnittstelle erstellen</t>
    </r>
  </si>
  <si>
    <t>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</si>
  <si>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Parser von Matthias Format vorhanden
- Master: Datensatz in Matthias Format</t>
  </si>
  <si>
    <t>[] Inputformate von Martin interpretieren
[x] Klären wie wir jobs nicht parallel ausführen (eventuell ohne Taskspooler) 
[] Doku vervollständigen
[] Estimatorschnittstelle</t>
  </si>
  <si>
    <t># bis 25.5</t>
  </si>
  <si>
    <r>
      <rPr>
        <b/>
        <sz val="11"/>
        <color rgb="FF1F497D"/>
        <rFont val="Calibri"/>
        <family val="2"/>
        <charset val="1"/>
      </rPr>
      <t>EML-Process:</t>
    </r>
    <r>
      <rPr>
        <sz val="11"/>
        <color rgb="FF1F497D"/>
        <rFont val="Calibri"/>
        <family val="2"/>
        <charset val="1"/>
      </rPr>
      <t xml:space="preserve"> Startscript/Pythonschnittstelle für Inferenz an Hardwareumgebungen erstellen</t>
    </r>
  </si>
  <si>
    <t>Standardisierte Scripts für das Ausführen der Inferenz schreiben: Inferenz mit Bericht erhalten, definieren wo es abgelegt werden soll, welches Format.</t>
  </si>
  <si>
    <t>[x] Infos und Scripts von Matthias und Matvey bekomme
[x] Matvey NUC Openvino installieren
[] Doku</t>
  </si>
  <si>
    <t>WP1.3.2</t>
  </si>
  <si>
    <t>Common Network Inference Possible on NVIDIA</t>
  </si>
  <si>
    <t>Inference on Nano, TX2 and Xavier</t>
  </si>
  <si>
    <t>Inference NVIDIA: Out of the box inference with defined networks with or without tensor-rt</t>
  </si>
  <si>
    <t>Document, repository</t>
  </si>
  <si>
    <t>[]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</si>
  <si>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sz val="11"/>
        <color rgb="FF984807"/>
        <rFont val="Calibri"/>
        <family val="2"/>
        <charset val="1"/>
      </rPr>
      <t>Inferenz NVIDIA:</t>
    </r>
    <r>
      <rPr>
        <sz val="11"/>
        <color rgb="FF984807"/>
        <rFont val="Calibri"/>
        <family val="2"/>
        <charset val="1"/>
      </rPr>
      <t xml:space="preserve"> Inferenzmodul für alle NVIDIA Geräte erstellen für Latenz, Accuracy und Throughput und Timings erstellen</t>
    </r>
  </si>
  <si>
    <t>Es soll Pytorch und TF ausführen können, Bericht im richtigen Format zurückgeben, wenn Daten und Modell bekannt sind. Gesammelt soll Netzlatenz, Layer und total, Throughput, Accuary oder IoU wenn Bilder verwendet werden, Zeit fürs Laden der Inferenzdaten, Gesamtinferenzzeit</t>
  </si>
  <si>
    <t>Priorität!</t>
  </si>
  <si>
    <t>bis 25.5</t>
  </si>
  <si>
    <r>
      <rPr>
        <b/>
        <sz val="11"/>
        <color rgb="FF984807"/>
        <rFont val="Calibri"/>
        <family val="2"/>
        <charset val="1"/>
      </rPr>
      <t>Inferenz NVIDIA:</t>
    </r>
    <r>
      <rPr>
        <sz val="11"/>
        <color rgb="FF984807"/>
        <rFont val="Calibri"/>
        <family val="2"/>
        <charset val="1"/>
      </rPr>
      <t xml:space="preserve"> Inferenzmodul für Xavier aufsetzen mit Pytorch und TF 2.3</t>
    </r>
  </si>
  <si>
    <t>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</si>
  <si>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*Dockerimages noch offen
*OpenCV auf Xavier
*trt converter läuft noch nicht wegen Versionskonflikte</t>
    </r>
  </si>
  <si>
    <t>[] Tests der Images
[x] Xavier am Router hängen
[] TF2-Saved_Model + h5-Modelle zu tensorrt konvertieren
[] Inferenz mit tensorrt und Bilder</t>
  </si>
  <si>
    <r>
      <rPr>
        <b/>
        <sz val="11"/>
        <color rgb="FF984807"/>
        <rFont val="Calibri"/>
        <family val="2"/>
        <charset val="1"/>
      </rPr>
      <t>Inferenz NVIDIA:</t>
    </r>
    <r>
      <rPr>
        <sz val="11"/>
        <color rgb="FF984807"/>
        <rFont val="Calibri"/>
        <family val="2"/>
        <charset val="1"/>
      </rPr>
      <t xml:space="preserve"> Inferenzmodul für TX2 aufsetzen mit Pytorch und TF 2.3</t>
    </r>
  </si>
  <si>
    <r>
      <rPr>
        <b/>
        <sz val="11"/>
        <color rgb="FF984807"/>
        <rFont val="Calibri"/>
        <family val="2"/>
        <charset val="1"/>
      </rPr>
      <t>Inferenz NVIDIA:</t>
    </r>
    <r>
      <rPr>
        <sz val="11"/>
        <color rgb="FF984807"/>
        <rFont val="Calibri"/>
        <family val="2"/>
        <charset val="1"/>
      </rPr>
      <t xml:space="preserve"> Inferenzmodul für Nano aufsetzen mit Pytorch und TF 2.3</t>
    </r>
  </si>
  <si>
    <r>
      <rPr>
        <b/>
        <sz val="11"/>
        <color rgb="FF984807"/>
        <rFont val="Calibri"/>
        <family val="2"/>
        <charset val="1"/>
      </rPr>
      <t>Inferenz NVIDIA:</t>
    </r>
    <r>
      <rPr>
        <sz val="11"/>
        <color rgb="FF984807"/>
        <rFont val="Calibri"/>
        <family val="2"/>
        <charset val="1"/>
      </rPr>
      <t xml:space="preserve"> Standardisierte Startscripts für NVIDIA Containers/Umgebungen erstellen</t>
    </r>
  </si>
  <si>
    <t>Standardisierte Scripts für das Ausführen der Inferenz schreiben: Inferenz mit Bericht erhalten, definieren wo es abgelegt werden soll, welches Format</t>
  </si>
  <si>
    <t>[] Dockerscript erstellen</t>
  </si>
  <si>
    <t>WP1.3.3</t>
  </si>
  <si>
    <t>Common Network Inference Possible on Intel</t>
  </si>
  <si>
    <t>Inference on NUC and NCS2</t>
  </si>
  <si>
    <t>D1.3.3</t>
  </si>
  <si>
    <t>Inference Intel: Out of the box inference with defined networks with or without OpenVino</t>
  </si>
  <si>
    <t>[] Guides in Github for setup of system in HW
[] Scripts for inference and evaluation in Github
[] NUC, NCS2 environment completed
[] 1x Obj. Detection, Openvino, YoloV4 (Bck YoloV3)
[] 1x segmentation, Openvino, DeepLabV3
[] Object Detection API 2.0 SSD-MobileNetV2</t>
  </si>
  <si>
    <r>
      <rPr>
        <b/>
        <sz val="11"/>
        <color rgb="FF00CC00"/>
        <rFont val="Calibri"/>
        <family val="2"/>
        <charset val="1"/>
      </rPr>
      <t xml:space="preserve">Inferenz Intel: </t>
    </r>
    <r>
      <rPr>
        <sz val="11"/>
        <color rgb="FF00CC00"/>
        <rFont val="Calibri"/>
        <family val="2"/>
        <charset val="1"/>
      </rPr>
      <t>Inferenzmodul für alle OpenVinogeräte erstellen</t>
    </r>
  </si>
  <si>
    <t>Deeplab, ResNet geht</t>
  </si>
  <si>
    <t># halben Modell von BH hat funktioniert, inputresolution halbiert. 
# bis 25.5</t>
  </si>
  <si>
    <r>
      <rPr>
        <b/>
        <sz val="11"/>
        <color rgb="FF00CC00"/>
        <rFont val="Calibri"/>
        <family val="2"/>
        <charset val="1"/>
      </rPr>
      <t>Inferenz Intel:</t>
    </r>
    <r>
      <rPr>
        <sz val="11"/>
        <color rgb="FF00CC00"/>
        <rFont val="Calibri"/>
        <family val="2"/>
        <charset val="1"/>
      </rPr>
      <t xml:space="preserve"> Inferenzstart Script für Openvino erstellen</t>
    </r>
  </si>
  <si>
    <t>[] Mit einem Netz testen</t>
  </si>
  <si>
    <r>
      <rPr>
        <b/>
        <sz val="11"/>
        <color rgb="FF00CC00"/>
        <rFont val="Calibri"/>
        <family val="2"/>
        <charset val="1"/>
      </rPr>
      <t>Inferenz Intel:</t>
    </r>
    <r>
      <rPr>
        <sz val="11"/>
        <color rgb="FF00CC00"/>
        <rFont val="Calibri"/>
        <family val="2"/>
        <charset val="1"/>
      </rPr>
      <t xml:space="preserve"> Dockerimages/Umgebungen für Intel NUC aufsetzen mit Pytorch und TF 2.3</t>
    </r>
  </si>
  <si>
    <t>WP1.3.4</t>
  </si>
  <si>
    <t>Common Network Inference Possible on ARM</t>
  </si>
  <si>
    <t>Inference on Raspberry Pi</t>
  </si>
  <si>
    <t>Welche Hardware noch wollen wir für Inferenz?</t>
  </si>
  <si>
    <t>D1.3.4</t>
  </si>
  <si>
    <t>Inference ARM: Out of the box inference with defined networks with or without ARM-NN</t>
  </si>
  <si>
    <t>[]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</si>
  <si>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sz val="11"/>
        <color rgb="FFBFBFBF"/>
        <rFont val="Calibri"/>
        <family val="2"/>
        <charset val="1"/>
      </rPr>
      <t>Inferenz Edge TPU:</t>
    </r>
    <r>
      <rPr>
        <sz val="11"/>
        <color rgb="FFBFBFBF"/>
        <rFont val="Calibri"/>
        <family val="2"/>
        <charset val="1"/>
      </rPr>
      <t xml:space="preserve"> Inferenzmodul für Google Coral Stick erstellen</t>
    </r>
  </si>
  <si>
    <t>Es soll Pytorch und TF ausführen können, Bericht im richtigen Format zurückgeben, wenn Daten und Modell bekannt sind. Der Coral stick könnte am NUC hängen und über den NUC angesteuert werden</t>
  </si>
  <si>
    <t>Pausiert</t>
  </si>
  <si>
    <t>[] Edge TPU an NUC anhängen und zum Laufen zu bringen
[] Inference scripts wie aus OpenVino vorbereiten</t>
  </si>
  <si>
    <t># bis 30.9
# Edge TPU separat</t>
  </si>
  <si>
    <r>
      <rPr>
        <b/>
        <sz val="11"/>
        <color rgb="FF7030A0"/>
        <rFont val="Calibri"/>
        <family val="2"/>
        <charset val="1"/>
      </rPr>
      <t>Inferenz</t>
    </r>
    <r>
      <rPr>
        <sz val="11"/>
        <color rgb="FF000000"/>
        <rFont val="Calibri"/>
        <family val="2"/>
        <charset val="1"/>
      </rPr>
      <t xml:space="preserve"> ARM Processor für TF und Pytorch ermöglichen</t>
    </r>
  </si>
  <si>
    <t>[] Yolov4 Inferenz möglich
[] Semantic segementation Netz möglich</t>
  </si>
  <si>
    <t>WP1.3.5</t>
  </si>
  <si>
    <t>Common Network Inference Possible on Xilinx</t>
  </si>
  <si>
    <t>Inference on Xilinx ZCU102</t>
  </si>
  <si>
    <t>D1.3.5</t>
  </si>
  <si>
    <t>Inference Xilinx: Out of the box inference with defined networks with or without Vitis-AI</t>
  </si>
  <si>
    <t>[] Guides in Github for setup of system in HW
[] Scripts for inference and evaluation in Github
[] Vitis AI environment completed
[] 1x Obj. Detection, Openvino, YoloV4 (Bck YoloV3)
[] 1x segmentation, Openvino, DeepLabV3</t>
  </si>
  <si>
    <t># geschätzt bis 30.9 unsicher</t>
  </si>
  <si>
    <r>
      <rPr>
        <b/>
        <sz val="11"/>
        <color rgb="FF7030A0"/>
        <rFont val="Calibri"/>
        <family val="2"/>
        <charset val="1"/>
      </rPr>
      <t>Inferenz</t>
    </r>
    <r>
      <rPr>
        <sz val="11"/>
        <color rgb="FF000000"/>
        <rFont val="Calibri"/>
        <family val="2"/>
        <charset val="1"/>
      </rPr>
      <t xml:space="preserve"> Xilinx Processor für TF und Pytorch ermöglichen</t>
    </r>
  </si>
  <si>
    <t>Inferenz am Xilinx machen. Vitis Software aufsetzen</t>
  </si>
  <si>
    <t>Marco</t>
  </si>
  <si>
    <t>[] Vitis installieren
[] YoloV4 Darknet
[] Semantic Segmentation Netz</t>
  </si>
  <si>
    <t>Inferenz Xilinx durch NVIDIA NVDLA Inferenz ermögichen auf einer Xilinx-Plattform</t>
  </si>
  <si>
    <t>WP1.3.6</t>
  </si>
  <si>
    <t>Power Measurements possible for NCS2 and NVIDIA</t>
  </si>
  <si>
    <t>Allow power measurements for common HW</t>
  </si>
  <si>
    <t>D1.3.6</t>
  </si>
  <si>
    <t>Single networks power measurements</t>
  </si>
  <si>
    <t>Script, guide</t>
  </si>
  <si>
    <t>[x]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</si>
  <si>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Powermessungen von NCS2 möglich</t>
  </si>
  <si>
    <t>Setup für Hardwaremessungen am NCS2 vorhanden</t>
  </si>
  <si>
    <t>Großer Shunt 1 Ohm, Last 10 Ohm. Messung beeinflusst. USB 201 Messgerät. Problem ist USB-Anschlüsse. HW Setup fertig.</t>
  </si>
  <si>
    <t>[x] Messaufbau verfeinern
[x] Löten auf ein Perfboard
[x] Platz im Labor für Messungen machen
[] Scripts für die Messung automatisieren</t>
  </si>
  <si>
    <t>* Edge TPU Profiling auch
# bis 25.5
# Postprocessing offen, sonst Messungen gleichzeitig gehen</t>
  </si>
  <si>
    <t>Softwareinterface für Powermessungen USB Geräte fertig</t>
  </si>
  <si>
    <t>Softwaresteuerung für die Messung. Setzen von Sampling rate, Flags, Speichern und anzeigen</t>
  </si>
  <si>
    <t>Script für USB-Messungen fertig</t>
  </si>
  <si>
    <t>[] Scripts in Github
[] Optional: Trigger hinzufügen fürs Staren von Messungen</t>
  </si>
  <si>
    <t>Powermessungen von Jetson Nano möglich</t>
  </si>
  <si>
    <t>Stephan Hollys Messmethode. Wurde ausprobiert</t>
  </si>
  <si>
    <t>[] Messmethode
[] Powermessungen während der Latenzmessung ausführen</t>
  </si>
  <si>
    <t># Scripte schreiben</t>
  </si>
  <si>
    <t>Softwareinterface für Powermessungen am NVIDIA-Geräte erstellen</t>
  </si>
  <si>
    <t>Powermessungen ARM Raspberry PI ermöglichen</t>
  </si>
  <si>
    <t>Softwareinterface für Powermessungen am Raspberry PI erstellen</t>
  </si>
  <si>
    <t>Powermessungen Xilinx ermöglichen</t>
  </si>
  <si>
    <t>Messungen an Netzen aus dem Modelzoo</t>
  </si>
  <si>
    <t>Softwareinterface für Powermessungen am Xilinx erstellen</t>
  </si>
  <si>
    <t>[] Gitrepo überprüfen. Readme hinzufügen</t>
  </si>
  <si>
    <t>WP1.3.7</t>
  </si>
  <si>
    <t>Demonstration of Inference on all Platforms with Common Interface</t>
  </si>
  <si>
    <t>Demonstration and documentation</t>
  </si>
  <si>
    <t>Inference of common neural networks available on all hardware</t>
  </si>
  <si>
    <t>Document, validation networks</t>
  </si>
  <si>
    <t>[] Overview matrix of the possibility to do inference with a certain framework on a certain hardware in the laboratory
[] Guides how to setup the environments
[] Guides how to do inference with a pretrained model
[] Validation networks for each framework</t>
  </si>
  <si>
    <t>Demonstration Inferenz eines SSDMobileNetV3 auf Xavier, NCS2 und ANETTE und Neural Power</t>
  </si>
  <si>
    <t>Ergebnis 6 Latenzen + Layerzeiten geschätzt und wirklich, 2 wirkuche, 4 geschätzte</t>
  </si>
  <si>
    <t># Bis 25.5</t>
  </si>
  <si>
    <t>Dokumentation aller erzeugten Modulen und Open Source</t>
  </si>
  <si>
    <t>Modul aufsetzen, Requirement.txt, Doku schreiben, Code und Doku auf Github legen</t>
  </si>
  <si>
    <t>WP2.1</t>
  </si>
  <si>
    <t>Quantization</t>
  </si>
  <si>
    <t>Wollen wir weitere Quantisierungen anschauen?</t>
  </si>
  <si>
    <t>WP2.1.1</t>
  </si>
  <si>
    <t>HW Independent Quantization on Xilinx</t>
  </si>
  <si>
    <t>HW independent quantization on Xilinx</t>
  </si>
  <si>
    <t>DD</t>
  </si>
  <si>
    <t>D2.1.1</t>
  </si>
  <si>
    <t>Quantization of fully connected und conv layer prunable, TinyYoloV3, ResNet</t>
  </si>
  <si>
    <t>[] Repository with Quantization software module
[] Written comprison with Vitis AI, für TinyYolo, ResNet and supported layer
[] Thesis</t>
  </si>
  <si>
    <t>Algorithmus von Dominik (Quantization) fertigstellen</t>
  </si>
  <si>
    <t>Was wird quantisiert? Weight oder alles? Mixed Quantization machen?
- VITIS installiert
Yolonetz zu Caffe umwandeln
- Wird vor Ende fertig</t>
  </si>
  <si>
    <t>[] Vergleich mit anderen Tools machen eigenen mit anderen Quantization Tools: VITIS
[] Methoden Gridsearch mit verschiedenen Parameter
[x] Tiny Yolo quantizieren
[] Arbeit schreiben</t>
  </si>
  <si>
    <t># 25.5</t>
  </si>
  <si>
    <t>Dominiks Quantizationalgorithmus als Softwarepaket erstellen</t>
  </si>
  <si>
    <t>Interface an Algorithmus anschließen (Algoritmus als Blackbox betrachten); Algorithmus lokal demonstrieren (alles auf einem PC mit Inferenz direkt am Gerät);</t>
  </si>
  <si>
    <t>[] Auf Repo stellen</t>
  </si>
  <si>
    <t>WP2.1.2</t>
  </si>
  <si>
    <t>Analysis of NVIDIA Native Quantization</t>
  </si>
  <si>
    <t>Test Tensor-RT native quantization</t>
  </si>
  <si>
    <t>KK</t>
  </si>
  <si>
    <t>D2.1.2</t>
  </si>
  <si>
    <t>Effects of quantization through tensor-rt known</t>
  </si>
  <si>
    <t>[] Measurements of latency and accuracy of MobileNet variants w/o trt quantization all possibilities</t>
  </si>
  <si>
    <t>NVIDIA Tensor-RT Quantizationmethoden untersuchen</t>
  </si>
  <si>
    <t>WP2.1.3</t>
  </si>
  <si>
    <t>Analysis of Intel Native Quantization</t>
  </si>
  <si>
    <t>Test OpenVino native quantization</t>
  </si>
  <si>
    <t>JW</t>
  </si>
  <si>
    <t>D2.1.3</t>
  </si>
  <si>
    <t>Effect of quantization through OpenVino known</t>
  </si>
  <si>
    <t>[] Measurements of MobileNet  variants latency and accuracy. w/o openvino quantization</t>
  </si>
  <si>
    <t>OpenVino Quantizationmethoden untersuchen</t>
  </si>
  <si>
    <t># Bis 25.5, sie werden immer quantisiert, Quantisierungsoptionen</t>
  </si>
  <si>
    <t>WP2.1.4</t>
  </si>
  <si>
    <t>One-shot Quantizeable Slimmable Adaptive Networks on Xilinx</t>
  </si>
  <si>
    <t>Tradeoff between slimmable networks and quantization regarding performance loss and latency gain</t>
  </si>
  <si>
    <t>BS</t>
  </si>
  <si>
    <t>Tradeoff between slimmable networks and quantization regarding performance loss and latency gain on State-of-the-Art Architectures</t>
  </si>
  <si>
    <t>Repositor, Master Thesis</t>
  </si>
  <si>
    <t>[] Comparison of Slimmable Networks to Depthmultiplier and pruning
[] Repository to apply Methodology on other Networks</t>
  </si>
  <si>
    <t>Mehrere Pruningmethoden testen</t>
  </si>
  <si>
    <t>* Once for all, one-quantizised for all, ordered dropout, Adabits, (Slimmable networks)
* Optimum zwischen Pruning und Quantization. Ziel: Quantization drinnen ist und Batchnormalization integriert im Netzwerk</t>
  </si>
  <si>
    <t>* Once for all, one-quantizised for all, ordered dropout, Adabits, (Slimmable networks)</t>
  </si>
  <si>
    <t>* Zwischenbericht schreibt sie, bis 30.9</t>
  </si>
  <si>
    <t>Evaluieren mit unterschiedlichen Einstellungen, Pareto Opt finden</t>
  </si>
  <si>
    <t>Paretooptimum finden zwischen Pruning und Quantization.</t>
  </si>
  <si>
    <t>Welche Effekte mehr auf der HW</t>
  </si>
  <si>
    <t>WP2.2</t>
  </si>
  <si>
    <t>Pruning</t>
  </si>
  <si>
    <t>Welche andere Pruningmethoden wollen wir anschauen?</t>
  </si>
  <si>
    <t>WP2.2.1</t>
  </si>
  <si>
    <t>HW Independent Pruning with Distiller</t>
  </si>
  <si>
    <t>HW independent pruning through distiller</t>
  </si>
  <si>
    <t>AG</t>
  </si>
  <si>
    <t>D2.2.1</t>
  </si>
  <si>
    <t xml:space="preserve">Distiller derived pruning tool for simple networks ResNets for classification tasks as well as MobileNet </t>
  </si>
  <si>
    <t>Thesis, Publication, Repository</t>
  </si>
  <si>
    <t>[] Enhancement of Distiller pruning tool
[] Performane comparison to a depth multipler at MobileNet
[] ResNet classification netzwork
[] Software Tool for Pytorch inputs in Repo
[] Thesis</t>
  </si>
  <si>
    <t>Algorithmus von Andreas (Pruning) fertigstellen und einschließen</t>
  </si>
  <si>
    <t>-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</si>
  <si>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</si>
  <si>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Andreas Pruningalgorithmus als Softwarepaket erstellen</t>
  </si>
  <si>
    <t>Tensor-rt Umwandlung geht nicht</t>
  </si>
  <si>
    <t>WP2.2.2</t>
  </si>
  <si>
    <t>Analysis of Performance of Slimmable Networks</t>
  </si>
  <si>
    <t>Application of slimmable networks MobileNet on NVIDIA</t>
  </si>
  <si>
    <t>D2.2.2</t>
  </si>
  <si>
    <t>Knowledge if slimmable networks better than MobileNet Depth multipler</t>
  </si>
  <si>
    <t>[] Bach. Thesis: Implementation of slimmable networks on MobileNet on NVIDIA. Compare performance with depth multiplier
[] Comparison of latency and acc. On device
[] Repository with setup and execution scripts</t>
  </si>
  <si>
    <t>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</si>
  <si>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</si>
  <si>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ResNet-50 wurde Once-and-for-all getestet</t>
  </si>
  <si>
    <t>[] Exposé schreiben</t>
  </si>
  <si>
    <t># bis 30.11</t>
  </si>
  <si>
    <t>Setup tensor-rt on NVIDIA Jetson Nano</t>
  </si>
  <si>
    <t>Experiment on MobileNetV2</t>
  </si>
  <si>
    <t>On Jetson Nano</t>
  </si>
  <si>
    <t>Experiment on Slimmed MobileNetV2</t>
  </si>
  <si>
    <t>Slimmable networks, universally slimmable networks, autoslim on Jetson Nano</t>
  </si>
  <si>
    <t>Experiment on quantized MobileNetV2</t>
  </si>
  <si>
    <t>Experiment on quantized slimmed MobileNetV2</t>
  </si>
  <si>
    <t>Explore how to implement latency optimization</t>
  </si>
  <si>
    <t>how to implement hardware aware latency optimizations for slimmable MobileNetV2</t>
  </si>
  <si>
    <t>Evaluate performance and latency of different nw</t>
  </si>
  <si>
    <t>MobileNetV2, 3 Slimmable MobileNetV2 versions, quantized and or slimmed versions</t>
  </si>
  <si>
    <t>WP2.3</t>
  </si>
  <si>
    <t>Factorization</t>
  </si>
  <si>
    <t xml:space="preserve">Hier haben wir nichts. Was machen wir? </t>
  </si>
  <si>
    <t>WP2.4</t>
  </si>
  <si>
    <t>Compact Design</t>
  </si>
  <si>
    <t>WP2.4.1</t>
  </si>
  <si>
    <t>Analysis of Shunt Connections for Segmentation</t>
  </si>
  <si>
    <t>Replace blocks of MobileNet with shunt connections to reduce FLOPS</t>
  </si>
  <si>
    <t>BH</t>
  </si>
  <si>
    <t>Proof of concept of Knowledge distillation and shunt connections for segmentation networks. Provide an easy-to-use open-source software tool for inserting shunt connections into existing Keras networks</t>
  </si>
  <si>
    <t>Publication, Master Thesis, Repository</t>
  </si>
  <si>
    <t>[x]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</si>
  <si>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Inference results only on NVIDIA
* Shunt algorithm for SSD-MobileNetV2 too</t>
  </si>
  <si>
    <t>Algorithmus von Bernhard (Shuntconnections) fertigstellen</t>
  </si>
  <si>
    <t>*Imagenet dauert zu lange (10h). Eine Epoche 30min
*Finetuning war erfolgreich, Knowledge Distillation abgeschlossen
*Imagenet 3% geringer als vortrainiertes Netz (68% statt 71%). Preprocessing unklar. Mit der richtigen Config sollte es passen
*Testbereit Anfang Dezember</t>
  </si>
  <si>
    <t>[x] GPU-Erweiterung auf 2 GPUs: Funktioniert
[x] Finetuning auf Imagenet
[x] Übertragen auf Deeplab
[x] Inference on NVIDIA HW
[-] Inference on Intel-HW
[-] Inference on Raspberry PI (Only CPU)
[x] Thesis written
[x] Paper written and accepted</t>
  </si>
  <si>
    <t>D2.4.1.1</t>
  </si>
  <si>
    <t>* Paper
* Thesis</t>
  </si>
  <si>
    <t>OK</t>
  </si>
  <si>
    <t>Bernhards Algorithmus als Softwarepaket erstellen</t>
  </si>
  <si>
    <t>[] Keras-Deeplab in Repo
[] Shunt in Repo</t>
  </si>
  <si>
    <t>D2.4.1.2</t>
  </si>
  <si>
    <t>* Repo online</t>
  </si>
  <si>
    <t>WP2.4.2</t>
  </si>
  <si>
    <t>Evaluate Performance of SqueezeNas Models</t>
  </si>
  <si>
    <t>Reimplement SqueezeNAS for semantic segmentation. Compare to Deeplab</t>
  </si>
  <si>
    <t>Retraining the SqueezeNAS networks on the RailSem dataset and comparing the inference results on Xavier with the results of CityScape. Compare performance to Shunt connections. Network generation for hardware</t>
  </si>
  <si>
    <t>Document, Repository</t>
  </si>
  <si>
    <t>[x] (ME) Report: Preprocessing of the data, Latency values on NVIDIA Xavier, IoU scores for the RailSem
[x] Comparison of RailSem and CityScape on squeezenas
[x] Performance and latency comparison with DeepLab
[x] Github repo with experiment</t>
  </si>
  <si>
    <t>*Retraining of existing Xavier models possible
*New architectures not possible
*Report and code: https://github.com/embedded-machine-learning/squeezenas_train; 04_Tasks\20201221_SqueezeNas_Evaluation_Amid_Mozelli</t>
  </si>
  <si>
    <t>Raildatenset für Training am Server aufbereiten</t>
  </si>
  <si>
    <t>Metriken und Scripts für IoU-Messungen beim Inferenz erstellen</t>
  </si>
  <si>
    <t>IoU berechnen. Visualisierung davon</t>
  </si>
  <si>
    <t>[x] Script für IoU und Visualisierung erstellen</t>
  </si>
  <si>
    <t>SqueezeNas Modelle M, L, XL mit Raildatenset trainieren</t>
  </si>
  <si>
    <t>3 fertige Netzstrukturen für Xavier für Segmentationsnetze. Alle Modelle soll mit dem Raildatenset trainiert werden</t>
  </si>
  <si>
    <t>*Trainieren geht
*Gute IoU fehlt (15%, soll 50%-70%). Man soll mit MobileNet DeepLab trainieren
*DeepLab getestet</t>
  </si>
  <si>
    <t>[x] Trainieren auf dem Server
[x] Deeplab und SqueezeNas vergleichen und Bericht ergänzen
[x] Alle Files auf dem Laufwerk ablegen
[x] Lizenz für Repo checken
[x] Code auf Github ablegen zusammen mit dem Bericht</t>
  </si>
  <si>
    <t xml:space="preserve">[] Repo </t>
  </si>
  <si>
    <t>WP2.4.3</t>
  </si>
  <si>
    <t>Common Backbone for semantic and instance Segmentation</t>
  </si>
  <si>
    <t>Use common MobileNet Backbone for both detection and segmentation</t>
  </si>
  <si>
    <t>Welche Aufgaben stehen bevor?</t>
  </si>
  <si>
    <t>HB</t>
  </si>
  <si>
    <t>D2.4.3</t>
  </si>
  <si>
    <t>Analysis whether a common MobileNet backbone for object detection and segmentation is faster and provides better performance as separated networks</t>
  </si>
  <si>
    <t>Thesis, repository</t>
  </si>
  <si>
    <t>[] (ME) Comparison acc and latency NVIDIA device of common backbone vs. separate networks
[] (ME) Common backbone implementation in repo</t>
  </si>
  <si>
    <t>Selection of state-of-the-art CNNs</t>
  </si>
  <si>
    <t>Networks: MobileNetV1[3], MobileNetV2[12], MobileNetV3[2] and EfficientNet[14].</t>
  </si>
  <si>
    <t>*Standardnetze mit oder ohne Optimierungen wie Shunt?</t>
  </si>
  <si>
    <t>[] Ein Netz auswählen</t>
  </si>
  <si>
    <t>bis 30.9</t>
  </si>
  <si>
    <t xml:space="preserve">Establishing of Baseline </t>
  </si>
  <si>
    <t>two networks for both object detection (with bounding boxes) and semantic segmentation will be built and trained separately.</t>
  </si>
  <si>
    <t>* Object Detection bis auf Training fertig
* https://github.com/pierluigiferrari/ssd_keras
* Semantic Semgementation Netzwerk offen</t>
  </si>
  <si>
    <t>[] Kerasimplemetierung mit MobileNet auf TF2, Milestone Wirkung zu demonstrieren 
[] Baseline Semantic Segmenetation erstellen</t>
  </si>
  <si>
    <t>Train/test the CNN for Object Detection</t>
  </si>
  <si>
    <t>For this fine-tuning or training the RailSem19[15] data set will be used.</t>
  </si>
  <si>
    <t xml:space="preserve">Freezing the encoder, train/test/ fine-tune the segmentation CNN </t>
  </si>
  <si>
    <t>SDD trained. Segmentation CNN head will be trained using the feature maps from the encoder. Use RailSem19. Approach of having a shared encoder for both networks.</t>
  </si>
  <si>
    <t xml:space="preserve">Simultaneous train/test both networks </t>
  </si>
  <si>
    <t>Unified loss function and evaluation metric will be defined.</t>
  </si>
  <si>
    <t>*Könnte man hier den Panoptic Segmentation Metric verwenden = F1(Det. RQ) * mean(IoU)(Seg. Q)?</t>
  </si>
  <si>
    <t xml:space="preserve">Comparison and evaluation </t>
  </si>
  <si>
    <t>Various settings: Different network models, hyper-parameters, and number of classes. Impact on runtime and accuracy will be evaluated. Latenz und Genauigkeit im Inference lösen</t>
  </si>
  <si>
    <t>[] Paper aus der Arbeit machen</t>
  </si>
  <si>
    <t>WP2.4.4</t>
  </si>
  <si>
    <t>Comparison of YoloV3 vs. YoloV4 on a Xilinx</t>
  </si>
  <si>
    <t>FS</t>
  </si>
  <si>
    <t>D2.4.4</t>
  </si>
  <si>
    <t>Thesis</t>
  </si>
  <si>
    <t>Running YoloV3, YoloV4 and YoloV4-Scaled on Xilinx</t>
  </si>
  <si>
    <t>Performance comparison of YoloV3, V4 and Scaled-YoloV4</t>
  </si>
  <si>
    <t>WP2.5</t>
  </si>
  <si>
    <t>Optimization Strategy</t>
  </si>
  <si>
    <t>Target Plattform wäre Xilinx. Das haben wir noch nicht. Was machen wir?</t>
  </si>
  <si>
    <t>WP2.5.1</t>
  </si>
  <si>
    <t>Setup Training on Server EDA01 and EDA02</t>
  </si>
  <si>
    <t>Get the training server ready for Pytorch and TF2</t>
  </si>
  <si>
    <t>Completed</t>
  </si>
  <si>
    <t>D2.5.1</t>
  </si>
  <si>
    <t>Server ready for training</t>
  </si>
  <si>
    <t>[x] Guides on how to setup EDA01 for different environments and training
[x] Environments ready: Tensorflow 2, Pytorch</t>
  </si>
  <si>
    <t>* https://github.com/embedded-machine-learning/scripts-and-guides/blob/main/guides/task_spooler_manual.md</t>
  </si>
  <si>
    <t>Dockercontainer(s) mit Tensorflow 2.3 und Pytorch für EDA01 einrichten</t>
  </si>
  <si>
    <t>Container einrichten, Pfade für Modelle, Daten und Parameter festlegen</t>
  </si>
  <si>
    <t>Statt Container venv verwenden</t>
  </si>
  <si>
    <t>Startscripts für Containers/Trainingsumgebungen erstellen</t>
  </si>
  <si>
    <t>Standardisierte Scripts fürs Steuern der Containers. Hinzufügen von Jobs zum Task Scheduler</t>
  </si>
  <si>
    <t>Frage ob noch offen nachdem wir ohne Containers trainieren können?
*Nur 1 GPU verwendet. Besser wäre beide GPUs.
*Andreas verwendet 2 GPUs, default in Pytorch?</t>
  </si>
  <si>
    <t>[] In TF beide GPUs verwenden</t>
  </si>
  <si>
    <t>Demonstration der Funktionsweise von Environments/Containers</t>
  </si>
  <si>
    <t>Pytorch und TF Netzwerk aussuchen, z.B. MobileNetV2, Daten zum trainieren besorgen, z.B. Imagenet, Training mit Task spooler für beide Netze sequentiell ausführen, trainierte Modelle herunterladen</t>
  </si>
  <si>
    <t>Dokumentation des Aufsetzens und Bedienung des Trainings machen</t>
  </si>
  <si>
    <t>Die Arbeit dokumentieren, so dass andere es reproduzieren können und anwenden können</t>
  </si>
  <si>
    <t>Doku von Marco ergänzen</t>
  </si>
  <si>
    <t>WP2.5.2</t>
  </si>
  <si>
    <t>Setup External Training on Cloud and Vienna Scientific Cluster</t>
  </si>
  <si>
    <t>Access to Amazon AWS and Vienna Scientific Cluster for training</t>
  </si>
  <si>
    <t>D2.5.2</t>
  </si>
  <si>
    <t>External services ready for training with our networks</t>
  </si>
  <si>
    <t>[x] Training possible with TF2 and Pytorch on Vienna Scientific Cluster
[] Guide how to train on Microsoft Azure</t>
  </si>
  <si>
    <t>* Demonstration through work of BH
* Guide Scientific Cluster: \\fileserver\Projects\SoC_EML\02_Documentation\11_Tutorials\Vienna_Scientific_Cluster
* Guide Azure: \\fileserver\Projects\SoC_EML\02_Documentation\11_Tutorials\Tutorial_Training_on_MS_Azure_LS.mp4</t>
  </si>
  <si>
    <t>Cloud Services vergleichen</t>
  </si>
  <si>
    <t>Vergleich von Amazon AWS, Microsoft unf Google bezüglich Funktion, Bedienbarkeit und Preis</t>
  </si>
  <si>
    <t>Analyse abgeschlossen. Bachelorarbeit fast fertig</t>
  </si>
  <si>
    <t>JR</t>
  </si>
  <si>
    <t>[x] Bachelorpräsentation</t>
  </si>
  <si>
    <t>* Bachelorthesis</t>
  </si>
  <si>
    <t>Microsoft Azure für Training einrichten</t>
  </si>
  <si>
    <t>Umgebung oder Container einrichten, um auf Azure auch trainieren zu können. Ergebnis: Script, womit man wie beim EDA trainieren kann</t>
  </si>
  <si>
    <t>Guide und Demonstration durch LS</t>
  </si>
  <si>
    <t>[] Bachelorarbeit mit Guide</t>
  </si>
  <si>
    <t>Vienna Scientific Cluster für Training einrichten</t>
  </si>
  <si>
    <t>Zugriff auf dem Scientific Cluster. Aufgabe fertig, wenn Bernhard darauf erfolgreich trainiert hat</t>
  </si>
  <si>
    <t>Training mit TF2 läuft. TF1 soll gehen, wurde aber noch nicht probiert</t>
  </si>
  <si>
    <t>[-] Doku in Github
[-] Test mit TF1</t>
  </si>
  <si>
    <t>WP2.5.3</t>
  </si>
  <si>
    <t>Common Measurement Database for Hardware Inference</t>
  </si>
  <si>
    <t>Collect all measurements from devices and put into a database</t>
  </si>
  <si>
    <t>TU Server für Datenbank aufsetzen</t>
  </si>
  <si>
    <t>Server von Daniel bekommen mit geeigneter Software</t>
  </si>
  <si>
    <t># 31.12</t>
  </si>
  <si>
    <t>Datenbankschema und Technologie auswählen</t>
  </si>
  <si>
    <t xml:space="preserve">z.B. PostgreSQL; Schema aus den Inferenzberichten erstellen; </t>
  </si>
  <si>
    <t>Datenbankschnittstelle erstellen</t>
  </si>
  <si>
    <t>Scripts erstellen; Services für Datenbankzugriff öffnen;</t>
  </si>
  <si>
    <t>Datenbankbetrieb demonstrieren</t>
  </si>
  <si>
    <t>Demonstrieren mit einem Netz, das auf Xavier Inferenz ausführt und die Metadaten + Ausführungslatenz speichert</t>
  </si>
  <si>
    <t>WP2.5.4</t>
  </si>
  <si>
    <t>Automation and Simplification of the EML Process</t>
  </si>
  <si>
    <t>Automate manual inference steps in the EML process</t>
  </si>
  <si>
    <t>Softwaremodul für Schnittstelle Geräte zu Pythonsoftware schreiben</t>
  </si>
  <si>
    <t>Pythonmethoden für einheitliches Ausführen von Latenzmessungen an Hardware, wo IP bekannt ist und Typ. Einbindung von Protokollen und Parsern</t>
  </si>
  <si>
    <t># Inference, Training bis 25.5
# Automatische Ausführung von Optimierungsalgorithmen</t>
  </si>
  <si>
    <t>Gemeinsame Schnittstelle der Optimierungsalgorithmen definieren</t>
  </si>
  <si>
    <t>Herausfinden wie Inputs und Outputs aussehen; Bedarf nach Retraining und Inferenz auf einem Gerät ermitteln; Schnittstelle definieren; Implementierungstechnologie wählen (Docker?)</t>
  </si>
  <si>
    <t>Usability verbessern</t>
  </si>
  <si>
    <t>Visualisierung von Ergebnissen</t>
  </si>
  <si>
    <t>[] @MI: Visualisierungstool für Graphen finden und vorbereiten</t>
  </si>
  <si>
    <t>WP2.5.5</t>
  </si>
  <si>
    <t>Application: Traffic Light System</t>
  </si>
  <si>
    <t>Traffic Light System: Find best combination of HW device and network MobileNet, EfficientDet and Yolo for a pedestrian detection application</t>
  </si>
  <si>
    <t>D2.5.5</t>
  </si>
  <si>
    <t>Optimal network, hardware and hardware configuration</t>
  </si>
  <si>
    <t>[] (TUG) Documented evaluation of EfficientDet, SSD-MobileNet and Yolo on NVIDIA, Edge TPU and NCS2
[] Optimal Network+Optimizer+Hardware as code
[] Pedestrian training dataset created from official sources</t>
  </si>
  <si>
    <t>Netzwerke, Optimierungsalgorithmen und Testhardware defineren</t>
  </si>
  <si>
    <t>Festlegen welche Netzwerke angeschaut werden, MobileNetV1,2,3, Auflösungen und Depth zu testen. HW festlegen: NUC, NCS2, NVIDIA alle Plattformen. Alle Netzwerke sollen in Netron darstellbar sein</t>
  </si>
  <si>
    <t>* Netze noch nicht in Netron darstellbar</t>
  </si>
  <si>
    <t>[] TF2 frozen zu mmdnn konvertieren</t>
  </si>
  <si>
    <t>Pedestrian Datenset vorbereiten</t>
  </si>
  <si>
    <t>Datenset von allen Formaten in Coco oder Pascal Voc umwandeln und dann in TF Records</t>
  </si>
  <si>
    <t>Datenset fertig und mit EfficientDet getestet</t>
  </si>
  <si>
    <t>Train MobileNet, EfficientDet, Yolo with data</t>
  </si>
  <si>
    <t>MobileNet V2 TF1 und TF2, EfficientDet TF2, Yolo</t>
  </si>
  <si>
    <t>Setup test hardware</t>
  </si>
  <si>
    <t>Aufsetzen von NVIDIA, Edge-TPU und NUC und NCS2</t>
  </si>
  <si>
    <t>Inference on HW with pretrained networks</t>
  </si>
  <si>
    <t>Inferenz an NVIDIA, Edge-TPU, NUC und NCS2</t>
  </si>
  <si>
    <t>Evaluation of Networks and Performance</t>
  </si>
  <si>
    <t>Visualisierung, beste Kombination ermitteln</t>
  </si>
  <si>
    <t>WP2.5.6</t>
  </si>
  <si>
    <t>Application: Ragweed Recognition Through a Drone</t>
  </si>
  <si>
    <t>Recognize Ragweed from a drone. Optimize Network on NVIDIA devices</t>
  </si>
  <si>
    <t>LS</t>
  </si>
  <si>
    <t>D2.5.6</t>
  </si>
  <si>
    <t>Document, Pretrained network</t>
  </si>
  <si>
    <t>[] Documentation of evaluation of performance and latency of segmentation network on NVIDIA 
[] Trained network and data in repository
[] Ragweed dataset on fileserver</t>
  </si>
  <si>
    <t>Datensammlung</t>
  </si>
  <si>
    <t>Daten labeln</t>
  </si>
  <si>
    <t>videos dabei overlapping croppen.</t>
  </si>
  <si>
    <t>Alle Daten nicht gelabelt, aber es ist genug da. Jedes Format kann exportieren. Semantic segmentation offen</t>
  </si>
  <si>
    <t>Segmentation-Modelle trainieren</t>
  </si>
  <si>
    <t>* Daten labeln, Segmentation
* Bessere Ergebnisse von Deeplab bekommen</t>
  </si>
  <si>
    <t>[] Das beste Baselinemodell finden und trainieren
[] Ground Truth in Tensorboard darstellen. Segementation modell
[] Daten gelabelt
[] Daten auf TFRecords konvertieren
[] DeeplabV3 von Bernhard baseline trainieren</t>
  </si>
  <si>
    <t>Deployment auf Embedded Devices</t>
  </si>
  <si>
    <t xml:space="preserve">Messungen der Leistung und des Energieverbrauchs der verschiedenen Modelle auf den verschiedenen Devices </t>
  </si>
  <si>
    <t>Zusammenfassung der Ergebnisse und verfassen der Diplomarbeit</t>
  </si>
  <si>
    <t xml:space="preserve">[] Bericht bis 10.5.2021 schreiben mit dem was da ist. </t>
  </si>
  <si>
    <t>[] Video von Ende der Arbeit erstellen</t>
  </si>
  <si>
    <t>WP2.5.7</t>
  </si>
  <si>
    <t>Application: Minicar Demonstrator</t>
  </si>
  <si>
    <t>Minicar demonstrator for execution of detection networks on Raspberry Pi</t>
  </si>
  <si>
    <t>Running demonstrator for neural networks</t>
  </si>
  <si>
    <t>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</si>
  <si>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</si>
  <si>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Car finished</t>
  </si>
  <si>
    <t>Stabil laufende Objekterkennung im Stream</t>
  </si>
  <si>
    <t>- Steuerung fertig. Neue Version verzögert die Entwicklung
- Das Fahren geht gut</t>
  </si>
  <si>
    <t>Software Switch für Netzwerke/Modi</t>
  </si>
  <si>
    <t>- Flask einsetzen</t>
  </si>
  <si>
    <t>[] Flask mit Subprozessen aufsetzen</t>
  </si>
  <si>
    <t>Inferenz am RPi laufen lassen (tflite conversion + inference) + Video drehen</t>
  </si>
  <si>
    <t>Video drehen mit Inferenz</t>
  </si>
  <si>
    <t>Object Detection braucht andere Frontend, Yolo anderes Frontend MobileNet. Inferenz mit Tflite geht (nur classification). Tflite Yolov3 Tiny geht. Langsam</t>
  </si>
  <si>
    <t>WP2.5.8</t>
  </si>
  <si>
    <t>Application: Tensorflow Lite Object Detection on an Android Smart Phone</t>
  </si>
  <si>
    <t>Mobile phone demonstrator for detection</t>
  </si>
  <si>
    <t>TK</t>
  </si>
  <si>
    <t>D2.5.8</t>
  </si>
  <si>
    <t>Android handy with custom object detection in TF</t>
  </si>
  <si>
    <t>Document, SW package</t>
  </si>
  <si>
    <t>[] Guide how to setup app for TF Obj. Detection API TF2
[] App installed on mobile phone
[] Coco Pretrained test network</t>
  </si>
  <si>
    <t>Netz zu TFLite umwandeln</t>
  </si>
  <si>
    <t>- SSD-MobileNetV2 auf Coco trainiert wird</t>
  </si>
  <si>
    <t>Androidapp entwickeln</t>
  </si>
  <si>
    <t>Customized TFLite-Netz testen
- Feinarbeit Processing Pipeline Image
- Optisch die Oberfläche überarbeiten
- Remote model download geht. TFLite-Models hochladen
- Mitte april</t>
  </si>
  <si>
    <t>[] Auswahlmenü fehlt, kleiner Feinschliff</t>
  </si>
  <si>
    <t>Bericht erstellen  - Ausführungszeiten</t>
  </si>
  <si>
    <t>Demonstrieren wie man ein vortrainiertes Netz auf das Telefon bringen kann</t>
  </si>
  <si>
    <t>[] AW: Netz mit annotierte Bildern erstellen</t>
  </si>
  <si>
    <t>WP2.5.9</t>
  </si>
  <si>
    <t>Hyper Parameterization Optimization through a Two-Phase-Search</t>
  </si>
  <si>
    <t>D2.5.9</t>
  </si>
  <si>
    <t>Find out how to speed up common SVM and RF search methods</t>
  </si>
  <si>
    <t>Thesis, publication</t>
  </si>
  <si>
    <t>[x] Thesis with anaylsis of search
[x] Publication for IECON with results</t>
  </si>
  <si>
    <t>*Thesis: 20191212_BA_Marco_Wuschning_EML_Hyperopt_closed
* Publication: 20200617_Hyperparameter_Optimization_IECON
* Code: see publication</t>
  </si>
  <si>
    <t>2-Phase search algorithmus implementieren</t>
  </si>
  <si>
    <t>WP3</t>
  </si>
  <si>
    <t>Continuous learning</t>
  </si>
  <si>
    <t>WP3a</t>
  </si>
  <si>
    <t>On-line Object Detection</t>
  </si>
  <si>
    <t>Abgänger, schreibt noch fertig</t>
  </si>
  <si>
    <t>MO</t>
  </si>
  <si>
    <t>RW</t>
  </si>
  <si>
    <t>WP3b</t>
  </si>
  <si>
    <t>Pointcloud Registration</t>
  </si>
  <si>
    <t>Abgänger</t>
  </si>
  <si>
    <t>GK</t>
  </si>
  <si>
    <t>ZA</t>
  </si>
  <si>
    <t>WP3c</t>
  </si>
  <si>
    <t>Self Supervised Stereo</t>
  </si>
  <si>
    <t>HP</t>
  </si>
  <si>
    <t>KA</t>
  </si>
  <si>
    <t>WP3d</t>
  </si>
  <si>
    <t>3D Tracking Metrics</t>
  </si>
  <si>
    <t>nicht finanziert durchs CDL</t>
  </si>
  <si>
    <t>SL</t>
  </si>
  <si>
    <t>Formatting</t>
  </si>
  <si>
    <t>Task *</t>
  </si>
  <si>
    <t>Workpackage w</t>
  </si>
  <si>
    <t>Subtask s</t>
  </si>
  <si>
    <t>Delayed d</t>
  </si>
  <si>
    <t>Prolonged p</t>
  </si>
  <si>
    <t xml:space="preserve"> </t>
  </si>
  <si>
    <t>Offiziellen Milestones</t>
  </si>
  <si>
    <t>M1.1: Estimation techniqe</t>
  </si>
  <si>
    <t>M1.2: Optimization technique</t>
  </si>
  <si>
    <t>M1.3: Design flow</t>
  </si>
  <si>
    <t>MS2.1 Compression Technique Performance Comparison</t>
  </si>
  <si>
    <t>MS2.2 Design Methodology</t>
  </si>
  <si>
    <t>MS2.3 Design &amp; Optimization Methodology</t>
  </si>
  <si>
    <t>MS3.1 Preliminary Dataset, Baseline</t>
  </si>
  <si>
    <t>MS3.2 On-line Learning System</t>
  </si>
  <si>
    <t>Submilesontes</t>
  </si>
  <si>
    <t>New Tasks</t>
  </si>
  <si>
    <t>Marco: EDA-Server load measurement meathods implementation</t>
  </si>
  <si>
    <t>Video: Carina: EML Presentation Video with Handy app, small presentations</t>
  </si>
  <si>
    <t>EML Network: AW: Train EML network</t>
  </si>
  <si>
    <t>WP ID</t>
  </si>
  <si>
    <t>Title</t>
  </si>
  <si>
    <t>Result</t>
  </si>
  <si>
    <t>Type</t>
  </si>
  <si>
    <t>Location</t>
  </si>
  <si>
    <t>Year</t>
  </si>
  <si>
    <t>Link</t>
  </si>
  <si>
    <t>Kaleab Alemayehu Kinfu</t>
  </si>
  <si>
    <t>Lifelong Learning for Autonomous Vehicles: Monocular Depth Estimation</t>
  </si>
  <si>
    <t>Master</t>
  </si>
  <si>
    <t>TU Graz</t>
  </si>
  <si>
    <t>Anam Zahra</t>
  </si>
  <si>
    <t>Autonomous Vehicle Self-localization in Noisy Environments</t>
  </si>
  <si>
    <t>Andreas Glinserer</t>
  </si>
  <si>
    <t>Autopruning  mit  Intel  Distiller  und  Evaluation  auf  einem  Jetson  Xavier AGX</t>
  </si>
  <si>
    <t>TU Wien</t>
  </si>
  <si>
    <t>https://doi.org/10.34726/hss.2021.90301</t>
  </si>
  <si>
    <t>Marco Wuschnig</t>
  </si>
  <si>
    <t>Auswertung verschiedener Methoden der Hyperparameteroptimierung in Machine Learning</t>
  </si>
  <si>
    <t>Bachelor</t>
  </si>
  <si>
    <t>https://publik.tuwien.ac.at/files/publik_295896.pdf</t>
  </si>
  <si>
    <t>Julian Roth</t>
  </si>
  <si>
    <t>Auswertung von Cloudbasierten Machine Learning Frameworks für Supervised Machine Learning</t>
  </si>
  <si>
    <t>https://publik.tuwien.ac.at/files/publik_295897.pdf</t>
  </si>
  <si>
    <t>Bernhard Haas</t>
  </si>
  <si>
    <t>Compressing MobileNet With Shunt Connections for NVIDIA Hardware</t>
  </si>
  <si>
    <t>https://publik.tuwien.ac.at/files/publik_295948.pdf</t>
  </si>
  <si>
    <t>Michael Opitz</t>
  </si>
  <si>
    <t>Efficient Ensembles for Deep Learning</t>
  </si>
  <si>
    <t>Ph.D</t>
  </si>
  <si>
    <t>Matvey Ivanov</t>
  </si>
  <si>
    <t>Embedded Machine Learning Demonstrator</t>
  </si>
  <si>
    <t>https://publik.tuwien.ac.at/files/publik_296007.pdf</t>
  </si>
  <si>
    <t>Dominik Dallinger</t>
  </si>
  <si>
    <t>FPGA optimized dynamic post-training quantization of TinyYoloV3</t>
  </si>
  <si>
    <t>https://publik.tuwien.ac.at/files/publik_296008.pdf</t>
  </si>
  <si>
    <t>Amid Mozelli</t>
  </si>
  <si>
    <t>A Study on Confidence: an Unsupervised Multi-Agent Machine Learning Experiment</t>
  </si>
  <si>
    <t>Rudolf Wörndle</t>
  </si>
  <si>
    <t>Continual Domain-Incremental Learning for Object Detection</t>
  </si>
  <si>
    <t>Lukas Baischer</t>
  </si>
  <si>
    <t>FPGA Based Embedded Neural Network Object Detector</t>
  </si>
  <si>
    <t>https://doi.org/10.34726/hss.2021.69314</t>
  </si>
  <si>
    <t>Lukas Steindl</t>
  </si>
  <si>
    <t>Optimizing deep neural networks for efficient dronebased ragweed detection</t>
  </si>
  <si>
    <t>https://doi.org/10.34726/hss.2022.79705</t>
  </si>
  <si>
    <t>Nikolas Alge</t>
  </si>
  <si>
    <t>Power Profiling of Machine Learning Accelerators using MLPerf</t>
  </si>
  <si>
    <t>https://doi.org/10.5281/zenodo.7323206</t>
  </si>
  <si>
    <t>Blackthorn</t>
  </si>
  <si>
    <t>Latency Estimation Toolkit for Neural Networks (Nvidia)</t>
  </si>
  <si>
    <t>https://github.com/embedded-machine-learning/blackthorn</t>
  </si>
  <si>
    <t>Embedded Machine Learning Scripts and Guides</t>
  </si>
  <si>
    <t>We collect scripts and guides that help us in our everyday work to setup software and frameworks. This repository is also the source of an EML Toolbox that aims to easyily implement machine learning toolchains.</t>
  </si>
  <si>
    <t>https://github.com/embedded-machine-learning/scripts-and-guides</t>
  </si>
  <si>
    <t>ANNETTE</t>
  </si>
  <si>
    <t>Accurate Neural Network Execution Time Estimation</t>
  </si>
  <si>
    <t>https://github.com/embedded-machine-learning/annette</t>
  </si>
  <si>
    <t>Re-Implementation of SqueezeNas</t>
  </si>
  <si>
    <t>SqueezeNAS Repository with reimplementation for a custom semenatic segementation task</t>
  </si>
  <si>
    <t>https://github.com/embedded-machine-learning/squeezenas_train</t>
  </si>
  <si>
    <t>EML Mobile Phone Photo Detection Application</t>
  </si>
  <si>
    <t>A mobile phone application for applying detection networks on captured fotos and camera streams</t>
  </si>
  <si>
    <t>https://github.com/embedded-machine-learning/eml-mobile-photo-app</t>
  </si>
  <si>
    <t>Shunt Connector</t>
  </si>
  <si>
    <t>Neural network compression technique called 'Shunt connection' using Keras and TensorFlow 2.x as its backend.</t>
  </si>
  <si>
    <t>https://github.com/embedded-machine-learning/ShuntConnector</t>
  </si>
  <si>
    <t>MobileNetV3-Segmentation-Keras</t>
  </si>
  <si>
    <t>Semantic segmentation version of the MobileNetV3 architecture (source), which is inspired by the DeeplabV3 architecture. The model is implemented using Keras and TensorFlow 2.x.</t>
  </si>
  <si>
    <t>https://github.com/embedded-machine-learning/MobileNetV3-Segmentation-Keras</t>
  </si>
  <si>
    <t>Available</t>
  </si>
  <si>
    <t>Email1</t>
  </si>
  <si>
    <t>Email2</t>
  </si>
  <si>
    <t>Supervisor 1</t>
  </si>
  <si>
    <t>Supervisor 2</t>
  </si>
  <si>
    <t>Date</t>
  </si>
  <si>
    <t>BA</t>
  </si>
  <si>
    <t>axel.jantsch@tuwien.ac.at</t>
  </si>
  <si>
    <t>matthias.wess@tuwien.ac.at</t>
  </si>
  <si>
    <t>https://tiss.tuwien.ac.at/thesis/thesisDetails.xhtml?dswid=9078&amp;dsrid=628&amp;thesisId=83155</t>
  </si>
  <si>
    <t>Jantsch</t>
  </si>
  <si>
    <t>Wess</t>
  </si>
  <si>
    <t>Adaptation of a Latency and Power Estimation Model for ARM Processors</t>
  </si>
  <si>
    <t>https://tiss.tuwien.ac.at/thesis/thesisDetails.xhtml?dswid=8615&amp;dsrid=533&amp;thesisId=89084</t>
  </si>
  <si>
    <t>Energy Efficient Adaptive Neural Networks for Embedded Hardware</t>
  </si>
  <si>
    <t>DA</t>
  </si>
  <si>
    <t>https://tiss.tuwien.ac.at/thesis/thesisDetails.xhtml?dswid=8461&amp;dsrid=505&amp;thesisId=89961</t>
  </si>
  <si>
    <t>Adaptive Neural Network low bit-width Quantization for image classification, object detection and segmentation targeting FPGA</t>
  </si>
  <si>
    <t>martin.lechner@tuwien.ac.at</t>
  </si>
  <si>
    <t>https://tiss.tuwien.ac.at/thesis/thesisDetails.xhtml?dswid=9579&amp;dsrid=362&amp;thesisId=90183</t>
  </si>
  <si>
    <t>Lechner</t>
  </si>
  <si>
    <t>Consistent Semantic Segmentation of Video Objects</t>
  </si>
  <si>
    <t>https://tiss.tuwien.ac.at/thesis/thesisDetails.xhtml?dswid=7234&amp;dsrid=684&amp;thesisId=83157</t>
  </si>
  <si>
    <t>Hardware-Aware Pruning of Neural Networks with Intel Distiller</t>
  </si>
  <si>
    <t>https://tiss.tuwien.ac.at/thesis/thesisDetails.xhtml?dswid=2782&amp;dsrid=203&amp;thesisId=85720</t>
  </si>
  <si>
    <t>Optimierung von 3D Convolutions auf Embedded Hardware für autonomes Fahren</t>
  </si>
  <si>
    <t>https://tiss.tuwien.ac.at/thesis/thesisDetails.xhtml?dswid=8201&amp;dsrid=413&amp;thesisId=96423</t>
  </si>
  <si>
    <t>Real-time Simultaneous Face Detection and Pose Estimation</t>
  </si>
  <si>
    <t>matthias.bittner@tuwien.ac.at</t>
  </si>
  <si>
    <t>Bittner</t>
  </si>
  <si>
    <t>Vision based workplace safety monitor in an automotive test bench</t>
  </si>
  <si>
    <t>nima.taherinejad@tuwien.ac.at</t>
  </si>
  <si>
    <t>https://tiss.tuwien.ac.at/thesis/thesisDetails.xhtml?dswid=6371&amp;dsrid=717&amp;thesisId=37487</t>
  </si>
  <si>
    <t>Taherinejad</t>
  </si>
  <si>
    <t>Designing an all-digital DLL for an open-source DDR3 controller</t>
  </si>
  <si>
    <t>https://tiss.tuwien.ac.at/thesis/thesisDetails.xhtml?dswid=2720&amp;dsrid=822&amp;thesisId=57335</t>
  </si>
  <si>
    <t>Deep Learning with Reduced Precision Weights</t>
  </si>
  <si>
    <t>https://tiss.tuwien.ac.at/thesis/thesisDetails.xhtml?dswid=1203&amp;dsrid=744&amp;thesisId=57337</t>
  </si>
  <si>
    <t>Embedded Deep Learning Inference with Shift-CNN</t>
  </si>
  <si>
    <t>daniel.schnoell@tuwien.ac.at</t>
  </si>
  <si>
    <t>https://eml.ict.tuwien.ac.at/PublFiles/Theses/analytical_approximation_of_statistical_rounding.pdf</t>
  </si>
  <si>
    <t>Schnöll</t>
  </si>
  <si>
    <t>Analytical Approximation of Statistical Rounding</t>
  </si>
  <si>
    <t>maximilian.goetzinger@tuwien.ac.at</t>
  </si>
  <si>
    <t>https://eml.ict.tuwien.ac.at/PublFiles/Theses/EML_Master_Thesis_Monocular_Depth_Estimation_V01.pdf</t>
  </si>
  <si>
    <t>Götzinger</t>
  </si>
  <si>
    <t>Monocular Depth Estimation using Self/Semi-Supervised Learning</t>
  </si>
  <si>
    <t>https://eml.ict.tuwien.ac.at/PublFiles/Theses/EML_Master_Thesis_Rail_Track_Switch_Filter_V01.pdf</t>
  </si>
  <si>
    <t>Filtering of Rail-track Switches using Ensemble Learning</t>
  </si>
  <si>
    <t>https://eml.ict.tuwien.ac.at/PublFiles/Theses/Adapting_a_Railroad_Anomaly_Detector_for_Embedded_Hardware.pdf</t>
  </si>
  <si>
    <t>Adapting a Railroad Anomaly Detector for Embedded Hardware</t>
  </si>
  <si>
    <t>https://eml.ict.tuwien.ac.at/PublFiles/Theses/MSC_Segmentation_Disaster.pdf</t>
  </si>
  <si>
    <t>Exploring FPGA and eGPU for Disaster-Scene Analysis</t>
  </si>
  <si>
    <t>https://eml.ict.tuwien.ac.at/PublFiles/Theses/EMLCDL_Master_Depth-wiseConcatenationOfTwoPrunedNetworks_V01.pdf</t>
  </si>
  <si>
    <t>Depth-wise Concatenation of Two Pruned Networks</t>
  </si>
  <si>
    <t>https://eml.ict.tuwien.ac.at/PublFiles/Theses/EMLCDL_Master_EvaluationOfLaneDetectionCNNsForRailTracks.pdf</t>
  </si>
  <si>
    <t>Evaluation of Lane Detection CNNs for Rail Tracks</t>
  </si>
  <si>
    <t>https://eml.ict.tuwien.ac.at/PublFiles/Theses/EMLCDL_Master_ReinforcementLearningForTrainRoutePrediction.pdf</t>
  </si>
  <si>
    <t>Reinforcement Learning for Train Route Prediction</t>
  </si>
  <si>
    <t>https://eml.ict.tuwien.ac.at/PublFiles/Theses/EMLCDL_Master_SimultaneousDetectionAndSegmentationOfDifferentObjects.pdf</t>
  </si>
  <si>
    <t>Simultaneous Detection and Segmentation of Different Objects</t>
  </si>
  <si>
    <t>AI-Based Audio Effects Device</t>
  </si>
  <si>
    <t>https://eml.ict.tuwien.ac.at/PublFiles/Theses/EML_Audio_thesis.pdf</t>
  </si>
  <si>
    <t>https://eml.ict.tuwien.ac.at/PublFiles/Theses/EML_Audio_bacc_thesis.pdf</t>
  </si>
  <si>
    <t>AI-Based Audio Effects Device on Raspberry Pi</t>
  </si>
  <si>
    <t>https://eml.ict.tuwien.ac.at/PublFiles/Theses/BA_Arbeit_LSTM_TSC_MCU.pdf</t>
  </si>
  <si>
    <t>RNN-based Time Series Classification on MCUs</t>
  </si>
  <si>
    <t>https://eml.ict.tuwien.ac.at/PublFiles/Theses/MA_Vision_based_worplace_saftey_monitor.pdf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</si>
</sst>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
    <numFmt numFmtId="165" formatCode="0.0"/>
    <numFmt numFmtId="166" formatCode="0.0000"/>
  </numFmts>
  <fonts count="34" x14ac:knownFonts="1">
    <font>
      <sz val="11"/>
      <color rgb="FF000000"/>
      <name val="Calibri"/>
      <family val="2"/>
      <charset val="1"/>
    </font>
    <font>
      <sz val="18"/>
      <color rgb="FF000000"/>
      <name val="Calibri"/>
      <family val="2"/>
      <charset val="1"/>
    </font>
    <font>
      <b/>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sz val="10"/>
      <color rgb="FF000000"/>
      <name val="Calibri"/>
      <family val="2"/>
      <charset val="1"/>
    </font>
    <font>
      <i/>
      <sz val="11"/>
      <color rgb="FF000000"/>
      <name val="Calibri"/>
      <family val="2"/>
      <charset val="1"/>
    </font>
    <font>
      <b/>
      <i/>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sz val="11"/>
      <color rgb="FF1F497D"/>
      <name val="Calibri"/>
      <family val="2"/>
      <charset val="1"/>
    </font>
    <font>
      <sz val="11"/>
      <color rgb="FF1F497D"/>
      <name val="Calibri"/>
      <family val="2"/>
      <charset val="1"/>
    </font>
    <font>
      <b/>
      <sz val="11"/>
      <color rgb="FF984807"/>
      <name val="Calibri"/>
      <family val="2"/>
      <charset val="1"/>
    </font>
    <font>
      <sz val="11"/>
      <color rgb="FFFF0000"/>
      <name val="Calibri"/>
      <family val="2"/>
      <charset val="1"/>
    </font>
    <font>
      <sz val="11"/>
      <name val="Calibri"/>
      <family val="2"/>
      <charset val="1"/>
    </font>
    <font>
      <b/>
      <sz val="11"/>
      <color rgb="FF00CC00"/>
      <name val="Calibri"/>
      <family val="2"/>
      <charset val="1"/>
    </font>
    <font>
      <b/>
      <sz val="11"/>
      <color rgb="FFBFBFBF"/>
      <name val="Calibri"/>
      <family val="2"/>
      <charset val="1"/>
    </font>
    <font>
      <sz val="11"/>
      <color rgb="FFBFBFBF"/>
      <name val="Calibri"/>
      <family val="2"/>
      <charset val="1"/>
    </font>
    <font>
      <sz val="10"/>
      <color rgb="FFBFBFBF"/>
      <name val="Calibri"/>
      <family val="2"/>
      <charset val="1"/>
    </font>
    <font>
      <b/>
      <sz val="11"/>
      <color rgb="FF7030A0"/>
      <name val="Calibri"/>
      <family val="2"/>
      <charset val="1"/>
    </font>
    <font>
      <sz val="11"/>
      <color rgb="FFE46C0A"/>
      <name val="Calibri"/>
      <family val="2"/>
      <charset val="1"/>
    </font>
    <font>
      <sz val="11"/>
      <color rgb="FF4A452A"/>
      <name val="Calibri"/>
      <family val="2"/>
      <charset val="1"/>
    </font>
    <font>
      <i/>
      <sz val="11"/>
      <name val="Calibri"/>
      <family val="2"/>
      <charset val="1"/>
    </font>
    <font>
      <sz val="10"/>
      <color rgb="FF4A452A"/>
      <name val="Calibri"/>
      <family val="2"/>
      <charset val="1"/>
    </font>
    <font>
      <b/>
      <i/>
      <sz val="10"/>
      <color rgb="FF4A452A"/>
      <name val="Calibri"/>
      <family val="2"/>
      <charset val="1"/>
    </font>
    <font>
      <u/>
      <sz val="11"/>
      <color rgb="FF0000FF"/>
      <name val="Calibri"/>
      <family val="2"/>
      <charset val="1"/>
    </font>
    <font>
      <sz val="10"/>
      <color rgb="FF111111"/>
      <name val="Arial"/>
      <family val="2"/>
      <charset val="1"/>
    </font>
    <font>
      <sz val="10"/>
      <name val="Times New Roman"/>
      <family val="1"/>
      <charset val="1"/>
    </font>
    <font>
      <sz val="11"/>
      <color rgb="FF000000"/>
      <name val="Calibri"/>
      <family val="2"/>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4">
    <border>
      <left/>
      <right/>
      <top/>
      <bottom/>
      <diagonal/>
    </border>
    <border>
      <left/>
      <right style="medium">
        <color auto="1"/>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hair">
        <color rgb="FFBFBFBF"/>
      </right>
      <top style="thin">
        <color auto="1"/>
      </top>
      <bottom style="thin">
        <color auto="1"/>
      </bottom>
      <diagonal/>
    </border>
    <border>
      <left style="thin">
        <color auto="1"/>
      </left>
      <right/>
      <top/>
      <bottom/>
      <diagonal/>
    </border>
    <border>
      <left style="thin">
        <color auto="1"/>
      </left>
      <right style="thin">
        <color auto="1"/>
      </right>
      <top/>
      <bottom/>
      <diagonal/>
    </border>
    <border>
      <left/>
      <right style="hair">
        <color rgb="FFBFBFBF"/>
      </right>
      <top style="thin">
        <color auto="1"/>
      </top>
      <bottom/>
      <diagonal/>
    </border>
    <border>
      <left style="hair">
        <color rgb="FFBFBFBF"/>
      </left>
      <right style="hair">
        <color rgb="FFBFBFBF"/>
      </right>
      <top style="thin">
        <color auto="1"/>
      </top>
      <bottom/>
      <diagonal/>
    </border>
    <border>
      <left style="hair">
        <color rgb="FFBFBFBF"/>
      </left>
      <right/>
      <top style="thin">
        <color auto="1"/>
      </top>
      <bottom/>
      <diagonal/>
    </border>
    <border>
      <left/>
      <right/>
      <top style="thin">
        <color auto="1"/>
      </top>
      <bottom/>
      <diagonal/>
    </border>
    <border>
      <left style="hair">
        <color rgb="FFBFBFBF"/>
      </left>
      <right style="medium">
        <color auto="1"/>
      </right>
      <top style="thin">
        <color auto="1"/>
      </top>
      <bottom/>
      <diagonal/>
    </border>
    <border>
      <left style="medium">
        <color auto="1"/>
      </left>
      <right style="medium">
        <color auto="1"/>
      </right>
      <top style="medium">
        <color auto="1"/>
      </top>
      <bottom style="medium">
        <color auto="1"/>
      </bottom>
      <diagonal/>
    </border>
    <border>
      <left/>
      <right style="hair">
        <color rgb="FFBFBFBF"/>
      </right>
      <top/>
      <bottom/>
      <diagonal/>
    </border>
    <border>
      <left style="hair">
        <color rgb="FFBFBFBF"/>
      </left>
      <right style="hair">
        <color rgb="FFBFBFBF"/>
      </right>
      <top/>
      <bottom/>
      <diagonal/>
    </border>
    <border>
      <left style="hair">
        <color rgb="FFBFBFBF"/>
      </left>
      <right/>
      <top/>
      <bottom/>
      <diagonal/>
    </border>
    <border>
      <left style="hair">
        <color rgb="FFBFBFBF"/>
      </left>
      <right style="medium">
        <color auto="1"/>
      </right>
      <top/>
      <bottom/>
      <diagonal/>
    </border>
    <border>
      <left/>
      <right style="hair">
        <color rgb="FFBFBFBF"/>
      </right>
      <top style="hair">
        <color rgb="FFBFBFBF"/>
      </top>
      <bottom style="hair">
        <color rgb="FFBFBFBF"/>
      </bottom>
      <diagonal/>
    </border>
    <border>
      <left style="hair">
        <color rgb="FFBFBFBF"/>
      </left>
      <right style="hair">
        <color rgb="FFBFBFBF"/>
      </right>
      <top style="hair">
        <color rgb="FFBFBFBF"/>
      </top>
      <bottom style="hair">
        <color rgb="FFBFBFBF"/>
      </bottom>
      <diagonal/>
    </border>
    <border>
      <left style="hair">
        <color rgb="FFBFBFBF"/>
      </left>
      <right/>
      <top style="hair">
        <color rgb="FFBFBFBF"/>
      </top>
      <bottom style="hair">
        <color rgb="FFBFBFBF"/>
      </bottom>
      <diagonal/>
    </border>
    <border>
      <left/>
      <right/>
      <top style="hair">
        <color rgb="FFBFBFBF"/>
      </top>
      <bottom style="hair">
        <color rgb="FFBFBFBF"/>
      </bottom>
      <diagonal/>
    </border>
    <border>
      <left style="hair">
        <color rgb="FFBFBFBF"/>
      </left>
      <right style="medium">
        <color auto="1"/>
      </right>
      <top style="hair">
        <color rgb="FFBFBFBF"/>
      </top>
      <bottom style="hair">
        <color rgb="FFBFBFBF"/>
      </bottom>
      <diagonal/>
    </border>
    <border>
      <left/>
      <right style="hair">
        <color rgb="FFBFBFBF"/>
      </right>
      <top/>
      <bottom style="hair">
        <color rgb="FFBFBFBF"/>
      </bottom>
      <diagonal/>
    </border>
    <border>
      <left style="hair">
        <color rgb="FFBFBFBF"/>
      </left>
      <right style="hair">
        <color rgb="FFBFBFBF"/>
      </right>
      <top/>
      <bottom style="hair">
        <color rgb="FFBFBFBF"/>
      </bottom>
      <diagonal/>
    </border>
    <border>
      <left style="hair">
        <color rgb="FFBFBFBF"/>
      </left>
      <right/>
      <top/>
      <bottom style="hair">
        <color rgb="FFBFBFBF"/>
      </bottom>
      <diagonal/>
    </border>
    <border>
      <left/>
      <right/>
      <top/>
      <bottom style="hair">
        <color rgb="FFBFBFBF"/>
      </bottom>
      <diagonal/>
    </border>
    <border>
      <left style="hair">
        <color rgb="FFBFBFBF"/>
      </left>
      <right style="medium">
        <color auto="1"/>
      </right>
      <top/>
      <bottom style="hair">
        <color rgb="FFBFBFBF"/>
      </bottom>
      <diagonal/>
    </border>
    <border>
      <left/>
      <right style="hair">
        <color rgb="FFBFBFBF"/>
      </right>
      <top style="hair">
        <color rgb="FFBFBFBF"/>
      </top>
      <bottom/>
      <diagonal/>
    </border>
    <border>
      <left style="hair">
        <color rgb="FFBFBFBF"/>
      </left>
      <right style="hair">
        <color rgb="FFBFBFBF"/>
      </right>
      <top style="hair">
        <color rgb="FFBFBFBF"/>
      </top>
      <bottom/>
      <diagonal/>
    </border>
    <border>
      <left style="hair">
        <color rgb="FFBFBFBF"/>
      </left>
      <right/>
      <top style="hair">
        <color rgb="FFBFBFBF"/>
      </top>
      <bottom/>
      <diagonal/>
    </border>
    <border>
      <left/>
      <right/>
      <top style="hair">
        <color rgb="FFBFBFBF"/>
      </top>
      <bottom/>
      <diagonal/>
    </border>
    <border>
      <left style="hair">
        <color rgb="FFBFBFBF"/>
      </left>
      <right style="medium">
        <color auto="1"/>
      </right>
      <top style="hair">
        <color rgb="FFBFBFBF"/>
      </top>
      <bottom/>
      <diagonal/>
    </border>
    <border>
      <left/>
      <right style="hair">
        <color rgb="FFBFBFBF"/>
      </right>
      <top style="thin">
        <color auto="1"/>
      </top>
      <bottom style="hair">
        <color rgb="FFBFBFBF"/>
      </bottom>
      <diagonal/>
    </border>
    <border>
      <left style="hair">
        <color rgb="FFBFBFBF"/>
      </left>
      <right style="hair">
        <color rgb="FFBFBFBF"/>
      </right>
      <top style="thin">
        <color auto="1"/>
      </top>
      <bottom style="hair">
        <color rgb="FFBFBFBF"/>
      </bottom>
      <diagonal/>
    </border>
    <border>
      <left style="hair">
        <color rgb="FFBFBFBF"/>
      </left>
      <right/>
      <top style="thin">
        <color auto="1"/>
      </top>
      <bottom style="hair">
        <color rgb="FFBFBFBF"/>
      </bottom>
      <diagonal/>
    </border>
    <border>
      <left/>
      <right/>
      <top style="thin">
        <color auto="1"/>
      </top>
      <bottom style="hair">
        <color rgb="FFBFBFBF"/>
      </bottom>
      <diagonal/>
    </border>
    <border>
      <left style="hair">
        <color rgb="FFBFBFBF"/>
      </left>
      <right style="medium">
        <color auto="1"/>
      </right>
      <top style="thin">
        <color auto="1"/>
      </top>
      <bottom style="hair">
        <color rgb="FFBFBFBF"/>
      </bottom>
      <diagonal/>
    </border>
    <border>
      <left style="medium">
        <color auto="1"/>
      </left>
      <right style="medium">
        <color auto="1"/>
      </right>
      <top style="thin">
        <color auto="1"/>
      </top>
      <bottom style="medium">
        <color auto="1"/>
      </bottom>
      <diagonal/>
    </border>
    <border>
      <left/>
      <right style="hair">
        <color rgb="FFBFBFBF"/>
      </right>
      <top/>
      <bottom style="thin">
        <color auto="1"/>
      </bottom>
      <diagonal/>
    </border>
    <border>
      <left style="hair">
        <color rgb="FFBFBFBF"/>
      </left>
      <right style="hair">
        <color rgb="FFBFBFBF"/>
      </right>
      <top/>
      <bottom style="thin">
        <color auto="1"/>
      </bottom>
      <diagonal/>
    </border>
    <border>
      <left style="hair">
        <color rgb="FFBFBFBF"/>
      </left>
      <right/>
      <top/>
      <bottom style="thin">
        <color auto="1"/>
      </bottom>
      <diagonal/>
    </border>
    <border>
      <left/>
      <right/>
      <top/>
      <bottom style="thin">
        <color auto="1"/>
      </bottom>
      <diagonal/>
    </border>
    <border>
      <left style="hair">
        <color rgb="FFBFBFBF"/>
      </left>
      <right style="medium">
        <color auto="1"/>
      </right>
      <top/>
      <bottom style="thin">
        <color auto="1"/>
      </bottom>
      <diagonal/>
    </border>
    <border>
      <left style="medium">
        <color auto="1"/>
      </left>
      <right style="medium">
        <color auto="1"/>
      </right>
      <top/>
      <bottom style="medium">
        <color auto="1"/>
      </bottom>
      <diagonal/>
    </border>
    <border>
      <left/>
      <right style="hair">
        <color rgb="FFBFBFBF"/>
      </right>
      <top style="hair">
        <color rgb="FFBFBFBF"/>
      </top>
      <bottom style="thin">
        <color auto="1"/>
      </bottom>
      <diagonal/>
    </border>
    <border>
      <left style="hair">
        <color rgb="FFBFBFBF"/>
      </left>
      <right style="hair">
        <color rgb="FFBFBFBF"/>
      </right>
      <top style="hair">
        <color rgb="FFBFBFBF"/>
      </top>
      <bottom style="thin">
        <color auto="1"/>
      </bottom>
      <diagonal/>
    </border>
    <border>
      <left style="hair">
        <color rgb="FFBFBFBF"/>
      </left>
      <right/>
      <top style="hair">
        <color rgb="FFBFBFBF"/>
      </top>
      <bottom style="thin">
        <color auto="1"/>
      </bottom>
      <diagonal/>
    </border>
    <border>
      <left/>
      <right/>
      <top style="hair">
        <color rgb="FFBFBFBF"/>
      </top>
      <bottom style="thin">
        <color auto="1"/>
      </bottom>
      <diagonal/>
    </border>
    <border>
      <left style="hair">
        <color rgb="FFBFBFBF"/>
      </left>
      <right style="medium">
        <color auto="1"/>
      </right>
      <top style="hair">
        <color rgb="FFBFBFBF"/>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style="medium">
        <color auto="1"/>
      </left>
      <right style="thin">
        <color auto="1"/>
      </right>
      <top/>
      <bottom/>
      <diagonal/>
    </border>
    <border>
      <left style="thin">
        <color auto="1"/>
      </left>
      <right style="medium">
        <color auto="1"/>
      </right>
      <top style="thin">
        <color auto="1"/>
      </top>
      <bottom style="medium">
        <color auto="1"/>
      </bottom>
      <diagonal/>
    </border>
  </borders>
  <cellStyleXfs count="3">
    <xf numFmtId="0" fontId="0" fillId="0" borderId="0"/>
    <xf numFmtId="164" fontId="33" fillId="0" borderId="0" applyBorder="0" applyProtection="0"/>
    <xf numFmtId="0" fontId="30" fillId="0" borderId="0" applyBorder="0" applyProtection="0"/>
  </cellStyleXfs>
  <cellXfs count="261">
    <xf numFmtId="0" fontId="0" fillId="0" borderId="0" xfId="0"/>
    <xf numFmtId="0" fontId="3" fillId="0" borderId="12" xfId="0" applyFont="1" applyBorder="1" applyAlignment="1">
      <alignment horizontal="center" vertical="top"/>
    </xf>
    <xf numFmtId="0" fontId="0" fillId="3" borderId="5" xfId="0" applyFill="1" applyBorder="1" applyAlignment="1">
      <alignment horizontal="center" vertical="top" wrapText="1"/>
    </xf>
    <xf numFmtId="0" fontId="0" fillId="3" borderId="4" xfId="0" applyFill="1" applyBorder="1" applyAlignment="1">
      <alignment horizontal="center" vertical="top" wrapText="1"/>
    </xf>
    <xf numFmtId="0" fontId="0" fillId="3" borderId="3" xfId="0" applyFill="1" applyBorder="1" applyAlignment="1">
      <alignment horizontal="center" vertical="top" wrapText="1"/>
    </xf>
    <xf numFmtId="0" fontId="1" fillId="2" borderId="2" xfId="0" applyFont="1" applyFill="1" applyBorder="1" applyAlignment="1">
      <alignment horizontal="center" vertical="top"/>
    </xf>
    <xf numFmtId="0" fontId="0" fillId="0" borderId="0" xfId="0" applyAlignment="1">
      <alignment vertical="top"/>
    </xf>
    <xf numFmtId="0" fontId="0" fillId="0" borderId="0" xfId="0" applyAlignment="1">
      <alignment horizontal="center" vertical="top"/>
    </xf>
    <xf numFmtId="0" fontId="0" fillId="0" borderId="1" xfId="0" applyBorder="1" applyAlignment="1">
      <alignment horizontal="center" vertical="top"/>
    </xf>
    <xf numFmtId="14" fontId="33" fillId="0" borderId="0" xfId="1" applyNumberFormat="1" applyBorder="1" applyAlignment="1" applyProtection="1">
      <alignment vertical="top"/>
    </xf>
    <xf numFmtId="164" fontId="33" fillId="0" borderId="0" xfId="1" applyBorder="1" applyAlignment="1" applyProtection="1">
      <alignment vertical="top"/>
    </xf>
    <xf numFmtId="0" fontId="0" fillId="0" borderId="0" xfId="0" applyAlignment="1">
      <alignment vertical="top" wrapText="1"/>
    </xf>
    <xf numFmtId="14" fontId="2" fillId="4" borderId="6" xfId="1" applyNumberFormat="1" applyFont="1" applyFill="1" applyBorder="1" applyAlignment="1" applyProtection="1">
      <alignment horizontal="center" vertical="top" wrapText="1"/>
    </xf>
    <xf numFmtId="164" fontId="2" fillId="5" borderId="6" xfId="1" applyFont="1" applyFill="1" applyBorder="1" applyAlignment="1" applyProtection="1">
      <alignment horizontal="center" vertical="top" wrapText="1"/>
    </xf>
    <xf numFmtId="164" fontId="2" fillId="6" borderId="7" xfId="1" applyFont="1" applyFill="1" applyBorder="1" applyAlignment="1" applyProtection="1">
      <alignment horizontal="center" vertical="top" wrapText="1"/>
    </xf>
    <xf numFmtId="0" fontId="2" fillId="0" borderId="6" xfId="0" applyFont="1" applyBorder="1" applyAlignment="1">
      <alignment vertical="top" wrapText="1"/>
    </xf>
    <xf numFmtId="0" fontId="2" fillId="0" borderId="7" xfId="0" applyFont="1" applyBorder="1" applyAlignment="1">
      <alignment horizontal="left" vertical="top" wrapText="1"/>
    </xf>
    <xf numFmtId="0" fontId="2" fillId="0" borderId="7" xfId="0" applyFont="1" applyBorder="1" applyAlignment="1">
      <alignment vertical="top" wrapText="1"/>
    </xf>
    <xf numFmtId="0" fontId="0" fillId="3" borderId="8" xfId="0" applyFill="1" applyBorder="1" applyAlignment="1">
      <alignment horizontal="center" vertical="top"/>
    </xf>
    <xf numFmtId="0" fontId="0" fillId="3" borderId="9" xfId="0" applyFill="1" applyBorder="1" applyAlignment="1">
      <alignment horizontal="center" vertical="top"/>
    </xf>
    <xf numFmtId="14" fontId="33" fillId="4" borderId="10" xfId="1" applyNumberFormat="1" applyFill="1" applyBorder="1" applyAlignment="1" applyProtection="1">
      <alignment horizontal="center" vertical="top"/>
    </xf>
    <xf numFmtId="164" fontId="33" fillId="5" borderId="10" xfId="1" applyFill="1" applyBorder="1" applyAlignment="1" applyProtection="1">
      <alignment horizontal="center" vertical="top"/>
    </xf>
    <xf numFmtId="164" fontId="33" fillId="6" borderId="11" xfId="1" applyFill="1" applyBorder="1" applyAlignment="1" applyProtection="1">
      <alignment horizontal="center" vertical="top"/>
    </xf>
    <xf numFmtId="0" fontId="0" fillId="0" borderId="10" xfId="0" applyBorder="1" applyAlignment="1">
      <alignment vertical="top" wrapText="1"/>
    </xf>
    <xf numFmtId="0" fontId="0" fillId="0" borderId="11" xfId="0" applyBorder="1" applyAlignment="1">
      <alignment horizontal="right" vertical="top" wrapText="1"/>
    </xf>
    <xf numFmtId="0" fontId="0" fillId="0" borderId="11" xfId="0" applyBorder="1" applyAlignment="1">
      <alignment vertical="top" wrapText="1"/>
    </xf>
    <xf numFmtId="0" fontId="0" fillId="0" borderId="11" xfId="0" applyBorder="1" applyAlignment="1">
      <alignment vertical="top"/>
    </xf>
    <xf numFmtId="0" fontId="0" fillId="7" borderId="13" xfId="0" applyFill="1" applyBorder="1" applyAlignment="1">
      <alignment horizontal="center" vertical="top"/>
    </xf>
    <xf numFmtId="0" fontId="0" fillId="7" borderId="8" xfId="0" applyFill="1" applyBorder="1" applyAlignment="1">
      <alignment horizontal="center" vertical="top"/>
    </xf>
    <xf numFmtId="0" fontId="0" fillId="7" borderId="9" xfId="0" applyFill="1" applyBorder="1" applyAlignment="1">
      <alignment horizontal="center" vertical="top"/>
    </xf>
    <xf numFmtId="14" fontId="33" fillId="4" borderId="14" xfId="1" applyNumberFormat="1" applyFill="1" applyBorder="1" applyAlignment="1" applyProtection="1">
      <alignment horizontal="center" vertical="top"/>
    </xf>
    <xf numFmtId="164" fontId="33" fillId="5" borderId="14" xfId="1" applyFill="1" applyBorder="1" applyAlignment="1" applyProtection="1">
      <alignment horizontal="center" vertical="top"/>
    </xf>
    <xf numFmtId="164" fontId="33" fillId="8" borderId="11" xfId="1" applyFill="1" applyBorder="1" applyAlignment="1" applyProtection="1">
      <alignment horizontal="center" vertical="top"/>
    </xf>
    <xf numFmtId="0" fontId="0" fillId="0" borderId="14" xfId="0" applyBorder="1" applyAlignment="1">
      <alignment vertical="top"/>
    </xf>
    <xf numFmtId="0" fontId="0" fillId="0" borderId="15" xfId="0" applyBorder="1" applyAlignment="1">
      <alignment horizontal="right" vertical="top" wrapText="1"/>
    </xf>
    <xf numFmtId="0" fontId="0" fillId="0" borderId="15" xfId="0" applyBorder="1" applyAlignment="1">
      <alignment vertical="top" wrapText="1"/>
    </xf>
    <xf numFmtId="0" fontId="0" fillId="0" borderId="15" xfId="0" applyBorder="1" applyAlignment="1">
      <alignment vertical="top"/>
    </xf>
    <xf numFmtId="0" fontId="3" fillId="0" borderId="0" xfId="0" applyFont="1" applyAlignment="1">
      <alignment horizontal="center" vertical="top"/>
    </xf>
    <xf numFmtId="0" fontId="4" fillId="0" borderId="2" xfId="0" applyFont="1" applyBorder="1" applyAlignment="1">
      <alignment horizontal="right" vertical="top"/>
    </xf>
    <xf numFmtId="0" fontId="0" fillId="7" borderId="16" xfId="0" applyFill="1" applyBorder="1" applyAlignment="1">
      <alignment horizontal="center" vertical="top"/>
    </xf>
    <xf numFmtId="0" fontId="0" fillId="7" borderId="17" xfId="0" applyFill="1" applyBorder="1" applyAlignment="1">
      <alignment horizontal="center" vertical="top"/>
    </xf>
    <xf numFmtId="0" fontId="5" fillId="7" borderId="18" xfId="0" applyFont="1" applyFill="1" applyBorder="1" applyAlignment="1">
      <alignment horizontal="center" vertical="top"/>
    </xf>
    <xf numFmtId="0" fontId="5" fillId="7" borderId="19" xfId="0" applyFont="1" applyFill="1" applyBorder="1" applyAlignment="1">
      <alignment horizontal="center" vertical="top"/>
    </xf>
    <xf numFmtId="0" fontId="5" fillId="7" borderId="16" xfId="0" applyFont="1" applyFill="1" applyBorder="1" applyAlignment="1">
      <alignment horizontal="center" vertical="top"/>
    </xf>
    <xf numFmtId="0" fontId="5" fillId="7" borderId="17" xfId="0" applyFont="1" applyFill="1" applyBorder="1" applyAlignment="1">
      <alignment horizontal="center" vertical="top"/>
    </xf>
    <xf numFmtId="0" fontId="5" fillId="7" borderId="18" xfId="0" applyFont="1" applyFill="1" applyBorder="1" applyAlignment="1">
      <alignment horizontal="center" vertical="top" wrapText="1"/>
    </xf>
    <xf numFmtId="0" fontId="5" fillId="7" borderId="20" xfId="0" applyFont="1" applyFill="1" applyBorder="1" applyAlignment="1">
      <alignment horizontal="center" vertical="top"/>
    </xf>
    <xf numFmtId="164" fontId="33" fillId="8" borderId="7" xfId="1" applyFill="1" applyBorder="1" applyAlignment="1" applyProtection="1">
      <alignment horizontal="center" vertical="top"/>
    </xf>
    <xf numFmtId="0" fontId="0" fillId="0" borderId="7" xfId="0" applyBorder="1" applyAlignment="1">
      <alignment horizontal="right" vertical="top" wrapText="1"/>
    </xf>
    <xf numFmtId="14" fontId="33" fillId="4" borderId="6" xfId="1" applyNumberFormat="1" applyFill="1" applyBorder="1" applyAlignment="1" applyProtection="1">
      <alignment horizontal="center" vertical="top"/>
    </xf>
    <xf numFmtId="164" fontId="33" fillId="5" borderId="6" xfId="1" applyFill="1" applyBorder="1" applyAlignment="1" applyProtection="1">
      <alignment horizontal="center" vertical="top"/>
    </xf>
    <xf numFmtId="0" fontId="0" fillId="0" borderId="10" xfId="0" applyBorder="1" applyAlignment="1">
      <alignment vertical="top"/>
    </xf>
    <xf numFmtId="0" fontId="2" fillId="9" borderId="7" xfId="0" applyFont="1" applyFill="1" applyBorder="1" applyAlignment="1">
      <alignment vertical="top"/>
    </xf>
    <xf numFmtId="165" fontId="4" fillId="0" borderId="16" xfId="0" applyNumberFormat="1" applyFont="1" applyBorder="1" applyAlignment="1">
      <alignment horizontal="center" vertical="top"/>
    </xf>
    <xf numFmtId="165" fontId="4" fillId="0" borderId="17" xfId="0" applyNumberFormat="1" applyFont="1" applyBorder="1" applyAlignment="1">
      <alignment horizontal="center" vertical="top"/>
    </xf>
    <xf numFmtId="165" fontId="4" fillId="0" borderId="18" xfId="0" applyNumberFormat="1" applyFont="1" applyBorder="1" applyAlignment="1">
      <alignment horizontal="center" vertical="top"/>
    </xf>
    <xf numFmtId="165" fontId="4" fillId="0" borderId="19" xfId="0" applyNumberFormat="1" applyFont="1" applyBorder="1" applyAlignment="1">
      <alignment horizontal="center" vertical="top"/>
    </xf>
    <xf numFmtId="165" fontId="4" fillId="0" borderId="20" xfId="0" applyNumberFormat="1" applyFont="1" applyBorder="1" applyAlignment="1">
      <alignment horizontal="center" vertical="top"/>
    </xf>
    <xf numFmtId="14" fontId="6" fillId="0" borderId="6" xfId="1" applyNumberFormat="1" applyFont="1" applyBorder="1" applyAlignment="1" applyProtection="1">
      <alignment horizontal="center" vertical="top"/>
    </xf>
    <xf numFmtId="1" fontId="6" fillId="0" borderId="6" xfId="1" applyNumberFormat="1" applyFont="1" applyBorder="1" applyAlignment="1" applyProtection="1">
      <alignment horizontal="center" vertical="top"/>
    </xf>
    <xf numFmtId="164" fontId="6" fillId="0" borderId="21" xfId="1" applyFont="1" applyBorder="1" applyAlignment="1" applyProtection="1">
      <alignment horizontal="center" vertical="top"/>
    </xf>
    <xf numFmtId="0" fontId="0" fillId="0" borderId="19" xfId="0" applyBorder="1" applyAlignment="1">
      <alignment vertical="top" wrapText="1"/>
    </xf>
    <xf numFmtId="0" fontId="0" fillId="0" borderId="7" xfId="0" applyBorder="1" applyAlignment="1">
      <alignment vertical="top" wrapText="1"/>
    </xf>
    <xf numFmtId="0" fontId="2" fillId="0" borderId="15" xfId="0" applyFont="1" applyBorder="1" applyAlignment="1">
      <alignment vertical="top" wrapText="1"/>
    </xf>
    <xf numFmtId="0" fontId="0" fillId="9" borderId="15" xfId="0" applyFill="1" applyBorder="1" applyAlignment="1">
      <alignment vertical="top"/>
    </xf>
    <xf numFmtId="0" fontId="7" fillId="10" borderId="15" xfId="0" applyFont="1" applyFill="1" applyBorder="1" applyAlignment="1">
      <alignment vertical="top" wrapText="1"/>
    </xf>
    <xf numFmtId="165" fontId="4" fillId="10" borderId="22" xfId="0" applyNumberFormat="1" applyFont="1" applyFill="1" applyBorder="1" applyAlignment="1">
      <alignment horizontal="center" vertical="top"/>
    </xf>
    <xf numFmtId="165" fontId="4" fillId="10" borderId="23" xfId="0" applyNumberFormat="1" applyFont="1" applyFill="1" applyBorder="1" applyAlignment="1">
      <alignment horizontal="center" vertical="top"/>
    </xf>
    <xf numFmtId="165" fontId="4" fillId="10" borderId="24" xfId="0" applyNumberFormat="1" applyFont="1" applyFill="1" applyBorder="1" applyAlignment="1">
      <alignment horizontal="center" vertical="top"/>
    </xf>
    <xf numFmtId="165" fontId="4" fillId="10" borderId="0" xfId="0" applyNumberFormat="1" applyFont="1" applyFill="1" applyAlignment="1">
      <alignment horizontal="center" vertical="top"/>
    </xf>
    <xf numFmtId="165" fontId="4" fillId="10" borderId="25" xfId="0" applyNumberFormat="1" applyFont="1" applyFill="1" applyBorder="1" applyAlignment="1">
      <alignment horizontal="center" vertical="top"/>
    </xf>
    <xf numFmtId="14" fontId="8" fillId="10" borderId="14" xfId="1" applyNumberFormat="1" applyFont="1" applyFill="1" applyBorder="1" applyAlignment="1" applyProtection="1">
      <alignment horizontal="center" vertical="top"/>
    </xf>
    <xf numFmtId="1" fontId="8" fillId="10" borderId="14" xfId="1" applyNumberFormat="1" applyFont="1" applyFill="1" applyBorder="1" applyAlignment="1" applyProtection="1">
      <alignment horizontal="center" vertical="top"/>
    </xf>
    <xf numFmtId="164" fontId="8" fillId="10" borderId="15" xfId="1" applyFont="1" applyFill="1" applyBorder="1" applyAlignment="1" applyProtection="1">
      <alignment horizontal="center" vertical="top"/>
    </xf>
    <xf numFmtId="0" fontId="0" fillId="10" borderId="14" xfId="0" applyFill="1" applyBorder="1" applyAlignment="1">
      <alignment vertical="top" wrapText="1"/>
    </xf>
    <xf numFmtId="0" fontId="0" fillId="10" borderId="15" xfId="0" applyFill="1" applyBorder="1" applyAlignment="1">
      <alignment vertical="top" wrapText="1"/>
    </xf>
    <xf numFmtId="0" fontId="2" fillId="10" borderId="15" xfId="0" applyFont="1" applyFill="1" applyBorder="1" applyAlignment="1">
      <alignment vertical="top" wrapText="1"/>
    </xf>
    <xf numFmtId="0" fontId="0" fillId="10" borderId="15" xfId="0" applyFill="1" applyBorder="1" applyAlignment="1">
      <alignment vertical="top"/>
    </xf>
    <xf numFmtId="0" fontId="9" fillId="2" borderId="15" xfId="0" applyFont="1" applyFill="1" applyBorder="1" applyAlignment="1">
      <alignment horizontal="left" vertical="top" wrapText="1"/>
    </xf>
    <xf numFmtId="165" fontId="4" fillId="0" borderId="26" xfId="0" applyNumberFormat="1" applyFont="1" applyBorder="1" applyAlignment="1">
      <alignment horizontal="center" vertical="top"/>
    </xf>
    <xf numFmtId="165" fontId="4" fillId="0" borderId="27" xfId="0" applyNumberFormat="1" applyFont="1" applyBorder="1" applyAlignment="1">
      <alignment horizontal="center" vertical="top"/>
    </xf>
    <xf numFmtId="165" fontId="4" fillId="0" borderId="28" xfId="0" applyNumberFormat="1" applyFont="1" applyBorder="1" applyAlignment="1">
      <alignment horizontal="center" vertical="top"/>
    </xf>
    <xf numFmtId="165" fontId="4" fillId="0" borderId="0" xfId="0" applyNumberFormat="1" applyFont="1" applyAlignment="1">
      <alignment horizontal="center" vertical="top"/>
    </xf>
    <xf numFmtId="165" fontId="4" fillId="0" borderId="29" xfId="0" applyNumberFormat="1" applyFont="1" applyBorder="1" applyAlignment="1">
      <alignment horizontal="center" vertical="top"/>
    </xf>
    <xf numFmtId="165" fontId="4" fillId="0" borderId="30" xfId="0" applyNumberFormat="1" applyFont="1" applyBorder="1" applyAlignment="1">
      <alignment horizontal="center" vertical="top"/>
    </xf>
    <xf numFmtId="14" fontId="4" fillId="0" borderId="14" xfId="1" applyNumberFormat="1" applyFont="1" applyBorder="1" applyAlignment="1" applyProtection="1">
      <alignment horizontal="center" vertical="top"/>
    </xf>
    <xf numFmtId="1" fontId="4" fillId="0" borderId="14" xfId="1" applyNumberFormat="1" applyFont="1" applyBorder="1" applyAlignment="1" applyProtection="1">
      <alignment horizontal="center" vertical="top"/>
    </xf>
    <xf numFmtId="164" fontId="4" fillId="0" borderId="15" xfId="1" applyFont="1" applyBorder="1" applyAlignment="1" applyProtection="1">
      <alignment horizontal="center" vertical="top"/>
    </xf>
    <xf numFmtId="0" fontId="0" fillId="0" borderId="14" xfId="0" applyBorder="1" applyAlignment="1">
      <alignment vertical="top" wrapText="1"/>
    </xf>
    <xf numFmtId="0" fontId="0" fillId="2" borderId="15" xfId="0" applyFill="1" applyBorder="1" applyAlignment="1">
      <alignment horizontal="left" vertical="top" wrapText="1"/>
    </xf>
    <xf numFmtId="165" fontId="4" fillId="0" borderId="22" xfId="0" applyNumberFormat="1" applyFont="1" applyBorder="1" applyAlignment="1">
      <alignment horizontal="center" vertical="top"/>
    </xf>
    <xf numFmtId="165" fontId="4" fillId="0" borderId="23" xfId="0" applyNumberFormat="1" applyFont="1" applyBorder="1" applyAlignment="1">
      <alignment horizontal="center" vertical="top"/>
    </xf>
    <xf numFmtId="165" fontId="4" fillId="0" borderId="24" xfId="0" applyNumberFormat="1" applyFont="1" applyBorder="1" applyAlignment="1">
      <alignment horizontal="center" vertical="top"/>
    </xf>
    <xf numFmtId="165" fontId="4" fillId="0" borderId="25" xfId="0" applyNumberFormat="1" applyFont="1" applyBorder="1" applyAlignment="1">
      <alignment horizontal="center" vertical="top"/>
    </xf>
    <xf numFmtId="0" fontId="10" fillId="2" borderId="15" xfId="0" applyFont="1" applyFill="1" applyBorder="1" applyAlignment="1">
      <alignment horizontal="left" vertical="top" wrapText="1"/>
    </xf>
    <xf numFmtId="165" fontId="4" fillId="0" borderId="31" xfId="0" applyNumberFormat="1" applyFont="1" applyBorder="1" applyAlignment="1">
      <alignment horizontal="center" vertical="top"/>
    </xf>
    <xf numFmtId="165" fontId="4" fillId="0" borderId="32" xfId="0" applyNumberFormat="1" applyFont="1" applyBorder="1" applyAlignment="1">
      <alignment horizontal="center" vertical="top"/>
    </xf>
    <xf numFmtId="165" fontId="4" fillId="0" borderId="33" xfId="0" applyNumberFormat="1" applyFont="1" applyBorder="1" applyAlignment="1">
      <alignment horizontal="center" vertical="top"/>
    </xf>
    <xf numFmtId="165" fontId="4" fillId="0" borderId="34" xfId="0" applyNumberFormat="1" applyFont="1" applyBorder="1" applyAlignment="1">
      <alignment horizontal="center" vertical="top"/>
    </xf>
    <xf numFmtId="165" fontId="4" fillId="0" borderId="35" xfId="0" applyNumberFormat="1" applyFont="1" applyBorder="1" applyAlignment="1">
      <alignment horizontal="center" vertical="top"/>
    </xf>
    <xf numFmtId="0" fontId="11" fillId="2" borderId="15" xfId="0" applyFont="1" applyFill="1" applyBorder="1" applyAlignment="1">
      <alignment horizontal="left" vertical="top" wrapText="1"/>
    </xf>
    <xf numFmtId="0" fontId="12" fillId="9" borderId="15" xfId="0" applyFont="1" applyFill="1" applyBorder="1" applyAlignment="1">
      <alignment vertical="top"/>
    </xf>
    <xf numFmtId="0" fontId="12" fillId="2" borderId="15" xfId="0" applyFont="1" applyFill="1" applyBorder="1" applyAlignment="1">
      <alignment horizontal="left" vertical="top" wrapText="1"/>
    </xf>
    <xf numFmtId="165" fontId="13" fillId="0" borderId="31" xfId="0" applyNumberFormat="1" applyFont="1" applyBorder="1" applyAlignment="1">
      <alignment horizontal="center" vertical="top"/>
    </xf>
    <xf numFmtId="165" fontId="13" fillId="0" borderId="32" xfId="0" applyNumberFormat="1" applyFont="1" applyBorder="1" applyAlignment="1">
      <alignment horizontal="center" vertical="top"/>
    </xf>
    <xf numFmtId="165" fontId="13" fillId="0" borderId="33" xfId="0" applyNumberFormat="1" applyFont="1" applyBorder="1" applyAlignment="1">
      <alignment horizontal="center" vertical="top"/>
    </xf>
    <xf numFmtId="165" fontId="13" fillId="0" borderId="0" xfId="0" applyNumberFormat="1" applyFont="1" applyAlignment="1">
      <alignment horizontal="center" vertical="top"/>
    </xf>
    <xf numFmtId="165" fontId="13" fillId="0" borderId="34" xfId="0" applyNumberFormat="1" applyFont="1" applyBorder="1" applyAlignment="1">
      <alignment horizontal="center" vertical="top"/>
    </xf>
    <xf numFmtId="165" fontId="13" fillId="0" borderId="35" xfId="0" applyNumberFormat="1" applyFont="1" applyBorder="1" applyAlignment="1">
      <alignment horizontal="center" vertical="top"/>
    </xf>
    <xf numFmtId="14" fontId="13" fillId="0" borderId="14" xfId="1" applyNumberFormat="1" applyFont="1" applyBorder="1" applyAlignment="1" applyProtection="1">
      <alignment horizontal="center" vertical="top"/>
    </xf>
    <xf numFmtId="1" fontId="13" fillId="0" borderId="14" xfId="1" applyNumberFormat="1" applyFont="1" applyBorder="1" applyAlignment="1" applyProtection="1">
      <alignment horizontal="center" vertical="top"/>
    </xf>
    <xf numFmtId="164" fontId="13" fillId="0" borderId="15" xfId="1" applyFont="1" applyBorder="1" applyAlignment="1" applyProtection="1">
      <alignment horizontal="center" vertical="top"/>
    </xf>
    <xf numFmtId="0" fontId="12" fillId="0" borderId="14" xfId="0" applyFont="1" applyBorder="1" applyAlignment="1">
      <alignment vertical="top" wrapText="1"/>
    </xf>
    <xf numFmtId="0" fontId="12" fillId="0" borderId="15" xfId="0" applyFont="1" applyBorder="1" applyAlignment="1">
      <alignment vertical="top" wrapText="1"/>
    </xf>
    <xf numFmtId="0" fontId="12" fillId="0" borderId="15" xfId="0" applyFont="1" applyBorder="1" applyAlignment="1">
      <alignment vertical="top"/>
    </xf>
    <xf numFmtId="0" fontId="12" fillId="0" borderId="0" xfId="0" applyFont="1" applyAlignment="1">
      <alignment vertical="top"/>
    </xf>
    <xf numFmtId="165" fontId="4" fillId="0" borderId="36" xfId="0" applyNumberFormat="1" applyFont="1" applyBorder="1" applyAlignment="1">
      <alignment horizontal="center" vertical="top"/>
    </xf>
    <xf numFmtId="165" fontId="4" fillId="0" borderId="37" xfId="0" applyNumberFormat="1" applyFont="1" applyBorder="1" applyAlignment="1">
      <alignment horizontal="center" vertical="top"/>
    </xf>
    <xf numFmtId="165" fontId="4" fillId="0" borderId="38" xfId="0" applyNumberFormat="1" applyFont="1" applyBorder="1" applyAlignment="1">
      <alignment horizontal="center" vertical="top"/>
    </xf>
    <xf numFmtId="165" fontId="4" fillId="0" borderId="39" xfId="0" applyNumberFormat="1" applyFont="1" applyBorder="1" applyAlignment="1">
      <alignment horizontal="center" vertical="top"/>
    </xf>
    <xf numFmtId="165" fontId="4" fillId="0" borderId="40" xfId="0" applyNumberFormat="1" applyFont="1" applyBorder="1" applyAlignment="1">
      <alignment horizontal="center" vertical="top"/>
    </xf>
    <xf numFmtId="165" fontId="14" fillId="0" borderId="39" xfId="0" applyNumberFormat="1" applyFont="1" applyBorder="1" applyAlignment="1">
      <alignment horizontal="center" vertical="top"/>
    </xf>
    <xf numFmtId="165" fontId="4" fillId="0" borderId="41" xfId="0" applyNumberFormat="1" applyFont="1" applyBorder="1" applyAlignment="1">
      <alignment horizontal="center" vertical="top"/>
    </xf>
    <xf numFmtId="165" fontId="4" fillId="0" borderId="42" xfId="0" applyNumberFormat="1" applyFont="1" applyBorder="1" applyAlignment="1">
      <alignment horizontal="center" vertical="top"/>
    </xf>
    <xf numFmtId="165" fontId="4" fillId="0" borderId="43" xfId="0" applyNumberFormat="1" applyFont="1" applyBorder="1" applyAlignment="1">
      <alignment horizontal="center" vertical="top"/>
    </xf>
    <xf numFmtId="165" fontId="4" fillId="0" borderId="44" xfId="0" applyNumberFormat="1" applyFont="1" applyBorder="1" applyAlignment="1">
      <alignment horizontal="center" vertical="top"/>
    </xf>
    <xf numFmtId="165" fontId="4" fillId="0" borderId="45" xfId="0" applyNumberFormat="1" applyFont="1" applyBorder="1" applyAlignment="1">
      <alignment horizontal="center" vertical="top"/>
    </xf>
    <xf numFmtId="164" fontId="6" fillId="0" borderId="46" xfId="1" applyFont="1" applyBorder="1" applyAlignment="1" applyProtection="1">
      <alignment horizontal="center" vertical="top"/>
    </xf>
    <xf numFmtId="0" fontId="0" fillId="0" borderId="7" xfId="0" applyBorder="1" applyAlignment="1">
      <alignment vertical="top"/>
    </xf>
    <xf numFmtId="14" fontId="4" fillId="0" borderId="15" xfId="1" applyNumberFormat="1" applyFont="1" applyBorder="1" applyAlignment="1" applyProtection="1">
      <alignment horizontal="center" vertical="top"/>
    </xf>
    <xf numFmtId="1" fontId="4" fillId="0" borderId="15" xfId="1" applyNumberFormat="1" applyFont="1" applyBorder="1" applyAlignment="1" applyProtection="1">
      <alignment horizontal="center" vertical="top"/>
    </xf>
    <xf numFmtId="0" fontId="2" fillId="9" borderId="15" xfId="0" applyFont="1" applyFill="1" applyBorder="1" applyAlignment="1">
      <alignment vertical="top"/>
    </xf>
    <xf numFmtId="0" fontId="0" fillId="9" borderId="4" xfId="0" applyFill="1" applyBorder="1" applyAlignment="1">
      <alignment vertical="top"/>
    </xf>
    <xf numFmtId="0" fontId="0" fillId="2" borderId="4" xfId="0" applyFill="1" applyBorder="1" applyAlignment="1">
      <alignment horizontal="left" vertical="top" wrapText="1"/>
    </xf>
    <xf numFmtId="165" fontId="4" fillId="0" borderId="47" xfId="0" applyNumberFormat="1" applyFont="1" applyBorder="1" applyAlignment="1">
      <alignment horizontal="center" vertical="top"/>
    </xf>
    <xf numFmtId="165" fontId="4" fillId="0" borderId="48" xfId="0" applyNumberFormat="1" applyFont="1" applyBorder="1" applyAlignment="1">
      <alignment horizontal="center" vertical="top"/>
    </xf>
    <xf numFmtId="165" fontId="4" fillId="0" borderId="49" xfId="0" applyNumberFormat="1" applyFont="1" applyBorder="1" applyAlignment="1">
      <alignment horizontal="center" vertical="top"/>
    </xf>
    <xf numFmtId="165" fontId="14" fillId="0" borderId="50" xfId="0" applyNumberFormat="1" applyFont="1" applyBorder="1" applyAlignment="1">
      <alignment horizontal="center" vertical="top"/>
    </xf>
    <xf numFmtId="165" fontId="4" fillId="0" borderId="50" xfId="0" applyNumberFormat="1" applyFont="1" applyBorder="1" applyAlignment="1">
      <alignment horizontal="center" vertical="top"/>
    </xf>
    <xf numFmtId="165" fontId="4" fillId="0" borderId="51" xfId="0" applyNumberFormat="1" applyFont="1" applyBorder="1" applyAlignment="1">
      <alignment horizontal="center" vertical="top"/>
    </xf>
    <xf numFmtId="14" fontId="4" fillId="0" borderId="5" xfId="1" applyNumberFormat="1" applyFont="1" applyBorder="1" applyAlignment="1" applyProtection="1">
      <alignment horizontal="center" vertical="top"/>
    </xf>
    <xf numFmtId="1" fontId="4" fillId="0" borderId="5" xfId="1" applyNumberFormat="1" applyFont="1" applyBorder="1" applyAlignment="1" applyProtection="1">
      <alignment horizontal="center" vertical="top"/>
    </xf>
    <xf numFmtId="164" fontId="4" fillId="0" borderId="50" xfId="1" applyFont="1" applyBorder="1" applyAlignment="1" applyProtection="1">
      <alignment horizontal="center" vertical="top"/>
    </xf>
    <xf numFmtId="0" fontId="0" fillId="0" borderId="50" xfId="0" applyBorder="1" applyAlignment="1">
      <alignment vertical="top" wrapText="1"/>
    </xf>
    <xf numFmtId="0" fontId="0" fillId="0" borderId="4" xfId="0" applyBorder="1" applyAlignment="1">
      <alignment vertical="top" wrapText="1"/>
    </xf>
    <xf numFmtId="0" fontId="0" fillId="0" borderId="4" xfId="0" applyBorder="1" applyAlignment="1">
      <alignment vertical="top"/>
    </xf>
    <xf numFmtId="14" fontId="6" fillId="0" borderId="14" xfId="1" applyNumberFormat="1" applyFont="1" applyBorder="1" applyAlignment="1" applyProtection="1">
      <alignment horizontal="center" vertical="top"/>
    </xf>
    <xf numFmtId="1" fontId="6" fillId="0" borderId="14" xfId="1" applyNumberFormat="1" applyFont="1" applyBorder="1" applyAlignment="1" applyProtection="1">
      <alignment horizontal="center" vertical="top"/>
    </xf>
    <xf numFmtId="164" fontId="6" fillId="0" borderId="52" xfId="1" applyFont="1" applyBorder="1" applyAlignment="1" applyProtection="1">
      <alignment horizontal="center" vertical="top"/>
    </xf>
    <xf numFmtId="0" fontId="15" fillId="2" borderId="15" xfId="0" applyFont="1" applyFill="1" applyBorder="1" applyAlignment="1">
      <alignment horizontal="left" vertical="top" wrapText="1"/>
    </xf>
    <xf numFmtId="165" fontId="14" fillId="0" borderId="0" xfId="0" applyNumberFormat="1" applyFont="1" applyAlignment="1">
      <alignment horizontal="center" vertical="top"/>
    </xf>
    <xf numFmtId="0" fontId="17" fillId="2" borderId="15" xfId="0" applyFont="1" applyFill="1" applyBorder="1" applyAlignment="1">
      <alignment horizontal="left" vertical="top" wrapText="1"/>
    </xf>
    <xf numFmtId="0" fontId="18" fillId="0" borderId="15" xfId="0" applyFont="1" applyBorder="1" applyAlignment="1">
      <alignment vertical="top" wrapText="1"/>
    </xf>
    <xf numFmtId="0" fontId="19" fillId="0" borderId="15" xfId="0" applyFont="1" applyBorder="1" applyAlignment="1">
      <alignment vertical="top" wrapText="1"/>
    </xf>
    <xf numFmtId="0" fontId="20" fillId="2" borderId="15" xfId="0" applyFont="1" applyFill="1" applyBorder="1" applyAlignment="1">
      <alignment horizontal="left" vertical="top" wrapText="1"/>
    </xf>
    <xf numFmtId="0" fontId="21" fillId="2" borderId="15" xfId="0" applyFont="1" applyFill="1" applyBorder="1" applyAlignment="1">
      <alignment horizontal="left" vertical="top" wrapText="1"/>
    </xf>
    <xf numFmtId="165" fontId="23" fillId="0" borderId="31" xfId="0" applyNumberFormat="1" applyFont="1" applyBorder="1" applyAlignment="1">
      <alignment horizontal="center" vertical="top"/>
    </xf>
    <xf numFmtId="165" fontId="23" fillId="0" borderId="32" xfId="0" applyNumberFormat="1" applyFont="1" applyBorder="1" applyAlignment="1">
      <alignment horizontal="center" vertical="top"/>
    </xf>
    <xf numFmtId="165" fontId="23" fillId="0" borderId="33" xfId="0" applyNumberFormat="1" applyFont="1" applyBorder="1" applyAlignment="1">
      <alignment horizontal="center" vertical="top"/>
    </xf>
    <xf numFmtId="165" fontId="23" fillId="0" borderId="0" xfId="0" applyNumberFormat="1" applyFont="1" applyAlignment="1">
      <alignment horizontal="center" vertical="top"/>
    </xf>
    <xf numFmtId="165" fontId="23" fillId="0" borderId="34" xfId="0" applyNumberFormat="1" applyFont="1" applyBorder="1" applyAlignment="1">
      <alignment horizontal="center" vertical="top"/>
    </xf>
    <xf numFmtId="165" fontId="23" fillId="0" borderId="35" xfId="0" applyNumberFormat="1" applyFont="1" applyBorder="1" applyAlignment="1">
      <alignment horizontal="center" vertical="top"/>
    </xf>
    <xf numFmtId="14" fontId="23" fillId="0" borderId="14" xfId="1" applyNumberFormat="1" applyFont="1" applyBorder="1" applyAlignment="1" applyProtection="1">
      <alignment horizontal="center" vertical="top"/>
    </xf>
    <xf numFmtId="1" fontId="23" fillId="0" borderId="14" xfId="1" applyNumberFormat="1" applyFont="1" applyBorder="1" applyAlignment="1" applyProtection="1">
      <alignment horizontal="center" vertical="top"/>
    </xf>
    <xf numFmtId="164" fontId="23" fillId="0" borderId="15" xfId="1" applyFont="1" applyBorder="1" applyAlignment="1" applyProtection="1">
      <alignment horizontal="center" vertical="top"/>
    </xf>
    <xf numFmtId="0" fontId="22" fillId="0" borderId="14" xfId="0" applyFont="1" applyBorder="1" applyAlignment="1">
      <alignment vertical="top" wrapText="1"/>
    </xf>
    <xf numFmtId="0" fontId="22" fillId="0" borderId="15" xfId="0" applyFont="1" applyBorder="1" applyAlignment="1">
      <alignment vertical="top" wrapText="1"/>
    </xf>
    <xf numFmtId="0" fontId="24" fillId="2" borderId="15" xfId="0" applyFont="1" applyFill="1" applyBorder="1" applyAlignment="1">
      <alignment horizontal="left" vertical="top" wrapText="1"/>
    </xf>
    <xf numFmtId="165" fontId="23" fillId="0" borderId="22" xfId="0" applyNumberFormat="1" applyFont="1" applyBorder="1" applyAlignment="1">
      <alignment horizontal="center" vertical="top"/>
    </xf>
    <xf numFmtId="165" fontId="23" fillId="0" borderId="23" xfId="0" applyNumberFormat="1" applyFont="1" applyBorder="1" applyAlignment="1">
      <alignment horizontal="center" vertical="top"/>
    </xf>
    <xf numFmtId="165" fontId="23" fillId="0" borderId="24" xfId="0" applyNumberFormat="1" applyFont="1" applyBorder="1" applyAlignment="1">
      <alignment horizontal="center" vertical="top"/>
    </xf>
    <xf numFmtId="165" fontId="23" fillId="0" borderId="25" xfId="0" applyNumberFormat="1" applyFont="1" applyBorder="1" applyAlignment="1">
      <alignment horizontal="center" vertical="top"/>
    </xf>
    <xf numFmtId="0" fontId="25" fillId="2" borderId="15" xfId="0" applyFont="1" applyFill="1" applyBorder="1" applyAlignment="1">
      <alignment horizontal="left" vertical="top" wrapText="1"/>
    </xf>
    <xf numFmtId="0" fontId="26" fillId="2" borderId="15" xfId="0" applyFont="1" applyFill="1" applyBorder="1" applyAlignment="1">
      <alignment horizontal="left" vertical="top" wrapText="1"/>
    </xf>
    <xf numFmtId="14" fontId="6" fillId="0" borderId="15" xfId="1" applyNumberFormat="1" applyFont="1" applyBorder="1" applyAlignment="1" applyProtection="1">
      <alignment horizontal="center" vertical="top"/>
    </xf>
    <xf numFmtId="1" fontId="6" fillId="0" borderId="15" xfId="1" applyNumberFormat="1" applyFont="1" applyBorder="1" applyAlignment="1" applyProtection="1">
      <alignment horizontal="center" vertical="top"/>
    </xf>
    <xf numFmtId="164" fontId="6" fillId="0" borderId="15" xfId="1" applyFont="1" applyBorder="1" applyAlignment="1" applyProtection="1">
      <alignment horizontal="center" vertical="top"/>
    </xf>
    <xf numFmtId="165" fontId="4" fillId="0" borderId="53" xfId="0" applyNumberFormat="1" applyFont="1" applyBorder="1" applyAlignment="1">
      <alignment horizontal="center" vertical="top"/>
    </xf>
    <xf numFmtId="165" fontId="4" fillId="0" borderId="54" xfId="0" applyNumberFormat="1" applyFont="1" applyBorder="1" applyAlignment="1">
      <alignment horizontal="center" vertical="top"/>
    </xf>
    <xf numFmtId="165" fontId="4" fillId="0" borderId="55" xfId="0" applyNumberFormat="1" applyFont="1" applyBorder="1" applyAlignment="1">
      <alignment horizontal="center" vertical="top"/>
    </xf>
    <xf numFmtId="165" fontId="14" fillId="0" borderId="56" xfId="0" applyNumberFormat="1" applyFont="1" applyBorder="1" applyAlignment="1">
      <alignment horizontal="center" vertical="top"/>
    </xf>
    <xf numFmtId="165" fontId="4" fillId="0" borderId="56" xfId="0" applyNumberFormat="1" applyFont="1" applyBorder="1" applyAlignment="1">
      <alignment horizontal="center" vertical="top"/>
    </xf>
    <xf numFmtId="165" fontId="4" fillId="0" borderId="57" xfId="0" applyNumberFormat="1" applyFont="1" applyBorder="1" applyAlignment="1">
      <alignment horizontal="center" vertical="top"/>
    </xf>
    <xf numFmtId="0" fontId="0" fillId="0" borderId="5" xfId="0" applyBorder="1" applyAlignment="1">
      <alignment vertical="top" wrapText="1"/>
    </xf>
    <xf numFmtId="14" fontId="4" fillId="0" borderId="4" xfId="1" applyNumberFormat="1" applyFont="1" applyBorder="1" applyAlignment="1" applyProtection="1">
      <alignment horizontal="center" vertical="top"/>
    </xf>
    <xf numFmtId="1" fontId="4" fillId="0" borderId="4" xfId="1" applyNumberFormat="1" applyFont="1" applyBorder="1" applyAlignment="1" applyProtection="1">
      <alignment horizontal="center" vertical="top"/>
    </xf>
    <xf numFmtId="14" fontId="8" fillId="10" borderId="15" xfId="1" applyNumberFormat="1" applyFont="1" applyFill="1" applyBorder="1" applyAlignment="1" applyProtection="1">
      <alignment horizontal="center" vertical="top"/>
    </xf>
    <xf numFmtId="1" fontId="8" fillId="10" borderId="15" xfId="1" applyNumberFormat="1" applyFont="1" applyFill="1" applyBorder="1" applyAlignment="1" applyProtection="1">
      <alignment horizontal="center" vertical="top"/>
    </xf>
    <xf numFmtId="0" fontId="0" fillId="0" borderId="12" xfId="0" applyBorder="1" applyAlignment="1">
      <alignment vertical="top" wrapText="1"/>
    </xf>
    <xf numFmtId="0" fontId="27" fillId="10" borderId="15" xfId="0" applyFont="1" applyFill="1" applyBorder="1" applyAlignment="1">
      <alignment vertical="top" wrapText="1"/>
    </xf>
    <xf numFmtId="165" fontId="28" fillId="10" borderId="22" xfId="0" applyNumberFormat="1" applyFont="1" applyFill="1" applyBorder="1" applyAlignment="1">
      <alignment horizontal="center" vertical="top"/>
    </xf>
    <xf numFmtId="165" fontId="28" fillId="10" borderId="23" xfId="0" applyNumberFormat="1" applyFont="1" applyFill="1" applyBorder="1" applyAlignment="1">
      <alignment horizontal="center" vertical="top"/>
    </xf>
    <xf numFmtId="165" fontId="28" fillId="10" borderId="24" xfId="0" applyNumberFormat="1" applyFont="1" applyFill="1" applyBorder="1" applyAlignment="1">
      <alignment horizontal="center" vertical="top"/>
    </xf>
    <xf numFmtId="165" fontId="28" fillId="10" borderId="0" xfId="0" applyNumberFormat="1" applyFont="1" applyFill="1" applyAlignment="1">
      <alignment horizontal="center" vertical="top"/>
    </xf>
    <xf numFmtId="165" fontId="28" fillId="10" borderId="25" xfId="0" applyNumberFormat="1" applyFont="1" applyFill="1" applyBorder="1" applyAlignment="1">
      <alignment horizontal="center" vertical="top"/>
    </xf>
    <xf numFmtId="14" fontId="29" fillId="10" borderId="15" xfId="1" applyNumberFormat="1" applyFont="1" applyFill="1" applyBorder="1" applyAlignment="1" applyProtection="1">
      <alignment horizontal="center" vertical="top"/>
    </xf>
    <xf numFmtId="1" fontId="29" fillId="10" borderId="15" xfId="1" applyNumberFormat="1" applyFont="1" applyFill="1" applyBorder="1" applyAlignment="1" applyProtection="1">
      <alignment horizontal="center" vertical="top"/>
    </xf>
    <xf numFmtId="0" fontId="19" fillId="10" borderId="14" xfId="0" applyFont="1" applyFill="1" applyBorder="1" applyAlignment="1">
      <alignment vertical="top" wrapText="1"/>
    </xf>
    <xf numFmtId="0" fontId="26" fillId="10" borderId="15" xfId="0" applyFont="1" applyFill="1" applyBorder="1" applyAlignment="1">
      <alignment vertical="top" wrapText="1"/>
    </xf>
    <xf numFmtId="164" fontId="4" fillId="0" borderId="4" xfId="1" applyFont="1" applyBorder="1" applyAlignment="1" applyProtection="1">
      <alignment horizontal="center" vertical="top"/>
    </xf>
    <xf numFmtId="165" fontId="4" fillId="0" borderId="1" xfId="0" applyNumberFormat="1" applyFont="1" applyBorder="1" applyAlignment="1">
      <alignment horizontal="center" vertical="top"/>
    </xf>
    <xf numFmtId="14" fontId="4" fillId="0" borderId="0" xfId="1" applyNumberFormat="1" applyFont="1" applyBorder="1" applyAlignment="1" applyProtection="1">
      <alignment horizontal="center" vertical="top"/>
    </xf>
    <xf numFmtId="164" fontId="4" fillId="0" borderId="0" xfId="1" applyFont="1" applyBorder="1" applyAlignment="1" applyProtection="1">
      <alignment horizontal="center" vertical="top"/>
    </xf>
    <xf numFmtId="0" fontId="2" fillId="0" borderId="58" xfId="0" applyFont="1" applyBorder="1" applyAlignment="1">
      <alignment vertical="top"/>
    </xf>
    <xf numFmtId="0" fontId="0" fillId="0" borderId="59" xfId="0" applyBorder="1" applyAlignment="1">
      <alignment vertical="top"/>
    </xf>
    <xf numFmtId="14" fontId="33" fillId="0" borderId="0" xfId="1" applyNumberFormat="1" applyBorder="1" applyAlignment="1" applyProtection="1">
      <alignment horizontal="right" vertical="top"/>
    </xf>
    <xf numFmtId="164" fontId="33" fillId="0" borderId="0" xfId="1" applyBorder="1" applyAlignment="1" applyProtection="1">
      <alignment horizontal="right" vertical="top"/>
    </xf>
    <xf numFmtId="0" fontId="0" fillId="0" borderId="52" xfId="0" applyBorder="1" applyAlignment="1">
      <alignment vertical="top"/>
    </xf>
    <xf numFmtId="0" fontId="2" fillId="0" borderId="0" xfId="0" applyFont="1" applyAlignment="1">
      <alignment vertical="top" wrapText="1"/>
    </xf>
    <xf numFmtId="0" fontId="0" fillId="0" borderId="0" xfId="0" applyAlignment="1">
      <alignment horizontal="center" vertical="top" wrapText="1"/>
    </xf>
    <xf numFmtId="0" fontId="0" fillId="0" borderId="1" xfId="0" applyBorder="1" applyAlignment="1">
      <alignment horizontal="center" vertical="top" wrapText="1"/>
    </xf>
    <xf numFmtId="14" fontId="33" fillId="0" borderId="0" xfId="1" applyNumberFormat="1" applyBorder="1" applyAlignment="1" applyProtection="1">
      <alignment vertical="top" wrapText="1"/>
    </xf>
    <xf numFmtId="164" fontId="33" fillId="0" borderId="0" xfId="1" applyBorder="1" applyAlignment="1" applyProtection="1">
      <alignment vertical="top" wrapText="1"/>
    </xf>
    <xf numFmtId="16" fontId="0" fillId="0" borderId="0" xfId="0" applyNumberFormat="1" applyAlignment="1">
      <alignment horizontal="center" vertical="top" wrapText="1"/>
    </xf>
    <xf numFmtId="166" fontId="0" fillId="0" borderId="0" xfId="0" applyNumberFormat="1" applyAlignment="1">
      <alignment horizontal="center" vertical="top" wrapText="1"/>
    </xf>
    <xf numFmtId="14" fontId="0" fillId="0" borderId="0" xfId="0" applyNumberFormat="1" applyAlignment="1">
      <alignment vertical="top" wrapText="1"/>
    </xf>
    <xf numFmtId="14" fontId="0" fillId="0" borderId="0" xfId="0" applyNumberFormat="1" applyAlignment="1">
      <alignment horizontal="center" vertical="top" wrapText="1"/>
    </xf>
    <xf numFmtId="0" fontId="0" fillId="0" borderId="60"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left" vertical="top" wrapText="1"/>
    </xf>
    <xf numFmtId="0" fontId="2" fillId="11" borderId="61" xfId="0" applyFont="1" applyFill="1" applyBorder="1" applyAlignment="1">
      <alignment horizontal="left" vertical="top" wrapText="1"/>
    </xf>
    <xf numFmtId="0" fontId="2" fillId="11" borderId="62" xfId="0" applyFont="1" applyFill="1" applyBorder="1" applyAlignment="1">
      <alignment horizontal="left" vertical="top" wrapText="1"/>
    </xf>
    <xf numFmtId="0" fontId="2" fillId="0" borderId="0" xfId="0" applyFont="1" applyAlignment="1">
      <alignment horizontal="left" vertical="top" wrapText="1"/>
    </xf>
    <xf numFmtId="0" fontId="2" fillId="12" borderId="63" xfId="0" applyFont="1" applyFill="1" applyBorder="1" applyAlignment="1">
      <alignment horizontal="left" vertical="top" wrapText="1"/>
    </xf>
    <xf numFmtId="0" fontId="2" fillId="12" borderId="4" xfId="0" applyFont="1" applyFill="1" applyBorder="1" applyAlignment="1">
      <alignment horizontal="left" vertical="top" wrapText="1"/>
    </xf>
    <xf numFmtId="0" fontId="2" fillId="12" borderId="0" xfId="0" applyFont="1" applyFill="1" applyAlignment="1">
      <alignment horizontal="left" vertical="top" wrapText="1"/>
    </xf>
    <xf numFmtId="14" fontId="0" fillId="0" borderId="0" xfId="0" applyNumberFormat="1" applyAlignment="1">
      <alignment horizontal="left" vertical="top" wrapText="1"/>
    </xf>
    <xf numFmtId="0" fontId="2" fillId="12" borderId="60" xfId="0" applyFont="1" applyFill="1" applyBorder="1" applyAlignment="1">
      <alignment horizontal="left" vertical="top" wrapText="1"/>
    </xf>
    <xf numFmtId="0" fontId="2" fillId="12" borderId="11" xfId="0" applyFont="1" applyFill="1" applyBorder="1" applyAlignment="1">
      <alignment horizontal="left" vertical="top" wrapText="1"/>
    </xf>
    <xf numFmtId="0" fontId="0" fillId="0" borderId="64" xfId="0" applyBorder="1" applyAlignment="1">
      <alignment horizontal="left" vertical="top" wrapText="1"/>
    </xf>
    <xf numFmtId="0" fontId="0" fillId="0" borderId="7" xfId="0" applyBorder="1" applyAlignment="1">
      <alignment horizontal="left" vertical="top" wrapText="1"/>
    </xf>
    <xf numFmtId="0" fontId="0" fillId="0" borderId="65" xfId="0" applyBorder="1" applyAlignment="1">
      <alignment horizontal="left" vertical="top" wrapText="1"/>
    </xf>
    <xf numFmtId="0" fontId="0" fillId="0" borderId="66" xfId="0" applyBorder="1" applyAlignment="1">
      <alignment horizontal="left" vertical="top" wrapText="1"/>
    </xf>
    <xf numFmtId="0" fontId="0" fillId="0" borderId="63" xfId="0" applyBorder="1" applyAlignment="1">
      <alignment horizontal="left" vertical="top" wrapText="1"/>
    </xf>
    <xf numFmtId="0" fontId="0" fillId="0" borderId="4" xfId="0" applyBorder="1" applyAlignment="1">
      <alignment horizontal="left" vertical="top" wrapText="1"/>
    </xf>
    <xf numFmtId="0" fontId="0" fillId="0" borderId="67" xfId="0" applyBorder="1" applyAlignment="1">
      <alignment horizontal="left" vertical="top" wrapText="1"/>
    </xf>
    <xf numFmtId="0" fontId="0" fillId="0" borderId="3" xfId="0" applyBorder="1" applyAlignment="1">
      <alignment horizontal="left" vertical="top" wrapText="1"/>
    </xf>
    <xf numFmtId="0" fontId="2" fillId="0" borderId="61" xfId="0" applyFont="1" applyBorder="1" applyAlignment="1">
      <alignment horizontal="left" vertical="top" wrapText="1"/>
    </xf>
    <xf numFmtId="0" fontId="2" fillId="0" borderId="62" xfId="0" applyFont="1" applyBorder="1" applyAlignment="1">
      <alignment horizontal="left" vertical="top" wrapText="1"/>
    </xf>
    <xf numFmtId="0" fontId="2" fillId="0" borderId="68" xfId="0" applyFont="1" applyBorder="1" applyAlignment="1">
      <alignment horizontal="left" vertical="top" wrapText="1"/>
    </xf>
    <xf numFmtId="0" fontId="2" fillId="0" borderId="69" xfId="0" applyFont="1" applyBorder="1" applyAlignment="1">
      <alignment horizontal="left" vertical="top" wrapText="1"/>
    </xf>
    <xf numFmtId="0" fontId="0" fillId="0" borderId="70" xfId="0" applyBorder="1" applyAlignment="1">
      <alignment horizontal="left" vertical="top" wrapText="1"/>
    </xf>
    <xf numFmtId="0" fontId="0" fillId="0" borderId="12" xfId="0" applyBorder="1" applyAlignment="1">
      <alignment horizontal="left" vertical="top" wrapText="1"/>
    </xf>
    <xf numFmtId="0" fontId="30" fillId="0" borderId="67" xfId="2" applyBorder="1" applyAlignment="1" applyProtection="1">
      <alignment horizontal="left" vertical="top" wrapText="1"/>
    </xf>
    <xf numFmtId="0" fontId="0" fillId="0" borderId="0" xfId="0" applyAlignment="1">
      <alignment wrapText="1"/>
    </xf>
    <xf numFmtId="0" fontId="31" fillId="0" borderId="60" xfId="0" applyFont="1" applyBorder="1" applyAlignment="1">
      <alignment horizontal="left" vertical="top" wrapText="1"/>
    </xf>
    <xf numFmtId="0" fontId="0" fillId="0" borderId="61" xfId="0" applyBorder="1" applyAlignment="1">
      <alignment horizontal="left" vertical="top" wrapText="1"/>
    </xf>
    <xf numFmtId="0" fontId="0" fillId="0" borderId="62" xfId="0" applyBorder="1" applyAlignment="1">
      <alignment horizontal="left" vertical="top" wrapText="1"/>
    </xf>
    <xf numFmtId="0" fontId="0" fillId="0" borderId="68" xfId="0" applyBorder="1" applyAlignment="1">
      <alignment horizontal="left" vertical="top" wrapText="1"/>
    </xf>
    <xf numFmtId="0" fontId="0" fillId="0" borderId="71" xfId="0" applyBorder="1" applyAlignment="1">
      <alignment horizontal="left" vertical="top" wrapText="1"/>
    </xf>
    <xf numFmtId="0" fontId="0" fillId="0" borderId="72" xfId="0" applyBorder="1" applyAlignment="1">
      <alignment horizontal="left" vertical="top" wrapText="1"/>
    </xf>
    <xf numFmtId="0" fontId="0" fillId="0" borderId="15" xfId="0" applyBorder="1" applyAlignment="1">
      <alignment horizontal="left" vertical="top" wrapText="1"/>
    </xf>
    <xf numFmtId="0" fontId="30" fillId="0" borderId="0" xfId="2" applyBorder="1" applyProtection="1"/>
    <xf numFmtId="0" fontId="30" fillId="0" borderId="70" xfId="2" applyBorder="1" applyAlignment="1" applyProtection="1">
      <alignment horizontal="left" vertical="top" wrapText="1"/>
    </xf>
    <xf numFmtId="0" fontId="0" fillId="0" borderId="73" xfId="0" applyBorder="1" applyAlignment="1">
      <alignment horizontal="left" vertical="top" wrapText="1"/>
    </xf>
    <xf numFmtId="0" fontId="0" fillId="0" borderId="11" xfId="0" applyBorder="1"/>
    <xf numFmtId="14" fontId="0" fillId="0" borderId="11" xfId="0" applyNumberFormat="1" applyBorder="1"/>
    <xf numFmtId="0" fontId="32" fillId="0" borderId="11" xfId="0" applyFont="1" applyBorder="1" applyAlignment="1">
      <alignment wrapText="1"/>
    </xf>
    <xf numFmtId="0" fontId="32" fillId="0" borderId="0" xfId="0" applyFont="1" applyAlignment="1">
      <alignment wrapText="1"/>
    </xf>
    <xf numFmtId="0" fontId="0" fillId="0" borderId="0" xfId="0" applyBorder="1"/>
    <xf numFmtId="0" fontId="32" fillId="0" borderId="0" xfId="0" applyFont="1" applyBorder="1" applyAlignment="1">
      <alignment wrapText="1"/>
    </xf>
  </cellXfs>
  <cellStyles count="3">
    <cellStyle name="Link" xfId="2" builtinId="8"/>
    <cellStyle name="Prozent" xfId="1" builtinId="5"/>
    <cellStyle name="Standard" xfId="0" builtinId="0"/>
  </cellStyles>
  <dxfs count="1222">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s>
  <tableStyles count="0" defaultTableStyle="TableStyleMedium2" defaultPivotStyle="PivotStyleLight16"/>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publik.tuwien.ac.at/files/publik_295948.pdf" TargetMode="External"/><Relationship Id="rId2" Type="http://schemas.openxmlformats.org/officeDocument/2006/relationships/hyperlink" Target="https://publik.tuwien.ac.at/files/publik_295897.pdf" TargetMode="External"/><Relationship Id="rId1" Type="http://schemas.openxmlformats.org/officeDocument/2006/relationships/hyperlink" Target="https://publik.tuwien.ac.at/files/publik_295896.pdf" TargetMode="External"/><Relationship Id="rId5" Type="http://schemas.openxmlformats.org/officeDocument/2006/relationships/hyperlink" Target="https://doi.org/10.5281/zenodo.7323206" TargetMode="External"/><Relationship Id="rId4" Type="http://schemas.openxmlformats.org/officeDocument/2006/relationships/hyperlink" Target="https://publik.tuwien.ac.at/files/publik_296007.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embedded-machine-learning/annette" TargetMode="External"/><Relationship Id="rId7" Type="http://schemas.openxmlformats.org/officeDocument/2006/relationships/hyperlink" Target="https://github.com/embedded-machine-learning/MobileNetV3-Segmentation-Keras" TargetMode="External"/><Relationship Id="rId2" Type="http://schemas.openxmlformats.org/officeDocument/2006/relationships/hyperlink" Target="https://github.com/embedded-machine-learning/scripts-and-guides" TargetMode="External"/><Relationship Id="rId1" Type="http://schemas.openxmlformats.org/officeDocument/2006/relationships/hyperlink" Target="https://github.com/embedded-machine-learning/blackthorn" TargetMode="External"/><Relationship Id="rId6" Type="http://schemas.openxmlformats.org/officeDocument/2006/relationships/hyperlink" Target="https://github.com/embedded-machine-learning/ShuntConnector" TargetMode="External"/><Relationship Id="rId5" Type="http://schemas.openxmlformats.org/officeDocument/2006/relationships/hyperlink" Target="https://github.com/embedded-machine-learning/eml-mobile-photo-app" TargetMode="External"/><Relationship Id="rId4" Type="http://schemas.openxmlformats.org/officeDocument/2006/relationships/hyperlink" Target="https://github.com/embedded-machine-learning/squeezenas_trai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eml.ict.tuwien.ac.at/PublFiles/Theses/EML_Master_Thesis_Monocular_Depth_Estimation_V01.pdf" TargetMode="External"/><Relationship Id="rId2" Type="http://schemas.openxmlformats.org/officeDocument/2006/relationships/hyperlink" Target="https://eml.ict.tuwien.ac.at/PublFiles/Theses/analytical_approximation_of_statistical_rounding.pdf" TargetMode="External"/><Relationship Id="rId1" Type="http://schemas.openxmlformats.org/officeDocument/2006/relationships/hyperlink" Target="mailto:axel.jantsch@tuwien.ac.at" TargetMode="External"/><Relationship Id="rId6" Type="http://schemas.openxmlformats.org/officeDocument/2006/relationships/hyperlink" Target="https://eml.ict.tuwien.ac.at/PublFiles/Theses/EMLCDL_Master_Depth-wiseConcatenationOfTwoPrunedNetworks_V01.pdf" TargetMode="External"/><Relationship Id="rId5" Type="http://schemas.openxmlformats.org/officeDocument/2006/relationships/hyperlink" Target="https://eml.ict.tuwien.ac.at/PublFiles/Theses/Adapting_a_Railroad_Anomaly_Detector_for_Embedded_Hardware.pdf" TargetMode="External"/><Relationship Id="rId4" Type="http://schemas.openxmlformats.org/officeDocument/2006/relationships/hyperlink" Target="https://eml.ict.tuwien.ac.at/PublFiles/Theses/EML_Master_Thesis_Rail_Track_Switch_Filter_V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59"/>
  <sheetViews>
    <sheetView zoomScale="85" zoomScaleNormal="85" workbookViewId="0">
      <pane xSplit="2" ySplit="3" topLeftCell="AY112" activePane="bottomRight" state="frozen"/>
      <selection pane="topRight" activeCell="AY1" sqref="AY1"/>
      <selection pane="bottomLeft" activeCell="A112" sqref="A112"/>
      <selection pane="bottomRight" activeCell="B134" sqref="B134"/>
    </sheetView>
  </sheetViews>
  <sheetFormatPr baseColWidth="10" defaultColWidth="11.44140625" defaultRowHeight="14.4" outlineLevelRow="2" outlineLevelCol="1" x14ac:dyDescent="0.3"/>
  <cols>
    <col min="1" max="1" width="8.6640625" style="6" customWidth="1"/>
    <col min="2" max="2" width="64.109375" style="6" customWidth="1"/>
    <col min="3" max="4" width="3.21875" style="6" hidden="1" customWidth="1" outlineLevel="1"/>
    <col min="5" max="24" width="3.77734375" style="7" hidden="1" customWidth="1" outlineLevel="1"/>
    <col min="25" max="25" width="3.77734375" style="7" customWidth="1" collapsed="1"/>
    <col min="26" max="30" width="3.77734375" style="7" customWidth="1"/>
    <col min="31" max="31" width="3.77734375" style="8" customWidth="1"/>
    <col min="32" max="38" width="3.77734375" style="7" customWidth="1" outlineLevel="1"/>
    <col min="39" max="39" width="11.21875" style="9" customWidth="1" outlineLevel="1"/>
    <col min="40" max="40" width="10.6640625" style="9" customWidth="1" outlineLevel="1"/>
    <col min="41" max="41" width="7.77734375" style="10" customWidth="1" outlineLevel="1"/>
    <col min="42" max="42" width="8.21875" style="10" customWidth="1"/>
    <col min="43" max="43" width="38.77734375" style="11" customWidth="1"/>
    <col min="44" max="44" width="41.77734375" style="11" customWidth="1"/>
    <col min="45" max="45" width="5.77734375" style="11" customWidth="1"/>
    <col min="46" max="46" width="6.21875" style="11" customWidth="1"/>
    <col min="47" max="47" width="35.77734375" style="11" customWidth="1"/>
    <col min="48" max="48" width="11" style="11" customWidth="1"/>
    <col min="49" max="49" width="10.6640625" style="11" customWidth="1"/>
    <col min="50" max="50" width="47.44140625" style="11" customWidth="1"/>
    <col min="51" max="51" width="11.109375" style="11" customWidth="1"/>
    <col min="52" max="52" width="52.77734375" style="11" customWidth="1"/>
    <col min="53" max="53" width="72.33203125" style="11" customWidth="1"/>
    <col min="54" max="54" width="8.21875" style="6" customWidth="1"/>
    <col min="55" max="1024" width="11.44140625" style="6"/>
  </cols>
  <sheetData>
    <row r="1" spans="1:54" s="11" customFormat="1" ht="43.2" x14ac:dyDescent="0.3">
      <c r="A1" s="5" t="s">
        <v>0</v>
      </c>
      <c r="B1" s="5"/>
      <c r="C1" s="4">
        <v>2019</v>
      </c>
      <c r="D1" s="4"/>
      <c r="E1" s="4"/>
      <c r="F1" s="4"/>
      <c r="G1" s="4"/>
      <c r="H1" s="4"/>
      <c r="I1" s="4"/>
      <c r="J1" s="4"/>
      <c r="K1" s="4"/>
      <c r="L1" s="4"/>
      <c r="M1" s="4"/>
      <c r="N1" s="4"/>
      <c r="O1" s="3">
        <v>2020</v>
      </c>
      <c r="P1" s="3"/>
      <c r="Q1" s="3"/>
      <c r="R1" s="3"/>
      <c r="S1" s="3"/>
      <c r="T1" s="3"/>
      <c r="U1" s="3"/>
      <c r="V1" s="3"/>
      <c r="W1" s="3"/>
      <c r="X1" s="3"/>
      <c r="Y1" s="3"/>
      <c r="Z1" s="3"/>
      <c r="AA1" s="2">
        <v>2021</v>
      </c>
      <c r="AB1" s="2"/>
      <c r="AC1" s="2"/>
      <c r="AD1" s="2"/>
      <c r="AE1" s="2"/>
      <c r="AF1" s="2"/>
      <c r="AG1" s="2"/>
      <c r="AH1" s="2"/>
      <c r="AI1" s="2"/>
      <c r="AJ1" s="2"/>
      <c r="AK1" s="2"/>
      <c r="AL1" s="2"/>
      <c r="AM1" s="12" t="s">
        <v>1</v>
      </c>
      <c r="AN1" s="12" t="s">
        <v>2</v>
      </c>
      <c r="AO1" s="13" t="s">
        <v>3</v>
      </c>
      <c r="AP1" s="14" t="s">
        <v>4</v>
      </c>
      <c r="AQ1" s="15" t="s">
        <v>5</v>
      </c>
      <c r="AR1" s="16" t="s">
        <v>6</v>
      </c>
      <c r="AS1" s="16" t="s">
        <v>7</v>
      </c>
      <c r="AT1" s="16" t="s">
        <v>8</v>
      </c>
      <c r="AU1" s="17" t="s">
        <v>9</v>
      </c>
      <c r="AV1" s="17" t="s">
        <v>10</v>
      </c>
      <c r="AW1" s="17" t="s">
        <v>11</v>
      </c>
      <c r="AX1" s="17" t="s">
        <v>12</v>
      </c>
      <c r="AY1" s="17" t="s">
        <v>13</v>
      </c>
      <c r="AZ1" s="17" t="s">
        <v>14</v>
      </c>
      <c r="BA1" s="17" t="s">
        <v>15</v>
      </c>
      <c r="BB1" s="17" t="s">
        <v>16</v>
      </c>
    </row>
    <row r="2" spans="1:54" x14ac:dyDescent="0.3">
      <c r="A2" s="5"/>
      <c r="B2" s="5"/>
      <c r="C2" s="18">
        <v>1</v>
      </c>
      <c r="D2" s="18">
        <v>2</v>
      </c>
      <c r="E2" s="18">
        <v>3</v>
      </c>
      <c r="F2" s="18">
        <v>4</v>
      </c>
      <c r="G2" s="18">
        <v>5</v>
      </c>
      <c r="H2" s="18">
        <v>6</v>
      </c>
      <c r="I2" s="18">
        <v>7</v>
      </c>
      <c r="J2" s="18">
        <v>8</v>
      </c>
      <c r="K2" s="18">
        <v>9</v>
      </c>
      <c r="L2" s="18">
        <v>10</v>
      </c>
      <c r="M2" s="18">
        <v>11</v>
      </c>
      <c r="N2" s="18">
        <v>12</v>
      </c>
      <c r="O2" s="18">
        <v>1</v>
      </c>
      <c r="P2" s="18">
        <v>2</v>
      </c>
      <c r="Q2" s="18">
        <v>3</v>
      </c>
      <c r="R2" s="18">
        <v>4</v>
      </c>
      <c r="S2" s="18">
        <v>5</v>
      </c>
      <c r="T2" s="18">
        <v>6</v>
      </c>
      <c r="U2" s="18">
        <v>7</v>
      </c>
      <c r="V2" s="18">
        <v>8</v>
      </c>
      <c r="W2" s="18">
        <v>9</v>
      </c>
      <c r="X2" s="18">
        <v>10</v>
      </c>
      <c r="Y2" s="18">
        <v>11</v>
      </c>
      <c r="Z2" s="18">
        <v>12</v>
      </c>
      <c r="AA2" s="18">
        <v>1</v>
      </c>
      <c r="AB2" s="18">
        <v>2</v>
      </c>
      <c r="AC2" s="18">
        <v>3</v>
      </c>
      <c r="AD2" s="18">
        <v>4</v>
      </c>
      <c r="AE2" s="19">
        <v>5</v>
      </c>
      <c r="AF2" s="18">
        <v>6</v>
      </c>
      <c r="AG2" s="18">
        <v>7</v>
      </c>
      <c r="AH2" s="18">
        <v>8</v>
      </c>
      <c r="AI2" s="18">
        <v>9</v>
      </c>
      <c r="AJ2" s="18">
        <v>10</v>
      </c>
      <c r="AK2" s="18">
        <v>11</v>
      </c>
      <c r="AL2" s="18">
        <v>12</v>
      </c>
      <c r="AM2" s="20"/>
      <c r="AN2" s="20"/>
      <c r="AO2" s="21"/>
      <c r="AP2" s="22" t="s">
        <v>17</v>
      </c>
      <c r="AQ2" s="23"/>
      <c r="AR2" s="24"/>
      <c r="AS2" s="24"/>
      <c r="AT2" s="24"/>
      <c r="AU2" s="25"/>
      <c r="AV2" s="25"/>
      <c r="AW2" s="25"/>
      <c r="AX2" s="25"/>
      <c r="AY2" s="25"/>
      <c r="AZ2" s="25"/>
      <c r="BA2" s="25"/>
      <c r="BB2" s="26"/>
    </row>
    <row r="3" spans="1:54" ht="15.6" outlineLevel="1" x14ac:dyDescent="0.3">
      <c r="A3" s="1"/>
      <c r="B3" s="1"/>
      <c r="C3" s="27"/>
      <c r="D3" s="27"/>
      <c r="E3" s="27"/>
      <c r="F3" s="27"/>
      <c r="G3" s="28"/>
      <c r="H3" s="27"/>
      <c r="I3" s="27"/>
      <c r="J3" s="27"/>
      <c r="K3" s="27"/>
      <c r="L3" s="27">
        <v>1</v>
      </c>
      <c r="M3" s="27">
        <v>2</v>
      </c>
      <c r="N3" s="28">
        <v>3</v>
      </c>
      <c r="O3" s="27">
        <v>4</v>
      </c>
      <c r="P3" s="28">
        <v>5</v>
      </c>
      <c r="Q3" s="27">
        <v>6</v>
      </c>
      <c r="R3" s="28">
        <v>7</v>
      </c>
      <c r="S3" s="27">
        <v>8</v>
      </c>
      <c r="T3" s="28">
        <v>9</v>
      </c>
      <c r="U3" s="27">
        <v>10</v>
      </c>
      <c r="V3" s="28">
        <v>11</v>
      </c>
      <c r="W3" s="27">
        <v>12</v>
      </c>
      <c r="X3" s="28">
        <v>13</v>
      </c>
      <c r="Y3" s="27">
        <v>14</v>
      </c>
      <c r="Z3" s="28">
        <v>15</v>
      </c>
      <c r="AA3" s="27">
        <v>16</v>
      </c>
      <c r="AB3" s="28">
        <v>17</v>
      </c>
      <c r="AC3" s="27">
        <v>18</v>
      </c>
      <c r="AD3" s="28">
        <v>19</v>
      </c>
      <c r="AE3" s="29">
        <v>20</v>
      </c>
      <c r="AF3" s="28">
        <v>21</v>
      </c>
      <c r="AG3" s="27">
        <v>22</v>
      </c>
      <c r="AH3" s="28">
        <v>23</v>
      </c>
      <c r="AI3" s="27">
        <v>24</v>
      </c>
      <c r="AJ3" s="28">
        <v>25</v>
      </c>
      <c r="AK3" s="27">
        <v>26</v>
      </c>
      <c r="AL3" s="28">
        <v>27</v>
      </c>
      <c r="AM3" s="30"/>
      <c r="AN3" s="30"/>
      <c r="AO3" s="31"/>
      <c r="AP3" s="32"/>
      <c r="AQ3" s="33"/>
      <c r="AR3" s="34"/>
      <c r="AS3" s="34"/>
      <c r="AT3" s="34"/>
      <c r="AU3" s="35"/>
      <c r="AV3" s="35"/>
      <c r="AW3" s="35"/>
      <c r="AX3" s="35"/>
      <c r="AY3" s="35"/>
      <c r="AZ3" s="35"/>
      <c r="BA3" s="35"/>
      <c r="BB3" s="36"/>
    </row>
    <row r="4" spans="1:54" ht="30.6" outlineLevel="1" x14ac:dyDescent="0.3">
      <c r="A4" s="37"/>
      <c r="B4" s="38" t="s">
        <v>18</v>
      </c>
      <c r="C4" s="39"/>
      <c r="D4" s="40"/>
      <c r="E4" s="41"/>
      <c r="F4" s="42"/>
      <c r="G4" s="42"/>
      <c r="H4" s="42"/>
      <c r="I4" s="42"/>
      <c r="J4" s="42"/>
      <c r="K4" s="42"/>
      <c r="L4" s="42"/>
      <c r="M4" s="42"/>
      <c r="N4" s="42"/>
      <c r="O4" s="43"/>
      <c r="P4" s="44"/>
      <c r="Q4" s="41"/>
      <c r="R4" s="43"/>
      <c r="S4" s="41" t="s">
        <v>19</v>
      </c>
      <c r="T4" s="42"/>
      <c r="U4" s="43"/>
      <c r="V4" s="44"/>
      <c r="W4" s="45" t="s">
        <v>20</v>
      </c>
      <c r="X4" s="43"/>
      <c r="Y4" s="41" t="s">
        <v>21</v>
      </c>
      <c r="Z4" s="42"/>
      <c r="AA4" s="43"/>
      <c r="AB4" s="44"/>
      <c r="AC4" s="41" t="s">
        <v>22</v>
      </c>
      <c r="AD4" s="43"/>
      <c r="AE4" s="46"/>
      <c r="AF4" s="42"/>
      <c r="AG4" s="43"/>
      <c r="AH4" s="44"/>
      <c r="AI4" s="45" t="s">
        <v>23</v>
      </c>
      <c r="AJ4" s="43"/>
      <c r="AK4" s="41"/>
      <c r="AL4" s="42"/>
      <c r="AM4" s="30"/>
      <c r="AN4" s="30"/>
      <c r="AO4" s="31"/>
      <c r="AP4" s="47"/>
      <c r="AQ4" s="33"/>
      <c r="AR4" s="48"/>
      <c r="AS4" s="34"/>
      <c r="AT4" s="34"/>
      <c r="AU4" s="35"/>
      <c r="AV4" s="35"/>
      <c r="AW4" s="35"/>
      <c r="AX4" s="35"/>
      <c r="AY4" s="35"/>
      <c r="AZ4" s="35"/>
      <c r="BA4" s="35"/>
      <c r="BB4" s="36"/>
    </row>
    <row r="5" spans="1:54" ht="15.6" outlineLevel="1" x14ac:dyDescent="0.3">
      <c r="A5" s="37"/>
      <c r="B5" s="38" t="s">
        <v>24</v>
      </c>
      <c r="C5" s="39"/>
      <c r="D5" s="40"/>
      <c r="E5" s="41"/>
      <c r="F5" s="42"/>
      <c r="G5" s="42"/>
      <c r="H5" s="42"/>
      <c r="I5" s="42"/>
      <c r="J5" s="42"/>
      <c r="K5" s="42"/>
      <c r="L5" s="42"/>
      <c r="M5" s="42"/>
      <c r="N5" s="42"/>
      <c r="O5" s="43"/>
      <c r="P5" s="44"/>
      <c r="Q5" s="41"/>
      <c r="R5" s="43"/>
      <c r="S5" s="41"/>
      <c r="T5" s="42"/>
      <c r="U5" s="43"/>
      <c r="V5" s="44"/>
      <c r="W5" s="41"/>
      <c r="X5" s="43"/>
      <c r="Y5" s="41"/>
      <c r="Z5" s="42"/>
      <c r="AA5" s="43"/>
      <c r="AB5" s="44"/>
      <c r="AC5" s="41"/>
      <c r="AD5" s="43"/>
      <c r="AE5" s="46"/>
      <c r="AF5" s="42"/>
      <c r="AG5" s="43"/>
      <c r="AH5" s="44"/>
      <c r="AI5" s="41"/>
      <c r="AJ5" s="43"/>
      <c r="AK5" s="41"/>
      <c r="AL5" s="42"/>
      <c r="AM5" s="49"/>
      <c r="AN5" s="49"/>
      <c r="AO5" s="50"/>
      <c r="AP5" s="47"/>
      <c r="AQ5" s="51"/>
      <c r="AR5" s="24"/>
      <c r="AS5" s="24"/>
      <c r="AT5" s="24"/>
      <c r="AU5" s="25"/>
      <c r="AV5" s="25"/>
      <c r="AW5" s="25"/>
      <c r="AX5" s="25"/>
      <c r="AY5" s="25"/>
      <c r="AZ5" s="25"/>
      <c r="BA5" s="25"/>
      <c r="BB5" s="26"/>
    </row>
    <row r="6" spans="1:54" ht="28.8" x14ac:dyDescent="0.3">
      <c r="A6" s="52" t="s">
        <v>25</v>
      </c>
      <c r="B6" s="17" t="s">
        <v>26</v>
      </c>
      <c r="C6" s="53"/>
      <c r="D6" s="54"/>
      <c r="E6" s="55"/>
      <c r="F6" s="56"/>
      <c r="G6" s="56"/>
      <c r="H6" s="56"/>
      <c r="I6" s="56"/>
      <c r="J6" s="56"/>
      <c r="K6" s="56"/>
      <c r="L6" s="56" t="s">
        <v>27</v>
      </c>
      <c r="M6" s="56" t="s">
        <v>27</v>
      </c>
      <c r="N6" s="56" t="s">
        <v>27</v>
      </c>
      <c r="O6" s="56" t="s">
        <v>27</v>
      </c>
      <c r="P6" s="54" t="s">
        <v>27</v>
      </c>
      <c r="Q6" s="56" t="s">
        <v>27</v>
      </c>
      <c r="R6" s="56" t="s">
        <v>27</v>
      </c>
      <c r="S6" s="56" t="s">
        <v>27</v>
      </c>
      <c r="T6" s="56" t="s">
        <v>27</v>
      </c>
      <c r="U6" s="54" t="s">
        <v>27</v>
      </c>
      <c r="V6" s="56" t="s">
        <v>27</v>
      </c>
      <c r="W6" s="56" t="s">
        <v>27</v>
      </c>
      <c r="X6" s="56" t="s">
        <v>27</v>
      </c>
      <c r="Y6" s="56" t="s">
        <v>27</v>
      </c>
      <c r="Z6" s="53" t="s">
        <v>27</v>
      </c>
      <c r="AA6" s="56" t="s">
        <v>28</v>
      </c>
      <c r="AB6" s="56" t="s">
        <v>28</v>
      </c>
      <c r="AC6" s="56" t="s">
        <v>28</v>
      </c>
      <c r="AD6" s="56"/>
      <c r="AE6" s="57"/>
      <c r="AF6" s="56"/>
      <c r="AG6" s="56"/>
      <c r="AH6" s="56"/>
      <c r="AI6" s="56"/>
      <c r="AJ6" s="53"/>
      <c r="AK6" s="55"/>
      <c r="AL6" s="56"/>
      <c r="AM6" s="58"/>
      <c r="AN6" s="58"/>
      <c r="AO6" s="59"/>
      <c r="AP6" s="60">
        <f>SUMPRODUCT(AO7:AO34,AP7:AP34)/SUM(AO7:AO34)</f>
        <v>0.51891891891891895</v>
      </c>
      <c r="AQ6" s="61" t="s">
        <v>29</v>
      </c>
      <c r="AR6" s="62" t="s">
        <v>30</v>
      </c>
      <c r="AS6" s="17"/>
      <c r="AT6" s="63"/>
      <c r="AU6" s="35"/>
      <c r="AV6" s="35"/>
      <c r="AW6" s="35"/>
      <c r="AX6" s="35"/>
      <c r="AY6" s="35"/>
      <c r="AZ6" s="35"/>
      <c r="BA6" s="35"/>
      <c r="BB6" s="36"/>
    </row>
    <row r="7" spans="1:54" ht="28.8" outlineLevel="1" x14ac:dyDescent="0.3">
      <c r="A7" s="64" t="s">
        <v>31</v>
      </c>
      <c r="B7" s="65" t="s">
        <v>32</v>
      </c>
      <c r="C7" s="66"/>
      <c r="D7" s="67"/>
      <c r="E7" s="68"/>
      <c r="F7" s="69"/>
      <c r="G7" s="69"/>
      <c r="H7" s="69"/>
      <c r="I7" s="69"/>
      <c r="J7" s="69"/>
      <c r="K7" s="69"/>
      <c r="L7" s="69"/>
      <c r="M7" s="69"/>
      <c r="N7" s="69"/>
      <c r="O7" s="69"/>
      <c r="P7" s="67"/>
      <c r="Q7" s="69"/>
      <c r="R7" s="69"/>
      <c r="S7" s="69"/>
      <c r="T7" s="69"/>
      <c r="U7" s="66"/>
      <c r="V7" s="69"/>
      <c r="W7" s="69"/>
      <c r="X7" s="69"/>
      <c r="Y7" s="69"/>
      <c r="Z7" s="69"/>
      <c r="AA7" s="69"/>
      <c r="AB7" s="69"/>
      <c r="AC7" s="69"/>
      <c r="AD7" s="69"/>
      <c r="AE7" s="70"/>
      <c r="AF7" s="69"/>
      <c r="AG7" s="69"/>
      <c r="AH7" s="69"/>
      <c r="AI7" s="69"/>
      <c r="AJ7" s="66"/>
      <c r="AK7" s="68"/>
      <c r="AL7" s="69"/>
      <c r="AM7" s="71">
        <v>44075</v>
      </c>
      <c r="AN7" s="71">
        <v>44134</v>
      </c>
      <c r="AO7" s="72"/>
      <c r="AP7" s="73">
        <f>AVERAGE(AP8)</f>
        <v>1</v>
      </c>
      <c r="AQ7" s="74" t="s">
        <v>33</v>
      </c>
      <c r="AR7" s="75" t="s">
        <v>34</v>
      </c>
      <c r="AS7" s="76" t="s">
        <v>35</v>
      </c>
      <c r="AT7" s="76"/>
      <c r="AU7" s="75"/>
      <c r="AV7" s="75" t="s">
        <v>36</v>
      </c>
      <c r="AW7" s="75" t="str">
        <f>"D"&amp;RIGHT(A7,5)</f>
        <v>D1.1.1</v>
      </c>
      <c r="AX7" s="75" t="s">
        <v>37</v>
      </c>
      <c r="AY7" s="75" t="s">
        <v>38</v>
      </c>
      <c r="AZ7" s="75" t="s">
        <v>39</v>
      </c>
      <c r="BA7" s="75" t="s">
        <v>40</v>
      </c>
      <c r="BB7" s="77"/>
    </row>
    <row r="8" spans="1:54" ht="100.8" hidden="1" outlineLevel="2" x14ac:dyDescent="0.3">
      <c r="A8" s="64"/>
      <c r="B8" s="78" t="s">
        <v>41</v>
      </c>
      <c r="C8" s="79"/>
      <c r="D8" s="80"/>
      <c r="E8" s="81"/>
      <c r="F8" s="82"/>
      <c r="G8" s="82"/>
      <c r="H8" s="83"/>
      <c r="I8" s="83"/>
      <c r="J8" s="83"/>
      <c r="K8" s="83"/>
      <c r="L8" s="83"/>
      <c r="M8" s="83"/>
      <c r="N8" s="83"/>
      <c r="O8" s="79"/>
      <c r="P8" s="80"/>
      <c r="Q8" s="81"/>
      <c r="R8" s="79"/>
      <c r="S8" s="81"/>
      <c r="T8" s="83"/>
      <c r="U8" s="79"/>
      <c r="V8" s="80"/>
      <c r="W8" s="81" t="s">
        <v>42</v>
      </c>
      <c r="X8" s="79" t="s">
        <v>42</v>
      </c>
      <c r="Y8" s="81"/>
      <c r="Z8" s="82"/>
      <c r="AA8" s="79"/>
      <c r="AB8" s="80"/>
      <c r="AC8" s="81"/>
      <c r="AD8" s="79"/>
      <c r="AE8" s="84"/>
      <c r="AF8" s="83"/>
      <c r="AG8" s="79"/>
      <c r="AH8" s="80"/>
      <c r="AI8" s="81"/>
      <c r="AJ8" s="79"/>
      <c r="AK8" s="81"/>
      <c r="AL8" s="82"/>
      <c r="AM8" s="85"/>
      <c r="AN8" s="85"/>
      <c r="AO8" s="86">
        <v>2</v>
      </c>
      <c r="AP8" s="87">
        <v>1</v>
      </c>
      <c r="AQ8" s="88" t="s">
        <v>43</v>
      </c>
      <c r="AR8" s="35" t="s">
        <v>44</v>
      </c>
      <c r="AS8" s="35" t="s">
        <v>35</v>
      </c>
      <c r="AT8" s="35"/>
      <c r="AU8" s="35" t="s">
        <v>45</v>
      </c>
      <c r="AV8" s="35"/>
      <c r="AW8" s="35"/>
      <c r="AX8" s="35"/>
      <c r="AY8" s="35"/>
      <c r="AZ8" s="35"/>
      <c r="BA8" s="35"/>
      <c r="BB8" s="36"/>
    </row>
    <row r="9" spans="1:54" hidden="1" outlineLevel="2" x14ac:dyDescent="0.3">
      <c r="A9" s="64"/>
      <c r="B9" s="89"/>
      <c r="C9" s="90"/>
      <c r="D9" s="91"/>
      <c r="E9" s="92"/>
      <c r="F9" s="82"/>
      <c r="G9" s="82"/>
      <c r="H9" s="82"/>
      <c r="I9" s="82"/>
      <c r="J9" s="82"/>
      <c r="K9" s="82"/>
      <c r="L9" s="82"/>
      <c r="M9" s="82"/>
      <c r="N9" s="82"/>
      <c r="O9" s="82"/>
      <c r="P9" s="91"/>
      <c r="Q9" s="82"/>
      <c r="R9" s="82"/>
      <c r="S9" s="82"/>
      <c r="T9" s="82"/>
      <c r="U9" s="90"/>
      <c r="V9" s="82"/>
      <c r="W9" s="82"/>
      <c r="X9" s="82"/>
      <c r="Y9" s="82"/>
      <c r="Z9" s="82"/>
      <c r="AA9" s="82"/>
      <c r="AB9" s="82"/>
      <c r="AC9" s="82"/>
      <c r="AD9" s="82"/>
      <c r="AE9" s="93"/>
      <c r="AF9" s="82"/>
      <c r="AG9" s="82"/>
      <c r="AH9" s="82"/>
      <c r="AI9" s="82"/>
      <c r="AJ9" s="90"/>
      <c r="AK9" s="92"/>
      <c r="AL9" s="82"/>
      <c r="AM9" s="85"/>
      <c r="AN9" s="85"/>
      <c r="AO9" s="86"/>
      <c r="AP9" s="87"/>
      <c r="AQ9" s="88"/>
      <c r="AR9" s="35"/>
      <c r="AS9" s="35"/>
      <c r="AT9" s="35"/>
      <c r="AU9" s="35"/>
      <c r="AV9" s="35"/>
      <c r="AW9" s="35"/>
      <c r="AX9" s="35"/>
      <c r="AY9" s="35"/>
      <c r="AZ9" s="35"/>
      <c r="BA9" s="35"/>
      <c r="BB9" s="36"/>
    </row>
    <row r="10" spans="1:54" ht="72" outlineLevel="1" collapsed="1" x14ac:dyDescent="0.3">
      <c r="A10" s="64" t="s">
        <v>46</v>
      </c>
      <c r="B10" s="65" t="s">
        <v>47</v>
      </c>
      <c r="C10" s="66"/>
      <c r="D10" s="67"/>
      <c r="E10" s="68"/>
      <c r="F10" s="69"/>
      <c r="G10" s="69"/>
      <c r="H10" s="69"/>
      <c r="I10" s="69"/>
      <c r="J10" s="69"/>
      <c r="K10" s="69"/>
      <c r="L10" s="69"/>
      <c r="M10" s="69"/>
      <c r="N10" s="69"/>
      <c r="O10" s="69"/>
      <c r="P10" s="67"/>
      <c r="Q10" s="69"/>
      <c r="R10" s="69"/>
      <c r="S10" s="69"/>
      <c r="T10" s="69"/>
      <c r="U10" s="66"/>
      <c r="V10" s="69"/>
      <c r="W10" s="69"/>
      <c r="X10" s="69"/>
      <c r="Y10" s="69"/>
      <c r="Z10" s="69"/>
      <c r="AA10" s="69"/>
      <c r="AB10" s="69"/>
      <c r="AC10" s="69"/>
      <c r="AD10" s="69"/>
      <c r="AE10" s="70"/>
      <c r="AF10" s="69"/>
      <c r="AG10" s="69"/>
      <c r="AH10" s="69"/>
      <c r="AI10" s="69"/>
      <c r="AJ10" s="66"/>
      <c r="AK10" s="68"/>
      <c r="AL10" s="69"/>
      <c r="AM10" s="71">
        <v>43739</v>
      </c>
      <c r="AN10" s="71">
        <v>44469</v>
      </c>
      <c r="AO10" s="72"/>
      <c r="AP10" s="73">
        <f>SUMPRODUCT(AO11:AO13,AP11:AP13)/SUM(AO11:AO13)</f>
        <v>0.81111111111111112</v>
      </c>
      <c r="AQ10" s="74" t="s">
        <v>48</v>
      </c>
      <c r="AR10" s="75" t="s">
        <v>49</v>
      </c>
      <c r="AS10" s="76" t="s">
        <v>50</v>
      </c>
      <c r="AT10" s="76" t="s">
        <v>50</v>
      </c>
      <c r="AU10" s="75"/>
      <c r="AV10" s="75" t="s">
        <v>51</v>
      </c>
      <c r="AW10" s="75" t="str">
        <f>"D"&amp;RIGHT(A10,5)</f>
        <v>D1.1.2</v>
      </c>
      <c r="AX10" s="75" t="s">
        <v>52</v>
      </c>
      <c r="AY10" s="75" t="s">
        <v>53</v>
      </c>
      <c r="AZ10" s="75" t="s">
        <v>54</v>
      </c>
      <c r="BA10" s="75" t="s">
        <v>55</v>
      </c>
      <c r="BB10" s="77">
        <v>1</v>
      </c>
    </row>
    <row r="11" spans="1:54" ht="57.6" hidden="1" outlineLevel="2" x14ac:dyDescent="0.3">
      <c r="A11" s="64"/>
      <c r="B11" s="94" t="s">
        <v>56</v>
      </c>
      <c r="C11" s="79"/>
      <c r="D11" s="80"/>
      <c r="E11" s="81"/>
      <c r="F11" s="82"/>
      <c r="G11" s="82"/>
      <c r="H11" s="83"/>
      <c r="I11" s="83"/>
      <c r="J11" s="83"/>
      <c r="K11" s="83"/>
      <c r="L11" s="83"/>
      <c r="M11" s="83"/>
      <c r="N11" s="83"/>
      <c r="O11" s="79"/>
      <c r="P11" s="80"/>
      <c r="Q11" s="81"/>
      <c r="R11" s="79"/>
      <c r="S11" s="81"/>
      <c r="T11" s="83"/>
      <c r="U11" s="79"/>
      <c r="V11" s="80"/>
      <c r="W11" s="81"/>
      <c r="X11" s="79"/>
      <c r="Y11" s="81"/>
      <c r="Z11" s="82" t="s">
        <v>42</v>
      </c>
      <c r="AA11" s="79" t="s">
        <v>28</v>
      </c>
      <c r="AB11" s="80" t="s">
        <v>28</v>
      </c>
      <c r="AC11" s="81" t="s">
        <v>28</v>
      </c>
      <c r="AD11" s="79" t="s">
        <v>28</v>
      </c>
      <c r="AE11" s="84" t="s">
        <v>28</v>
      </c>
      <c r="AF11" s="83" t="s">
        <v>28</v>
      </c>
      <c r="AG11" s="79"/>
      <c r="AH11" s="80"/>
      <c r="AI11" s="81"/>
      <c r="AJ11" s="79"/>
      <c r="AK11" s="81"/>
      <c r="AL11" s="82"/>
      <c r="AM11" s="85"/>
      <c r="AN11" s="85"/>
      <c r="AO11" s="86">
        <v>2</v>
      </c>
      <c r="AP11" s="87">
        <v>0.5</v>
      </c>
      <c r="AQ11" s="88"/>
      <c r="AR11" s="35" t="s">
        <v>57</v>
      </c>
      <c r="AS11" s="35" t="s">
        <v>50</v>
      </c>
      <c r="AT11" s="35"/>
      <c r="AU11" s="35" t="s">
        <v>58</v>
      </c>
      <c r="AV11" s="35"/>
      <c r="AW11" s="35"/>
      <c r="AX11" s="35"/>
      <c r="AY11" s="35"/>
      <c r="AZ11" s="35"/>
      <c r="BA11" s="35"/>
      <c r="BB11" s="36"/>
    </row>
    <row r="12" spans="1:54" ht="86.4" hidden="1" outlineLevel="2" x14ac:dyDescent="0.3">
      <c r="A12" s="64"/>
      <c r="B12" s="94" t="s">
        <v>59</v>
      </c>
      <c r="C12" s="95"/>
      <c r="D12" s="96"/>
      <c r="E12" s="97"/>
      <c r="F12" s="82"/>
      <c r="G12" s="82"/>
      <c r="H12" s="98"/>
      <c r="I12" s="98"/>
      <c r="J12" s="98"/>
      <c r="K12" s="98"/>
      <c r="L12" s="98"/>
      <c r="M12" s="98"/>
      <c r="N12" s="98"/>
      <c r="O12" s="95"/>
      <c r="P12" s="96"/>
      <c r="Q12" s="97"/>
      <c r="R12" s="95"/>
      <c r="S12" s="97"/>
      <c r="T12" s="98"/>
      <c r="U12" s="95"/>
      <c r="V12" s="96"/>
      <c r="W12" s="97" t="s">
        <v>42</v>
      </c>
      <c r="X12" s="95" t="s">
        <v>42</v>
      </c>
      <c r="Y12" s="97" t="s">
        <v>42</v>
      </c>
      <c r="Z12" s="82" t="s">
        <v>42</v>
      </c>
      <c r="AA12" s="95" t="s">
        <v>28</v>
      </c>
      <c r="AB12" s="96" t="s">
        <v>28</v>
      </c>
      <c r="AC12" s="97"/>
      <c r="AD12" s="95"/>
      <c r="AE12" s="99"/>
      <c r="AF12" s="98"/>
      <c r="AG12" s="95"/>
      <c r="AH12" s="96"/>
      <c r="AI12" s="97"/>
      <c r="AJ12" s="95"/>
      <c r="AK12" s="97"/>
      <c r="AL12" s="82"/>
      <c r="AM12" s="85"/>
      <c r="AN12" s="85"/>
      <c r="AO12" s="86">
        <v>5</v>
      </c>
      <c r="AP12" s="87">
        <v>0.9</v>
      </c>
      <c r="AQ12" s="88" t="s">
        <v>60</v>
      </c>
      <c r="AR12" s="35" t="s">
        <v>61</v>
      </c>
      <c r="AS12" s="35" t="s">
        <v>50</v>
      </c>
      <c r="AT12" s="35"/>
      <c r="AU12" s="35" t="s">
        <v>62</v>
      </c>
      <c r="AV12" s="35"/>
      <c r="AW12" s="35"/>
      <c r="AX12" s="35"/>
      <c r="AY12" s="35"/>
      <c r="AZ12" s="35" t="s">
        <v>63</v>
      </c>
      <c r="BA12" s="35"/>
      <c r="BB12" s="36"/>
    </row>
    <row r="13" spans="1:54" ht="86.4" hidden="1" outlineLevel="2" x14ac:dyDescent="0.3">
      <c r="A13" s="64"/>
      <c r="B13" s="94" t="s">
        <v>64</v>
      </c>
      <c r="C13" s="95"/>
      <c r="D13" s="96"/>
      <c r="E13" s="97"/>
      <c r="F13" s="82"/>
      <c r="G13" s="82"/>
      <c r="H13" s="98"/>
      <c r="I13" s="98"/>
      <c r="J13" s="98"/>
      <c r="K13" s="98"/>
      <c r="L13" s="98"/>
      <c r="M13" s="98"/>
      <c r="N13" s="98"/>
      <c r="O13" s="95"/>
      <c r="P13" s="96"/>
      <c r="Q13" s="97"/>
      <c r="R13" s="95"/>
      <c r="S13" s="97"/>
      <c r="T13" s="98"/>
      <c r="U13" s="95"/>
      <c r="V13" s="96"/>
      <c r="W13" s="97" t="s">
        <v>42</v>
      </c>
      <c r="X13" s="95" t="s">
        <v>42</v>
      </c>
      <c r="Y13" s="97" t="s">
        <v>42</v>
      </c>
      <c r="Z13" s="82" t="s">
        <v>42</v>
      </c>
      <c r="AA13" s="95" t="s">
        <v>28</v>
      </c>
      <c r="AB13" s="96" t="s">
        <v>28</v>
      </c>
      <c r="AC13" s="97"/>
      <c r="AD13" s="95"/>
      <c r="AE13" s="99"/>
      <c r="AF13" s="98"/>
      <c r="AG13" s="95"/>
      <c r="AH13" s="96"/>
      <c r="AI13" s="97"/>
      <c r="AJ13" s="95"/>
      <c r="AK13" s="97"/>
      <c r="AL13" s="82"/>
      <c r="AM13" s="85"/>
      <c r="AN13" s="85"/>
      <c r="AO13" s="86">
        <v>2</v>
      </c>
      <c r="AP13" s="87">
        <v>0.9</v>
      </c>
      <c r="AQ13" s="88" t="s">
        <v>60</v>
      </c>
      <c r="AR13" s="35" t="s">
        <v>61</v>
      </c>
      <c r="AS13" s="35" t="s">
        <v>50</v>
      </c>
      <c r="AT13" s="35"/>
      <c r="AU13" s="35" t="s">
        <v>65</v>
      </c>
      <c r="AV13" s="35"/>
      <c r="AW13" s="35"/>
      <c r="AX13" s="35"/>
      <c r="AY13" s="35"/>
      <c r="AZ13" s="35"/>
      <c r="BA13" s="35"/>
      <c r="BB13" s="36"/>
    </row>
    <row r="14" spans="1:54" ht="72" outlineLevel="1" collapsed="1" x14ac:dyDescent="0.3">
      <c r="A14" s="64" t="s">
        <v>66</v>
      </c>
      <c r="B14" s="65" t="s">
        <v>67</v>
      </c>
      <c r="C14" s="66"/>
      <c r="D14" s="67"/>
      <c r="E14" s="68"/>
      <c r="F14" s="69"/>
      <c r="G14" s="69"/>
      <c r="H14" s="69"/>
      <c r="I14" s="69"/>
      <c r="J14" s="69"/>
      <c r="K14" s="69"/>
      <c r="L14" s="69"/>
      <c r="M14" s="69"/>
      <c r="N14" s="69"/>
      <c r="O14" s="69"/>
      <c r="P14" s="67"/>
      <c r="Q14" s="69"/>
      <c r="R14" s="69"/>
      <c r="S14" s="69"/>
      <c r="T14" s="69"/>
      <c r="U14" s="66"/>
      <c r="V14" s="69"/>
      <c r="W14" s="69"/>
      <c r="X14" s="69"/>
      <c r="Y14" s="69"/>
      <c r="Z14" s="69"/>
      <c r="AA14" s="69"/>
      <c r="AB14" s="69"/>
      <c r="AC14" s="69"/>
      <c r="AD14" s="69"/>
      <c r="AE14" s="70"/>
      <c r="AF14" s="69"/>
      <c r="AG14" s="69"/>
      <c r="AH14" s="69"/>
      <c r="AI14" s="69"/>
      <c r="AJ14" s="66"/>
      <c r="AK14" s="68"/>
      <c r="AL14" s="69"/>
      <c r="AM14" s="71">
        <v>43739</v>
      </c>
      <c r="AN14" s="71">
        <v>44469</v>
      </c>
      <c r="AO14" s="72"/>
      <c r="AP14" s="73">
        <f>SUMPRODUCT(AO15:AO19,AP15:AP19)/SUM(AO15:AO19)</f>
        <v>0.85454545454545461</v>
      </c>
      <c r="AQ14" s="74" t="s">
        <v>68</v>
      </c>
      <c r="AR14" s="75" t="s">
        <v>69</v>
      </c>
      <c r="AS14" s="76" t="s">
        <v>70</v>
      </c>
      <c r="AT14" s="76" t="s">
        <v>70</v>
      </c>
      <c r="AU14" s="75"/>
      <c r="AV14" s="75" t="s">
        <v>51</v>
      </c>
      <c r="AW14" s="75" t="str">
        <f>"D"&amp;RIGHT(A14,5)</f>
        <v>D1.1.3</v>
      </c>
      <c r="AX14" s="75" t="s">
        <v>71</v>
      </c>
      <c r="AY14" s="75" t="s">
        <v>53</v>
      </c>
      <c r="AZ14" s="75" t="s">
        <v>72</v>
      </c>
      <c r="BA14" s="75" t="s">
        <v>73</v>
      </c>
      <c r="BB14" s="77">
        <v>1</v>
      </c>
    </row>
    <row r="15" spans="1:54" ht="36.6" hidden="1" customHeight="1" outlineLevel="2" x14ac:dyDescent="0.3">
      <c r="A15" s="64"/>
      <c r="B15" s="100" t="s">
        <v>74</v>
      </c>
      <c r="C15" s="95"/>
      <c r="D15" s="96"/>
      <c r="E15" s="97"/>
      <c r="F15" s="82"/>
      <c r="G15" s="82"/>
      <c r="H15" s="98"/>
      <c r="I15" s="98"/>
      <c r="J15" s="98"/>
      <c r="K15" s="98"/>
      <c r="L15" s="98"/>
      <c r="M15" s="98"/>
      <c r="N15" s="98"/>
      <c r="O15" s="95"/>
      <c r="P15" s="96"/>
      <c r="Q15" s="97"/>
      <c r="R15" s="95"/>
      <c r="S15" s="97"/>
      <c r="T15" s="98"/>
      <c r="U15" s="95"/>
      <c r="V15" s="96"/>
      <c r="W15" s="97"/>
      <c r="X15" s="95"/>
      <c r="Y15" s="97"/>
      <c r="Z15" s="82"/>
      <c r="AA15" s="95" t="s">
        <v>42</v>
      </c>
      <c r="AB15" s="96"/>
      <c r="AC15" s="97"/>
      <c r="AD15" s="95"/>
      <c r="AE15" s="99"/>
      <c r="AF15" s="98"/>
      <c r="AG15" s="95"/>
      <c r="AH15" s="96"/>
      <c r="AI15" s="97"/>
      <c r="AJ15" s="95"/>
      <c r="AK15" s="97"/>
      <c r="AL15" s="82"/>
      <c r="AM15" s="85"/>
      <c r="AN15" s="85"/>
      <c r="AO15" s="86">
        <v>0</v>
      </c>
      <c r="AP15" s="87">
        <v>0.3</v>
      </c>
      <c r="AQ15" s="88"/>
      <c r="AR15" s="35"/>
      <c r="AS15" s="35" t="s">
        <v>70</v>
      </c>
      <c r="AT15" s="35"/>
      <c r="AU15" s="35"/>
      <c r="AV15" s="35"/>
      <c r="AW15" s="35"/>
      <c r="AX15" s="35"/>
      <c r="AY15" s="35"/>
      <c r="AZ15" s="35" t="s">
        <v>75</v>
      </c>
      <c r="BA15" s="35"/>
      <c r="BB15" s="36"/>
    </row>
    <row r="16" spans="1:54" ht="28.8" hidden="1" outlineLevel="2" x14ac:dyDescent="0.3">
      <c r="A16" s="64"/>
      <c r="B16" s="100" t="s">
        <v>76</v>
      </c>
      <c r="C16" s="95"/>
      <c r="D16" s="96"/>
      <c r="E16" s="97"/>
      <c r="F16" s="82"/>
      <c r="G16" s="82"/>
      <c r="H16" s="98"/>
      <c r="I16" s="98"/>
      <c r="J16" s="98"/>
      <c r="K16" s="98"/>
      <c r="L16" s="98"/>
      <c r="M16" s="98"/>
      <c r="N16" s="98"/>
      <c r="O16" s="95"/>
      <c r="P16" s="96"/>
      <c r="Q16" s="97"/>
      <c r="R16" s="95"/>
      <c r="S16" s="97"/>
      <c r="T16" s="98"/>
      <c r="U16" s="95"/>
      <c r="V16" s="96"/>
      <c r="W16" s="97" t="s">
        <v>42</v>
      </c>
      <c r="X16" s="95" t="s">
        <v>42</v>
      </c>
      <c r="Y16" s="97" t="s">
        <v>42</v>
      </c>
      <c r="Z16" s="82" t="s">
        <v>42</v>
      </c>
      <c r="AA16" s="95"/>
      <c r="AB16" s="96"/>
      <c r="AC16" s="97"/>
      <c r="AD16" s="95"/>
      <c r="AE16" s="99"/>
      <c r="AF16" s="98"/>
      <c r="AG16" s="95"/>
      <c r="AH16" s="96"/>
      <c r="AI16" s="97"/>
      <c r="AJ16" s="95"/>
      <c r="AK16" s="97"/>
      <c r="AL16" s="82"/>
      <c r="AM16" s="85"/>
      <c r="AN16" s="85"/>
      <c r="AO16" s="86">
        <v>5</v>
      </c>
      <c r="AP16" s="87">
        <v>1</v>
      </c>
      <c r="AQ16" s="88"/>
      <c r="AR16" s="35" t="s">
        <v>77</v>
      </c>
      <c r="AS16" s="35" t="s">
        <v>70</v>
      </c>
      <c r="AT16" s="35"/>
      <c r="AU16" s="35" t="s">
        <v>78</v>
      </c>
      <c r="AV16" s="35"/>
      <c r="AW16" s="35"/>
      <c r="AX16" s="35"/>
      <c r="AY16" s="35"/>
      <c r="AZ16" s="35"/>
      <c r="BA16" s="35"/>
      <c r="BB16" s="36"/>
    </row>
    <row r="17" spans="1:54" s="115" customFormat="1" ht="28.8" hidden="1" outlineLevel="2" x14ac:dyDescent="0.3">
      <c r="A17" s="101"/>
      <c r="B17" s="102" t="s">
        <v>79</v>
      </c>
      <c r="C17" s="103"/>
      <c r="D17" s="104"/>
      <c r="E17" s="105"/>
      <c r="F17" s="106"/>
      <c r="G17" s="106"/>
      <c r="H17" s="107"/>
      <c r="I17" s="107"/>
      <c r="J17" s="107"/>
      <c r="K17" s="107"/>
      <c r="L17" s="107"/>
      <c r="M17" s="107"/>
      <c r="N17" s="107"/>
      <c r="O17" s="103"/>
      <c r="P17" s="104"/>
      <c r="Q17" s="105"/>
      <c r="R17" s="103"/>
      <c r="S17" s="105"/>
      <c r="T17" s="107"/>
      <c r="U17" s="103"/>
      <c r="V17" s="104"/>
      <c r="W17" s="105"/>
      <c r="X17" s="103"/>
      <c r="Y17" s="105"/>
      <c r="Z17" s="106"/>
      <c r="AA17" s="103"/>
      <c r="AB17" s="104"/>
      <c r="AC17" s="105"/>
      <c r="AD17" s="103"/>
      <c r="AE17" s="108"/>
      <c r="AF17" s="107"/>
      <c r="AG17" s="103"/>
      <c r="AH17" s="104"/>
      <c r="AI17" s="105"/>
      <c r="AJ17" s="103"/>
      <c r="AK17" s="105"/>
      <c r="AL17" s="106"/>
      <c r="AM17" s="109"/>
      <c r="AN17" s="109"/>
      <c r="AO17" s="110">
        <v>0</v>
      </c>
      <c r="AP17" s="111"/>
      <c r="AQ17" s="112"/>
      <c r="AR17" s="113" t="s">
        <v>80</v>
      </c>
      <c r="AS17" s="113"/>
      <c r="AT17" s="113"/>
      <c r="AU17" s="113"/>
      <c r="AV17" s="113"/>
      <c r="AW17" s="113"/>
      <c r="AX17" s="113"/>
      <c r="AY17" s="113"/>
      <c r="AZ17" s="113"/>
      <c r="BA17" s="113"/>
      <c r="BB17" s="114"/>
    </row>
    <row r="18" spans="1:54" ht="100.8" hidden="1" outlineLevel="2" x14ac:dyDescent="0.3">
      <c r="A18" s="64"/>
      <c r="B18" s="100" t="s">
        <v>81</v>
      </c>
      <c r="C18" s="79"/>
      <c r="D18" s="80"/>
      <c r="E18" s="81"/>
      <c r="F18" s="82"/>
      <c r="G18" s="82"/>
      <c r="H18" s="83"/>
      <c r="I18" s="83"/>
      <c r="J18" s="83"/>
      <c r="K18" s="83"/>
      <c r="L18" s="83"/>
      <c r="M18" s="83"/>
      <c r="N18" s="83"/>
      <c r="O18" s="79"/>
      <c r="P18" s="80"/>
      <c r="Q18" s="81"/>
      <c r="R18" s="79"/>
      <c r="S18" s="81"/>
      <c r="T18" s="83"/>
      <c r="U18" s="79"/>
      <c r="V18" s="80"/>
      <c r="W18" s="81" t="s">
        <v>42</v>
      </c>
      <c r="X18" s="79" t="s">
        <v>42</v>
      </c>
      <c r="Y18" s="81" t="s">
        <v>42</v>
      </c>
      <c r="Z18" s="82" t="s">
        <v>42</v>
      </c>
      <c r="AA18" s="79"/>
      <c r="AB18" s="80"/>
      <c r="AC18" s="81"/>
      <c r="AD18" s="79"/>
      <c r="AE18" s="84"/>
      <c r="AF18" s="83"/>
      <c r="AG18" s="79"/>
      <c r="AH18" s="80"/>
      <c r="AI18" s="81"/>
      <c r="AJ18" s="79"/>
      <c r="AK18" s="81"/>
      <c r="AL18" s="82"/>
      <c r="AM18" s="85"/>
      <c r="AN18" s="85"/>
      <c r="AO18" s="86">
        <v>4</v>
      </c>
      <c r="AP18" s="87">
        <v>1</v>
      </c>
      <c r="AQ18" s="88" t="s">
        <v>82</v>
      </c>
      <c r="AR18" s="35" t="s">
        <v>83</v>
      </c>
      <c r="AS18" s="35" t="s">
        <v>70</v>
      </c>
      <c r="AT18" s="35"/>
      <c r="AU18" s="35" t="s">
        <v>84</v>
      </c>
      <c r="AV18" s="35"/>
      <c r="AW18" s="35"/>
      <c r="AX18" s="35"/>
      <c r="AY18" s="35"/>
      <c r="AZ18" s="35"/>
      <c r="BA18" s="35"/>
      <c r="BB18" s="36"/>
    </row>
    <row r="19" spans="1:54" ht="28.8" hidden="1" outlineLevel="2" x14ac:dyDescent="0.3">
      <c r="A19" s="64"/>
      <c r="B19" s="100" t="s">
        <v>85</v>
      </c>
      <c r="C19" s="90"/>
      <c r="D19" s="91"/>
      <c r="E19" s="92"/>
      <c r="F19" s="82"/>
      <c r="G19" s="82"/>
      <c r="H19" s="82"/>
      <c r="I19" s="82"/>
      <c r="J19" s="82"/>
      <c r="K19" s="82"/>
      <c r="L19" s="82"/>
      <c r="M19" s="82"/>
      <c r="N19" s="82"/>
      <c r="O19" s="82"/>
      <c r="P19" s="91"/>
      <c r="Q19" s="82"/>
      <c r="R19" s="82"/>
      <c r="S19" s="82"/>
      <c r="T19" s="82"/>
      <c r="U19" s="90"/>
      <c r="V19" s="82"/>
      <c r="W19" s="82"/>
      <c r="X19" s="82"/>
      <c r="Y19" s="82"/>
      <c r="Z19" s="82"/>
      <c r="AA19" s="82" t="s">
        <v>42</v>
      </c>
      <c r="AB19" s="82" t="s">
        <v>42</v>
      </c>
      <c r="AC19" s="82" t="s">
        <v>42</v>
      </c>
      <c r="AD19" s="82"/>
      <c r="AE19" s="93"/>
      <c r="AF19" s="82"/>
      <c r="AG19" s="82"/>
      <c r="AH19" s="82"/>
      <c r="AI19" s="82"/>
      <c r="AJ19" s="90"/>
      <c r="AK19" s="92"/>
      <c r="AL19" s="82"/>
      <c r="AM19" s="85"/>
      <c r="AN19" s="85"/>
      <c r="AO19" s="86">
        <v>2</v>
      </c>
      <c r="AP19" s="87">
        <v>0.2</v>
      </c>
      <c r="AQ19" s="88"/>
      <c r="AR19" s="35" t="s">
        <v>86</v>
      </c>
      <c r="AS19" s="35" t="s">
        <v>70</v>
      </c>
      <c r="AT19" s="35"/>
      <c r="AU19" s="35" t="s">
        <v>87</v>
      </c>
      <c r="AV19" s="35"/>
      <c r="AW19" s="35"/>
      <c r="AX19" s="35"/>
      <c r="AY19" s="35"/>
      <c r="AZ19" s="35"/>
      <c r="BA19" s="35"/>
      <c r="BB19" s="36"/>
    </row>
    <row r="20" spans="1:54" hidden="1" outlineLevel="2" x14ac:dyDescent="0.3">
      <c r="A20" s="64"/>
      <c r="B20" s="100"/>
      <c r="C20" s="90"/>
      <c r="D20" s="91"/>
      <c r="E20" s="92"/>
      <c r="F20" s="82"/>
      <c r="G20" s="82"/>
      <c r="H20" s="82"/>
      <c r="I20" s="82"/>
      <c r="J20" s="82"/>
      <c r="K20" s="82"/>
      <c r="L20" s="82"/>
      <c r="M20" s="82"/>
      <c r="N20" s="82"/>
      <c r="O20" s="82"/>
      <c r="P20" s="91"/>
      <c r="Q20" s="82"/>
      <c r="R20" s="82"/>
      <c r="S20" s="82"/>
      <c r="T20" s="82"/>
      <c r="U20" s="90"/>
      <c r="V20" s="82"/>
      <c r="W20" s="82"/>
      <c r="X20" s="82"/>
      <c r="Y20" s="82"/>
      <c r="Z20" s="82"/>
      <c r="AA20" s="82"/>
      <c r="AB20" s="82"/>
      <c r="AC20" s="82"/>
      <c r="AD20" s="82"/>
      <c r="AE20" s="93"/>
      <c r="AF20" s="82"/>
      <c r="AG20" s="82"/>
      <c r="AH20" s="82"/>
      <c r="AI20" s="82"/>
      <c r="AJ20" s="90"/>
      <c r="AK20" s="92"/>
      <c r="AL20" s="82"/>
      <c r="AM20" s="85"/>
      <c r="AN20" s="85"/>
      <c r="AO20" s="86"/>
      <c r="AP20" s="87"/>
      <c r="AQ20" s="88"/>
      <c r="AR20" s="35"/>
      <c r="AS20" s="35"/>
      <c r="AT20" s="35"/>
      <c r="AU20" s="35"/>
      <c r="AV20" s="35"/>
      <c r="AW20" s="35"/>
      <c r="AX20" s="35"/>
      <c r="AY20" s="35"/>
      <c r="AZ20" s="35"/>
      <c r="BA20" s="35"/>
      <c r="BB20" s="36"/>
    </row>
    <row r="21" spans="1:54" ht="57.6" outlineLevel="1" collapsed="1" x14ac:dyDescent="0.3">
      <c r="A21" s="64" t="s">
        <v>88</v>
      </c>
      <c r="B21" s="65" t="s">
        <v>89</v>
      </c>
      <c r="C21" s="66"/>
      <c r="D21" s="67"/>
      <c r="E21" s="68"/>
      <c r="F21" s="69"/>
      <c r="G21" s="69"/>
      <c r="H21" s="69"/>
      <c r="I21" s="69"/>
      <c r="J21" s="69"/>
      <c r="K21" s="69"/>
      <c r="L21" s="69"/>
      <c r="M21" s="69"/>
      <c r="N21" s="69"/>
      <c r="O21" s="69"/>
      <c r="P21" s="67"/>
      <c r="Q21" s="69"/>
      <c r="R21" s="69"/>
      <c r="S21" s="69"/>
      <c r="T21" s="69"/>
      <c r="U21" s="66"/>
      <c r="V21" s="69"/>
      <c r="W21" s="69"/>
      <c r="X21" s="69"/>
      <c r="Y21" s="69"/>
      <c r="Z21" s="69"/>
      <c r="AA21" s="69"/>
      <c r="AB21" s="69"/>
      <c r="AC21" s="69"/>
      <c r="AD21" s="69"/>
      <c r="AE21" s="70"/>
      <c r="AF21" s="69"/>
      <c r="AG21" s="69"/>
      <c r="AH21" s="69"/>
      <c r="AI21" s="69"/>
      <c r="AJ21" s="66"/>
      <c r="AK21" s="68"/>
      <c r="AL21" s="69"/>
      <c r="AM21" s="71">
        <v>44044</v>
      </c>
      <c r="AN21" s="71">
        <v>44134</v>
      </c>
      <c r="AO21" s="72"/>
      <c r="AP21" s="73">
        <f>SUMPRODUCT(AO22:AO23,AP22:AP23)/SUM(AO22:AO23)</f>
        <v>0</v>
      </c>
      <c r="AQ21" s="74"/>
      <c r="AR21" s="75"/>
      <c r="AS21" s="76" t="s">
        <v>90</v>
      </c>
      <c r="AT21" s="76"/>
      <c r="AU21" s="75"/>
      <c r="AV21" s="75" t="s">
        <v>91</v>
      </c>
      <c r="AW21" s="75" t="s">
        <v>92</v>
      </c>
      <c r="AX21" s="75" t="s">
        <v>93</v>
      </c>
      <c r="AY21" s="75" t="s">
        <v>53</v>
      </c>
      <c r="AZ21" s="75" t="s">
        <v>94</v>
      </c>
      <c r="BA21" s="75"/>
      <c r="BB21" s="77"/>
    </row>
    <row r="22" spans="1:54" ht="43.2" hidden="1" outlineLevel="2" x14ac:dyDescent="0.3">
      <c r="A22" s="64"/>
      <c r="B22" s="100" t="s">
        <v>95</v>
      </c>
      <c r="C22" s="116"/>
      <c r="D22" s="117"/>
      <c r="E22" s="118"/>
      <c r="F22" s="82"/>
      <c r="G22" s="82"/>
      <c r="H22" s="119"/>
      <c r="I22" s="119"/>
      <c r="J22" s="119"/>
      <c r="K22" s="119"/>
      <c r="L22" s="119"/>
      <c r="M22" s="119"/>
      <c r="N22" s="119"/>
      <c r="O22" s="119"/>
      <c r="P22" s="117"/>
      <c r="Q22" s="118"/>
      <c r="R22" s="116"/>
      <c r="S22" s="118"/>
      <c r="T22" s="119"/>
      <c r="U22" s="116"/>
      <c r="V22" s="117"/>
      <c r="W22" s="118"/>
      <c r="X22" s="116"/>
      <c r="Y22" s="118"/>
      <c r="Z22" s="82"/>
      <c r="AA22" s="119"/>
      <c r="AB22" s="117"/>
      <c r="AC22" s="118"/>
      <c r="AD22" s="116"/>
      <c r="AE22" s="120" t="s">
        <v>42</v>
      </c>
      <c r="AF22" s="119" t="s">
        <v>42</v>
      </c>
      <c r="AG22" s="116" t="s">
        <v>42</v>
      </c>
      <c r="AH22" s="117" t="s">
        <v>42</v>
      </c>
      <c r="AI22" s="118" t="s">
        <v>42</v>
      </c>
      <c r="AJ22" s="116"/>
      <c r="AK22" s="118"/>
      <c r="AL22" s="82"/>
      <c r="AM22" s="85"/>
      <c r="AN22" s="85"/>
      <c r="AO22" s="86">
        <v>5</v>
      </c>
      <c r="AP22" s="87">
        <v>0</v>
      </c>
      <c r="AQ22" s="88" t="s">
        <v>96</v>
      </c>
      <c r="AR22" s="35"/>
      <c r="AS22" s="35" t="s">
        <v>90</v>
      </c>
      <c r="AT22" s="35"/>
      <c r="AU22" s="35"/>
      <c r="AV22" s="35"/>
      <c r="AW22" s="35"/>
      <c r="AX22" s="35"/>
      <c r="AY22" s="35"/>
      <c r="AZ22" s="35"/>
      <c r="BA22" s="35"/>
      <c r="BB22" s="36"/>
    </row>
    <row r="23" spans="1:54" hidden="1" outlineLevel="2" x14ac:dyDescent="0.3">
      <c r="A23" s="64"/>
      <c r="B23" s="100"/>
      <c r="C23" s="116"/>
      <c r="D23" s="117"/>
      <c r="E23" s="118"/>
      <c r="F23" s="82"/>
      <c r="G23" s="82"/>
      <c r="H23" s="119"/>
      <c r="I23" s="119"/>
      <c r="J23" s="119"/>
      <c r="K23" s="119"/>
      <c r="L23" s="119"/>
      <c r="M23" s="119"/>
      <c r="N23" s="119"/>
      <c r="O23" s="119"/>
      <c r="P23" s="117"/>
      <c r="Q23" s="118"/>
      <c r="R23" s="116"/>
      <c r="S23" s="118"/>
      <c r="T23" s="119"/>
      <c r="U23" s="116"/>
      <c r="V23" s="117"/>
      <c r="W23" s="118"/>
      <c r="X23" s="116"/>
      <c r="Y23" s="118"/>
      <c r="Z23" s="82"/>
      <c r="AA23" s="119"/>
      <c r="AB23" s="117"/>
      <c r="AC23" s="118"/>
      <c r="AD23" s="116"/>
      <c r="AE23" s="120"/>
      <c r="AF23" s="119"/>
      <c r="AG23" s="116"/>
      <c r="AH23" s="117"/>
      <c r="AI23" s="118"/>
      <c r="AJ23" s="116"/>
      <c r="AK23" s="118"/>
      <c r="AL23" s="82"/>
      <c r="AM23" s="85"/>
      <c r="AN23" s="85"/>
      <c r="AO23" s="86"/>
      <c r="AP23" s="87"/>
      <c r="AQ23" s="88"/>
      <c r="AR23" s="35"/>
      <c r="AS23" s="35"/>
      <c r="AT23" s="35"/>
      <c r="AU23" s="35"/>
      <c r="AV23" s="35"/>
      <c r="AW23" s="35"/>
      <c r="AX23" s="35"/>
      <c r="AY23" s="35"/>
      <c r="AZ23" s="35"/>
      <c r="BA23" s="35"/>
      <c r="BB23" s="36"/>
    </row>
    <row r="24" spans="1:54" ht="43.2" outlineLevel="1" collapsed="1" x14ac:dyDescent="0.3">
      <c r="A24" s="64" t="s">
        <v>97</v>
      </c>
      <c r="B24" s="65" t="s">
        <v>98</v>
      </c>
      <c r="C24" s="66"/>
      <c r="D24" s="67"/>
      <c r="E24" s="68"/>
      <c r="F24" s="69"/>
      <c r="G24" s="69"/>
      <c r="H24" s="69"/>
      <c r="I24" s="69"/>
      <c r="J24" s="69"/>
      <c r="K24" s="69"/>
      <c r="L24" s="69"/>
      <c r="M24" s="69"/>
      <c r="N24" s="69"/>
      <c r="O24" s="69"/>
      <c r="P24" s="67"/>
      <c r="Q24" s="69"/>
      <c r="R24" s="69"/>
      <c r="S24" s="69"/>
      <c r="T24" s="69"/>
      <c r="U24" s="66"/>
      <c r="V24" s="69"/>
      <c r="W24" s="69"/>
      <c r="X24" s="69"/>
      <c r="Y24" s="69"/>
      <c r="Z24" s="69"/>
      <c r="AA24" s="69"/>
      <c r="AB24" s="69"/>
      <c r="AC24" s="69"/>
      <c r="AD24" s="69"/>
      <c r="AE24" s="70"/>
      <c r="AF24" s="69"/>
      <c r="AG24" s="69"/>
      <c r="AH24" s="69"/>
      <c r="AI24" s="69"/>
      <c r="AJ24" s="66"/>
      <c r="AK24" s="68"/>
      <c r="AL24" s="69"/>
      <c r="AM24" s="71">
        <v>44146</v>
      </c>
      <c r="AN24" s="71">
        <v>44439</v>
      </c>
      <c r="AO24" s="72"/>
      <c r="AP24" s="73">
        <f>SUMPRODUCT(AO25:AO29,AP25:AP29)/SUM(AO25:AO29)</f>
        <v>6.25E-2</v>
      </c>
      <c r="AQ24" s="74" t="s">
        <v>99</v>
      </c>
      <c r="AR24" s="75"/>
      <c r="AS24" s="76" t="s">
        <v>90</v>
      </c>
      <c r="AT24" s="76" t="s">
        <v>100</v>
      </c>
      <c r="AU24" s="75"/>
      <c r="AV24" s="75" t="s">
        <v>51</v>
      </c>
      <c r="AW24" s="75" t="s">
        <v>101</v>
      </c>
      <c r="AX24" s="75" t="s">
        <v>102</v>
      </c>
      <c r="AY24" s="75" t="s">
        <v>103</v>
      </c>
      <c r="AZ24" s="75" t="s">
        <v>104</v>
      </c>
      <c r="BA24" s="75" t="s">
        <v>105</v>
      </c>
      <c r="BB24" s="77">
        <v>2</v>
      </c>
    </row>
    <row r="25" spans="1:54" ht="100.95" hidden="1" customHeight="1" outlineLevel="2" x14ac:dyDescent="0.3">
      <c r="A25" s="64"/>
      <c r="B25" s="100" t="s">
        <v>106</v>
      </c>
      <c r="C25" s="116"/>
      <c r="D25" s="117"/>
      <c r="E25" s="118"/>
      <c r="F25" s="82"/>
      <c r="G25" s="82"/>
      <c r="H25" s="119"/>
      <c r="I25" s="119"/>
      <c r="J25" s="119"/>
      <c r="K25" s="119"/>
      <c r="L25" s="119"/>
      <c r="M25" s="119"/>
      <c r="N25" s="119"/>
      <c r="O25" s="119"/>
      <c r="P25" s="117"/>
      <c r="Q25" s="118"/>
      <c r="R25" s="116"/>
      <c r="S25" s="118"/>
      <c r="T25" s="119"/>
      <c r="U25" s="116"/>
      <c r="V25" s="117"/>
      <c r="W25" s="118"/>
      <c r="X25" s="116"/>
      <c r="Y25" s="118" t="s">
        <v>42</v>
      </c>
      <c r="Z25" s="82" t="s">
        <v>42</v>
      </c>
      <c r="AA25" s="119" t="s">
        <v>42</v>
      </c>
      <c r="AB25" s="117" t="s">
        <v>42</v>
      </c>
      <c r="AC25" s="118" t="s">
        <v>42</v>
      </c>
      <c r="AD25" s="116" t="s">
        <v>42</v>
      </c>
      <c r="AE25" s="120"/>
      <c r="AF25" s="119"/>
      <c r="AG25" s="116"/>
      <c r="AH25" s="117"/>
      <c r="AI25" s="118"/>
      <c r="AJ25" s="116"/>
      <c r="AK25" s="118"/>
      <c r="AL25" s="82"/>
      <c r="AM25" s="85"/>
      <c r="AN25" s="85"/>
      <c r="AO25" s="86">
        <v>5</v>
      </c>
      <c r="AP25" s="87">
        <v>0.1</v>
      </c>
      <c r="AQ25" s="88" t="s">
        <v>107</v>
      </c>
      <c r="AR25" s="35"/>
      <c r="AS25" s="35" t="s">
        <v>90</v>
      </c>
      <c r="AT25" s="35" t="s">
        <v>100</v>
      </c>
      <c r="AU25" s="35" t="s">
        <v>108</v>
      </c>
      <c r="AV25" s="35"/>
      <c r="AW25" s="35"/>
      <c r="AX25" s="35"/>
      <c r="AY25" s="35"/>
      <c r="AZ25" s="35" t="s">
        <v>109</v>
      </c>
      <c r="BA25" s="35"/>
      <c r="BB25" s="36"/>
    </row>
    <row r="26" spans="1:54" hidden="1" outlineLevel="2" x14ac:dyDescent="0.3">
      <c r="A26" s="64"/>
      <c r="B26" s="100"/>
      <c r="C26" s="116"/>
      <c r="D26" s="117"/>
      <c r="E26" s="118"/>
      <c r="F26" s="82"/>
      <c r="G26" s="82"/>
      <c r="H26" s="119"/>
      <c r="I26" s="119"/>
      <c r="J26" s="119"/>
      <c r="K26" s="119"/>
      <c r="L26" s="119"/>
      <c r="M26" s="119"/>
      <c r="N26" s="119"/>
      <c r="O26" s="119"/>
      <c r="P26" s="117"/>
      <c r="Q26" s="118"/>
      <c r="R26" s="116"/>
      <c r="S26" s="118"/>
      <c r="T26" s="119"/>
      <c r="U26" s="116"/>
      <c r="V26" s="117"/>
      <c r="W26" s="118"/>
      <c r="X26" s="116"/>
      <c r="Y26" s="118"/>
      <c r="Z26" s="82"/>
      <c r="AA26" s="119"/>
      <c r="AB26" s="117"/>
      <c r="AC26" s="118"/>
      <c r="AD26" s="116"/>
      <c r="AE26" s="120"/>
      <c r="AF26" s="119"/>
      <c r="AG26" s="116"/>
      <c r="AH26" s="117"/>
      <c r="AI26" s="118"/>
      <c r="AJ26" s="116"/>
      <c r="AK26" s="118"/>
      <c r="AL26" s="82"/>
      <c r="AM26" s="85"/>
      <c r="AN26" s="85"/>
      <c r="AO26" s="86"/>
      <c r="AP26" s="87"/>
      <c r="AQ26" s="88"/>
      <c r="AR26" s="35"/>
      <c r="AS26" s="35"/>
      <c r="AT26" s="35"/>
      <c r="AU26" s="35"/>
      <c r="AV26" s="35"/>
      <c r="AW26" s="35"/>
      <c r="AX26" s="35"/>
      <c r="AY26" s="35"/>
      <c r="AZ26" s="35"/>
      <c r="BA26" s="35"/>
      <c r="BB26" s="36"/>
    </row>
    <row r="27" spans="1:54" hidden="1" outlineLevel="2" x14ac:dyDescent="0.3">
      <c r="A27" s="64"/>
      <c r="B27" s="100"/>
      <c r="C27" s="116"/>
      <c r="D27" s="117"/>
      <c r="E27" s="118"/>
      <c r="F27" s="82"/>
      <c r="G27" s="82"/>
      <c r="H27" s="119"/>
      <c r="I27" s="119"/>
      <c r="J27" s="119"/>
      <c r="K27" s="119"/>
      <c r="L27" s="119"/>
      <c r="M27" s="119"/>
      <c r="N27" s="119"/>
      <c r="O27" s="119"/>
      <c r="P27" s="117"/>
      <c r="Q27" s="118"/>
      <c r="R27" s="116"/>
      <c r="S27" s="118"/>
      <c r="T27" s="119"/>
      <c r="U27" s="116"/>
      <c r="V27" s="117"/>
      <c r="W27" s="118"/>
      <c r="X27" s="116"/>
      <c r="Y27" s="118"/>
      <c r="Z27" s="82"/>
      <c r="AA27" s="119"/>
      <c r="AB27" s="117"/>
      <c r="AC27" s="118"/>
      <c r="AD27" s="116"/>
      <c r="AE27" s="120"/>
      <c r="AF27" s="119"/>
      <c r="AG27" s="116"/>
      <c r="AH27" s="117"/>
      <c r="AI27" s="118"/>
      <c r="AJ27" s="116"/>
      <c r="AK27" s="118"/>
      <c r="AL27" s="82"/>
      <c r="AM27" s="85"/>
      <c r="AN27" s="85"/>
      <c r="AO27" s="86"/>
      <c r="AP27" s="87"/>
      <c r="AQ27" s="88"/>
      <c r="AR27" s="35"/>
      <c r="AS27" s="35"/>
      <c r="AT27" s="35"/>
      <c r="AU27" s="35"/>
      <c r="AV27" s="35"/>
      <c r="AW27" s="35"/>
      <c r="AX27" s="35"/>
      <c r="AY27" s="35"/>
      <c r="AZ27" s="35"/>
      <c r="BA27" s="35"/>
      <c r="BB27" s="36"/>
    </row>
    <row r="28" spans="1:54" hidden="1" outlineLevel="2" x14ac:dyDescent="0.3">
      <c r="A28" s="64"/>
      <c r="B28" s="100"/>
      <c r="C28" s="116"/>
      <c r="D28" s="117"/>
      <c r="E28" s="118"/>
      <c r="F28" s="82"/>
      <c r="G28" s="82"/>
      <c r="H28" s="119"/>
      <c r="I28" s="119"/>
      <c r="J28" s="119"/>
      <c r="K28" s="119"/>
      <c r="L28" s="119"/>
      <c r="M28" s="119"/>
      <c r="N28" s="119"/>
      <c r="O28" s="119"/>
      <c r="P28" s="117"/>
      <c r="Q28" s="118"/>
      <c r="R28" s="116"/>
      <c r="S28" s="118"/>
      <c r="T28" s="119"/>
      <c r="U28" s="116"/>
      <c r="V28" s="117"/>
      <c r="W28" s="118"/>
      <c r="X28" s="116"/>
      <c r="Y28" s="118"/>
      <c r="Z28" s="82"/>
      <c r="AA28" s="119"/>
      <c r="AB28" s="117"/>
      <c r="AC28" s="118"/>
      <c r="AD28" s="116"/>
      <c r="AE28" s="120"/>
      <c r="AF28" s="119"/>
      <c r="AG28" s="116"/>
      <c r="AH28" s="117"/>
      <c r="AI28" s="118"/>
      <c r="AJ28" s="116"/>
      <c r="AK28" s="118"/>
      <c r="AL28" s="82"/>
      <c r="AM28" s="85"/>
      <c r="AN28" s="85"/>
      <c r="AO28" s="86"/>
      <c r="AP28" s="87"/>
      <c r="AQ28" s="88"/>
      <c r="AR28" s="35"/>
      <c r="AS28" s="35"/>
      <c r="AT28" s="35"/>
      <c r="AU28" s="35"/>
      <c r="AV28" s="35"/>
      <c r="AW28" s="35"/>
      <c r="AX28" s="35"/>
      <c r="AY28" s="35"/>
      <c r="AZ28" s="35"/>
      <c r="BA28" s="35"/>
      <c r="BB28" s="36"/>
    </row>
    <row r="29" spans="1:54" ht="28.8" hidden="1" outlineLevel="2" x14ac:dyDescent="0.3">
      <c r="A29" s="64"/>
      <c r="B29" s="100" t="s">
        <v>110</v>
      </c>
      <c r="C29" s="116"/>
      <c r="D29" s="117"/>
      <c r="E29" s="118"/>
      <c r="F29" s="82"/>
      <c r="G29" s="82"/>
      <c r="H29" s="119"/>
      <c r="I29" s="119"/>
      <c r="J29" s="119"/>
      <c r="K29" s="119"/>
      <c r="L29" s="119"/>
      <c r="M29" s="119"/>
      <c r="N29" s="119"/>
      <c r="O29" s="119"/>
      <c r="P29" s="117"/>
      <c r="Q29" s="118"/>
      <c r="R29" s="116"/>
      <c r="S29" s="118"/>
      <c r="T29" s="119"/>
      <c r="U29" s="116"/>
      <c r="V29" s="117"/>
      <c r="W29" s="118"/>
      <c r="X29" s="116"/>
      <c r="Y29" s="118"/>
      <c r="Z29" s="82"/>
      <c r="AA29" s="119"/>
      <c r="AB29" s="117"/>
      <c r="AC29" s="118"/>
      <c r="AD29" s="116"/>
      <c r="AE29" s="120"/>
      <c r="AF29" s="119"/>
      <c r="AG29" s="116"/>
      <c r="AH29" s="117"/>
      <c r="AI29" s="118"/>
      <c r="AJ29" s="116"/>
      <c r="AK29" s="118"/>
      <c r="AL29" s="82"/>
      <c r="AM29" s="85"/>
      <c r="AN29" s="85"/>
      <c r="AO29" s="86">
        <v>3</v>
      </c>
      <c r="AP29" s="87">
        <v>0</v>
      </c>
      <c r="AQ29" s="88" t="s">
        <v>111</v>
      </c>
      <c r="AR29" s="35" t="s">
        <v>112</v>
      </c>
      <c r="AS29" s="35" t="s">
        <v>70</v>
      </c>
      <c r="AT29" s="35"/>
      <c r="AU29" s="35"/>
      <c r="AV29" s="35"/>
      <c r="AW29" s="35"/>
      <c r="AX29" s="35"/>
      <c r="AY29" s="35"/>
      <c r="AZ29" s="35"/>
      <c r="BA29" s="35"/>
      <c r="BB29" s="36"/>
    </row>
    <row r="30" spans="1:54" hidden="1" outlineLevel="2" x14ac:dyDescent="0.3">
      <c r="A30" s="64"/>
      <c r="B30" s="100"/>
      <c r="C30" s="90"/>
      <c r="D30" s="91"/>
      <c r="E30" s="92"/>
      <c r="F30" s="82"/>
      <c r="G30" s="82"/>
      <c r="H30" s="82"/>
      <c r="I30" s="82"/>
      <c r="J30" s="82"/>
      <c r="K30" s="82"/>
      <c r="L30" s="82"/>
      <c r="M30" s="82"/>
      <c r="N30" s="82"/>
      <c r="O30" s="82"/>
      <c r="P30" s="91"/>
      <c r="Q30" s="82"/>
      <c r="R30" s="82"/>
      <c r="S30" s="82"/>
      <c r="T30" s="82"/>
      <c r="U30" s="90"/>
      <c r="V30" s="82"/>
      <c r="W30" s="82"/>
      <c r="X30" s="82"/>
      <c r="Y30" s="82"/>
      <c r="Z30" s="82"/>
      <c r="AA30" s="82"/>
      <c r="AB30" s="82"/>
      <c r="AC30" s="82"/>
      <c r="AD30" s="82"/>
      <c r="AE30" s="93"/>
      <c r="AF30" s="82"/>
      <c r="AG30" s="82"/>
      <c r="AH30" s="82"/>
      <c r="AI30" s="82"/>
      <c r="AJ30" s="90"/>
      <c r="AK30" s="92"/>
      <c r="AL30" s="82"/>
      <c r="AM30" s="85"/>
      <c r="AN30" s="85"/>
      <c r="AO30" s="86"/>
      <c r="AP30" s="87"/>
      <c r="AQ30" s="88"/>
      <c r="AR30" s="35"/>
      <c r="AS30" s="35"/>
      <c r="AT30" s="35"/>
      <c r="AU30" s="35"/>
      <c r="AV30" s="35"/>
      <c r="AW30" s="35"/>
      <c r="AX30" s="35"/>
      <c r="AY30" s="35"/>
      <c r="AZ30" s="35"/>
      <c r="BA30" s="35"/>
      <c r="BB30" s="36"/>
    </row>
    <row r="31" spans="1:54" outlineLevel="1" collapsed="1" x14ac:dyDescent="0.3">
      <c r="A31" s="64" t="s">
        <v>113</v>
      </c>
      <c r="B31" s="65" t="s">
        <v>114</v>
      </c>
      <c r="C31" s="66"/>
      <c r="D31" s="67"/>
      <c r="E31" s="68"/>
      <c r="F31" s="69"/>
      <c r="G31" s="69"/>
      <c r="H31" s="69"/>
      <c r="I31" s="69"/>
      <c r="J31" s="69"/>
      <c r="K31" s="69"/>
      <c r="L31" s="69"/>
      <c r="M31" s="69"/>
      <c r="N31" s="69"/>
      <c r="O31" s="69"/>
      <c r="P31" s="67"/>
      <c r="Q31" s="69"/>
      <c r="R31" s="69"/>
      <c r="S31" s="69"/>
      <c r="T31" s="69"/>
      <c r="U31" s="66"/>
      <c r="V31" s="69"/>
      <c r="W31" s="69"/>
      <c r="X31" s="69"/>
      <c r="Y31" s="69"/>
      <c r="Z31" s="69"/>
      <c r="AA31" s="69"/>
      <c r="AB31" s="69"/>
      <c r="AC31" s="69"/>
      <c r="AD31" s="69"/>
      <c r="AE31" s="70"/>
      <c r="AF31" s="69"/>
      <c r="AG31" s="69"/>
      <c r="AH31" s="69"/>
      <c r="AI31" s="69"/>
      <c r="AJ31" s="66"/>
      <c r="AK31" s="68"/>
      <c r="AL31" s="69"/>
      <c r="AM31" s="71">
        <v>44470</v>
      </c>
      <c r="AN31" s="71"/>
      <c r="AO31" s="72"/>
      <c r="AP31" s="73">
        <f>AVERAGE(AP32:AP34)</f>
        <v>0</v>
      </c>
      <c r="AQ31" s="74" t="s">
        <v>115</v>
      </c>
      <c r="AR31" s="75"/>
      <c r="AS31" s="76" t="s">
        <v>50</v>
      </c>
      <c r="AT31" s="76"/>
      <c r="AU31" s="75"/>
      <c r="AV31" s="75" t="s">
        <v>91</v>
      </c>
      <c r="AW31" s="75"/>
      <c r="AX31" s="75"/>
      <c r="AY31" s="75"/>
      <c r="AZ31" s="75"/>
      <c r="BA31" s="75" t="s">
        <v>116</v>
      </c>
      <c r="BB31" s="77">
        <v>3</v>
      </c>
    </row>
    <row r="32" spans="1:54" ht="129.6" hidden="1" outlineLevel="2" x14ac:dyDescent="0.3">
      <c r="A32" s="64"/>
      <c r="B32" s="100" t="s">
        <v>117</v>
      </c>
      <c r="C32" s="116"/>
      <c r="D32" s="117"/>
      <c r="E32" s="118"/>
      <c r="F32" s="82"/>
      <c r="G32" s="82"/>
      <c r="H32" s="119"/>
      <c r="I32" s="119"/>
      <c r="J32" s="119"/>
      <c r="K32" s="119"/>
      <c r="L32" s="119"/>
      <c r="M32" s="119"/>
      <c r="N32" s="119"/>
      <c r="O32" s="119"/>
      <c r="P32" s="117"/>
      <c r="Q32" s="118"/>
      <c r="R32" s="116"/>
      <c r="S32" s="118"/>
      <c r="T32" s="119"/>
      <c r="U32" s="116"/>
      <c r="V32" s="117"/>
      <c r="W32" s="118"/>
      <c r="X32" s="116" t="s">
        <v>42</v>
      </c>
      <c r="Y32" s="118" t="s">
        <v>42</v>
      </c>
      <c r="Z32" s="82" t="s">
        <v>42</v>
      </c>
      <c r="AA32" s="119" t="s">
        <v>42</v>
      </c>
      <c r="AB32" s="117" t="s">
        <v>42</v>
      </c>
      <c r="AC32" s="118" t="s">
        <v>42</v>
      </c>
      <c r="AD32" s="116" t="s">
        <v>42</v>
      </c>
      <c r="AE32" s="120"/>
      <c r="AF32" s="119"/>
      <c r="AG32" s="116"/>
      <c r="AH32" s="117"/>
      <c r="AI32" s="118"/>
      <c r="AJ32" s="116"/>
      <c r="AK32" s="118"/>
      <c r="AL32" s="82"/>
      <c r="AM32" s="85"/>
      <c r="AN32" s="85"/>
      <c r="AO32" s="86">
        <v>2</v>
      </c>
      <c r="AP32" s="87">
        <v>0</v>
      </c>
      <c r="AQ32" s="88" t="s">
        <v>118</v>
      </c>
      <c r="AR32" s="35" t="s">
        <v>112</v>
      </c>
      <c r="AS32" s="35" t="s">
        <v>50</v>
      </c>
      <c r="AT32" s="35"/>
      <c r="AU32" s="35" t="s">
        <v>119</v>
      </c>
      <c r="AV32" s="35"/>
      <c r="AW32" s="35"/>
      <c r="AX32" s="35"/>
      <c r="AY32" s="35"/>
      <c r="AZ32" s="35" t="s">
        <v>120</v>
      </c>
      <c r="BA32" s="35"/>
      <c r="BB32" s="36"/>
    </row>
    <row r="33" spans="1:54" hidden="1" outlineLevel="2" x14ac:dyDescent="0.3">
      <c r="A33" s="64"/>
      <c r="B33" s="100"/>
      <c r="C33" s="116"/>
      <c r="D33" s="117"/>
      <c r="E33" s="118"/>
      <c r="F33" s="82"/>
      <c r="G33" s="82"/>
      <c r="H33" s="119"/>
      <c r="I33" s="119"/>
      <c r="J33" s="119"/>
      <c r="K33" s="119"/>
      <c r="L33" s="119"/>
      <c r="M33" s="119"/>
      <c r="N33" s="119"/>
      <c r="O33" s="119"/>
      <c r="P33" s="117"/>
      <c r="Q33" s="118"/>
      <c r="R33" s="116"/>
      <c r="S33" s="118"/>
      <c r="T33" s="119"/>
      <c r="U33" s="116"/>
      <c r="V33" s="117"/>
      <c r="W33" s="118"/>
      <c r="X33" s="116"/>
      <c r="Y33" s="118"/>
      <c r="Z33" s="82"/>
      <c r="AA33" s="119"/>
      <c r="AB33" s="117"/>
      <c r="AC33" s="118"/>
      <c r="AD33" s="116"/>
      <c r="AE33" s="120"/>
      <c r="AF33" s="119"/>
      <c r="AG33" s="116"/>
      <c r="AH33" s="117"/>
      <c r="AI33" s="118"/>
      <c r="AJ33" s="116"/>
      <c r="AK33" s="118"/>
      <c r="AL33" s="82"/>
      <c r="AM33" s="85"/>
      <c r="AN33" s="85"/>
      <c r="AO33" s="86"/>
      <c r="AP33" s="87"/>
      <c r="AQ33" s="88"/>
      <c r="AR33" s="35"/>
      <c r="AS33" s="35"/>
      <c r="AT33" s="35"/>
      <c r="AU33" s="35"/>
      <c r="AV33" s="35"/>
      <c r="AW33" s="35"/>
      <c r="AX33" s="35"/>
      <c r="AY33" s="35"/>
      <c r="AZ33" s="35"/>
      <c r="BA33" s="35"/>
      <c r="BB33" s="36"/>
    </row>
    <row r="34" spans="1:54" outlineLevel="1" collapsed="1" x14ac:dyDescent="0.3">
      <c r="A34" s="64"/>
      <c r="B34" s="89"/>
      <c r="C34" s="116"/>
      <c r="D34" s="117"/>
      <c r="E34" s="118"/>
      <c r="F34" s="121"/>
      <c r="G34" s="119"/>
      <c r="H34" s="119"/>
      <c r="I34" s="119"/>
      <c r="J34" s="119"/>
      <c r="K34" s="119"/>
      <c r="L34" s="119"/>
      <c r="M34" s="119"/>
      <c r="N34" s="119"/>
      <c r="O34" s="119"/>
      <c r="P34" s="117"/>
      <c r="Q34" s="118"/>
      <c r="R34" s="116"/>
      <c r="S34" s="118"/>
      <c r="T34" s="119"/>
      <c r="U34" s="116"/>
      <c r="V34" s="117"/>
      <c r="W34" s="118"/>
      <c r="X34" s="116"/>
      <c r="Y34" s="118"/>
      <c r="Z34" s="82"/>
      <c r="AA34" s="119"/>
      <c r="AB34" s="117"/>
      <c r="AC34" s="118"/>
      <c r="AD34" s="116"/>
      <c r="AE34" s="120"/>
      <c r="AF34" s="119"/>
      <c r="AG34" s="116"/>
      <c r="AH34" s="117"/>
      <c r="AI34" s="118"/>
      <c r="AJ34" s="116" t="s">
        <v>42</v>
      </c>
      <c r="AK34" s="118" t="s">
        <v>42</v>
      </c>
      <c r="AL34" s="82" t="s">
        <v>42</v>
      </c>
      <c r="AM34" s="85"/>
      <c r="AN34" s="85"/>
      <c r="AO34" s="86"/>
      <c r="AP34" s="87"/>
      <c r="AQ34" s="88"/>
      <c r="AR34" s="35"/>
      <c r="AS34" s="35"/>
      <c r="AT34" s="35"/>
      <c r="AU34" s="35"/>
      <c r="AV34" s="35"/>
      <c r="AW34" s="35"/>
      <c r="AX34" s="35"/>
      <c r="AY34" s="35"/>
      <c r="AZ34" s="35"/>
      <c r="BA34" s="35"/>
      <c r="BB34" s="36"/>
    </row>
    <row r="35" spans="1:54" ht="28.8" x14ac:dyDescent="0.3">
      <c r="A35" s="52" t="s">
        <v>121</v>
      </c>
      <c r="B35" s="17" t="s">
        <v>122</v>
      </c>
      <c r="C35" s="122"/>
      <c r="D35" s="123"/>
      <c r="E35" s="124"/>
      <c r="F35" s="56"/>
      <c r="G35" s="125"/>
      <c r="H35" s="125"/>
      <c r="I35" s="125"/>
      <c r="J35" s="125"/>
      <c r="K35" s="125"/>
      <c r="L35" s="125"/>
      <c r="M35" s="125"/>
      <c r="N35" s="125"/>
      <c r="O35" s="125"/>
      <c r="P35" s="123"/>
      <c r="Q35" s="125"/>
      <c r="R35" s="125" t="s">
        <v>27</v>
      </c>
      <c r="S35" s="125" t="s">
        <v>27</v>
      </c>
      <c r="T35" s="125" t="s">
        <v>27</v>
      </c>
      <c r="U35" s="123" t="s">
        <v>27</v>
      </c>
      <c r="V35" s="125" t="s">
        <v>27</v>
      </c>
      <c r="W35" s="125" t="s">
        <v>27</v>
      </c>
      <c r="X35" s="125" t="s">
        <v>27</v>
      </c>
      <c r="Y35" s="125" t="s">
        <v>27</v>
      </c>
      <c r="Z35" s="122" t="s">
        <v>27</v>
      </c>
      <c r="AA35" s="125" t="s">
        <v>27</v>
      </c>
      <c r="AB35" s="125" t="s">
        <v>27</v>
      </c>
      <c r="AC35" s="125" t="s">
        <v>27</v>
      </c>
      <c r="AD35" s="125" t="s">
        <v>27</v>
      </c>
      <c r="AE35" s="126" t="s">
        <v>27</v>
      </c>
      <c r="AF35" s="125" t="s">
        <v>27</v>
      </c>
      <c r="AG35" s="125"/>
      <c r="AH35" s="125"/>
      <c r="AI35" s="125"/>
      <c r="AJ35" s="122"/>
      <c r="AK35" s="124"/>
      <c r="AL35" s="56"/>
      <c r="AM35" s="58"/>
      <c r="AN35" s="58"/>
      <c r="AO35" s="59"/>
      <c r="AP35" s="127">
        <f>SUMPRODUCT(AO37:AO52,AP37:AP52)/SUM(AO37:AO52)</f>
        <v>0.40689655172413797</v>
      </c>
      <c r="AQ35" s="61" t="s">
        <v>123</v>
      </c>
      <c r="AR35" s="62" t="s">
        <v>124</v>
      </c>
      <c r="AS35" s="17"/>
      <c r="AT35" s="17"/>
      <c r="AU35" s="62"/>
      <c r="AV35" s="62"/>
      <c r="AW35" s="62"/>
      <c r="AX35" s="62"/>
      <c r="AY35" s="62"/>
      <c r="AZ35" s="62"/>
      <c r="BA35" s="62"/>
      <c r="BB35" s="128"/>
    </row>
    <row r="36" spans="1:54" ht="115.2" outlineLevel="1" x14ac:dyDescent="0.3">
      <c r="A36" s="64" t="s">
        <v>125</v>
      </c>
      <c r="B36" s="65" t="s">
        <v>126</v>
      </c>
      <c r="C36" s="66"/>
      <c r="D36" s="67"/>
      <c r="E36" s="68"/>
      <c r="F36" s="69"/>
      <c r="G36" s="69"/>
      <c r="H36" s="69"/>
      <c r="I36" s="69"/>
      <c r="J36" s="69"/>
      <c r="K36" s="69"/>
      <c r="L36" s="69"/>
      <c r="M36" s="69"/>
      <c r="N36" s="69"/>
      <c r="O36" s="69"/>
      <c r="P36" s="67"/>
      <c r="Q36" s="69"/>
      <c r="R36" s="69"/>
      <c r="S36" s="69"/>
      <c r="T36" s="69"/>
      <c r="U36" s="66"/>
      <c r="V36" s="69"/>
      <c r="W36" s="69"/>
      <c r="X36" s="69"/>
      <c r="Y36" s="69"/>
      <c r="Z36" s="69"/>
      <c r="AA36" s="69"/>
      <c r="AB36" s="69"/>
      <c r="AC36" s="69"/>
      <c r="AD36" s="69"/>
      <c r="AE36" s="70"/>
      <c r="AF36" s="69"/>
      <c r="AG36" s="69"/>
      <c r="AH36" s="69"/>
      <c r="AI36" s="69"/>
      <c r="AJ36" s="66"/>
      <c r="AK36" s="68"/>
      <c r="AL36" s="69"/>
      <c r="AM36" s="71">
        <v>43891</v>
      </c>
      <c r="AN36" s="71">
        <v>44286</v>
      </c>
      <c r="AO36" s="72"/>
      <c r="AP36" s="73">
        <f>SUMPRODUCT(AO37:AO41,AP37:AP41)/SUM(AO37:AO41)</f>
        <v>0.41111111111111115</v>
      </c>
      <c r="AQ36" s="74" t="s">
        <v>127</v>
      </c>
      <c r="AR36" s="75"/>
      <c r="AS36" s="76" t="s">
        <v>128</v>
      </c>
      <c r="AT36" s="76"/>
      <c r="AU36" s="75"/>
      <c r="AV36" s="75" t="s">
        <v>51</v>
      </c>
      <c r="AW36" s="75" t="str">
        <f>"D"&amp;RIGHT(A36,5)</f>
        <v>D1.2.1</v>
      </c>
      <c r="AX36" s="75" t="s">
        <v>129</v>
      </c>
      <c r="AY36" s="75" t="s">
        <v>130</v>
      </c>
      <c r="AZ36" s="75" t="s">
        <v>131</v>
      </c>
      <c r="BA36" s="75" t="s">
        <v>132</v>
      </c>
      <c r="BB36" s="77">
        <v>1</v>
      </c>
    </row>
    <row r="37" spans="1:54" ht="200.55" hidden="1" customHeight="1" outlineLevel="2" x14ac:dyDescent="0.3">
      <c r="A37" s="64"/>
      <c r="B37" s="89" t="s">
        <v>133</v>
      </c>
      <c r="C37" s="95"/>
      <c r="D37" s="96"/>
      <c r="E37" s="97"/>
      <c r="F37" s="82"/>
      <c r="G37" s="98"/>
      <c r="H37" s="98"/>
      <c r="I37" s="98"/>
      <c r="J37" s="98"/>
      <c r="K37" s="98"/>
      <c r="L37" s="98"/>
      <c r="M37" s="98"/>
      <c r="N37" s="98"/>
      <c r="O37" s="98"/>
      <c r="P37" s="96"/>
      <c r="Q37" s="98"/>
      <c r="R37" s="98"/>
      <c r="S37" s="98"/>
      <c r="T37" s="98"/>
      <c r="U37" s="96"/>
      <c r="V37" s="98"/>
      <c r="W37" s="98" t="s">
        <v>42</v>
      </c>
      <c r="X37" s="98"/>
      <c r="Y37" s="98" t="s">
        <v>42</v>
      </c>
      <c r="Z37" s="90" t="s">
        <v>42</v>
      </c>
      <c r="AA37" s="98" t="s">
        <v>28</v>
      </c>
      <c r="AB37" s="96" t="s">
        <v>28</v>
      </c>
      <c r="AC37" s="97" t="s">
        <v>28</v>
      </c>
      <c r="AD37" s="95" t="s">
        <v>28</v>
      </c>
      <c r="AE37" s="99" t="s">
        <v>28</v>
      </c>
      <c r="AF37" s="98"/>
      <c r="AG37" s="95"/>
      <c r="AH37" s="96"/>
      <c r="AI37" s="97"/>
      <c r="AJ37" s="95"/>
      <c r="AK37" s="97"/>
      <c r="AL37" s="82"/>
      <c r="AM37" s="129"/>
      <c r="AN37" s="129"/>
      <c r="AO37" s="130">
        <v>4</v>
      </c>
      <c r="AP37" s="87">
        <v>0.8</v>
      </c>
      <c r="AQ37" s="11" t="s">
        <v>134</v>
      </c>
      <c r="AR37" s="35"/>
      <c r="AS37" s="35" t="s">
        <v>128</v>
      </c>
      <c r="AT37" s="35"/>
      <c r="AU37" s="35" t="s">
        <v>135</v>
      </c>
      <c r="AV37" s="35"/>
      <c r="AW37" s="35"/>
      <c r="AX37" s="35"/>
      <c r="AY37" s="35"/>
      <c r="AZ37" s="35" t="s">
        <v>136</v>
      </c>
      <c r="BA37" s="35"/>
      <c r="BB37" s="36"/>
    </row>
    <row r="38" spans="1:54" ht="43.2" hidden="1" outlineLevel="2" x14ac:dyDescent="0.3">
      <c r="A38" s="64"/>
      <c r="B38" s="89" t="s">
        <v>137</v>
      </c>
      <c r="C38" s="95"/>
      <c r="D38" s="96"/>
      <c r="E38" s="97"/>
      <c r="F38" s="82"/>
      <c r="G38" s="98"/>
      <c r="H38" s="98"/>
      <c r="I38" s="98"/>
      <c r="J38" s="98"/>
      <c r="K38" s="98"/>
      <c r="L38" s="98"/>
      <c r="M38" s="98"/>
      <c r="N38" s="98"/>
      <c r="O38" s="98"/>
      <c r="P38" s="96"/>
      <c r="Q38" s="98"/>
      <c r="R38" s="98"/>
      <c r="S38" s="98"/>
      <c r="T38" s="98"/>
      <c r="U38" s="96"/>
      <c r="V38" s="98"/>
      <c r="W38" s="98"/>
      <c r="X38" s="98"/>
      <c r="Y38" s="98" t="s">
        <v>42</v>
      </c>
      <c r="Z38" s="90" t="s">
        <v>42</v>
      </c>
      <c r="AA38" s="98" t="s">
        <v>28</v>
      </c>
      <c r="AB38" s="96" t="s">
        <v>28</v>
      </c>
      <c r="AC38" s="97" t="s">
        <v>28</v>
      </c>
      <c r="AD38" s="95" t="s">
        <v>28</v>
      </c>
      <c r="AE38" s="99" t="s">
        <v>28</v>
      </c>
      <c r="AF38" s="98"/>
      <c r="AG38" s="95"/>
      <c r="AH38" s="96"/>
      <c r="AI38" s="97"/>
      <c r="AJ38" s="95"/>
      <c r="AK38" s="97"/>
      <c r="AL38" s="82"/>
      <c r="AM38" s="129"/>
      <c r="AN38" s="129"/>
      <c r="AO38" s="130">
        <v>1</v>
      </c>
      <c r="AP38" s="87">
        <v>0.5</v>
      </c>
      <c r="AQ38" s="11" t="s">
        <v>138</v>
      </c>
      <c r="AR38" s="35"/>
      <c r="AS38" s="35" t="s">
        <v>128</v>
      </c>
      <c r="AT38" s="35"/>
      <c r="AU38" s="35" t="s">
        <v>139</v>
      </c>
      <c r="AV38" s="35"/>
      <c r="AW38" s="35"/>
      <c r="AX38" s="35"/>
      <c r="AY38" s="35"/>
      <c r="AZ38" s="35"/>
      <c r="BA38" s="35"/>
      <c r="BB38" s="36"/>
    </row>
    <row r="39" spans="1:54" hidden="1" outlineLevel="2" x14ac:dyDescent="0.3">
      <c r="A39" s="64"/>
      <c r="B39" s="89" t="s">
        <v>140</v>
      </c>
      <c r="C39" s="95"/>
      <c r="D39" s="96"/>
      <c r="E39" s="97"/>
      <c r="F39" s="82"/>
      <c r="G39" s="98"/>
      <c r="H39" s="98"/>
      <c r="I39" s="98"/>
      <c r="J39" s="98"/>
      <c r="K39" s="98"/>
      <c r="L39" s="98"/>
      <c r="M39" s="98"/>
      <c r="N39" s="98"/>
      <c r="O39" s="98"/>
      <c r="P39" s="96"/>
      <c r="Q39" s="98"/>
      <c r="R39" s="98"/>
      <c r="S39" s="98"/>
      <c r="T39" s="98"/>
      <c r="U39" s="95"/>
      <c r="V39" s="98"/>
      <c r="W39" s="98"/>
      <c r="X39" s="98"/>
      <c r="Y39" s="98"/>
      <c r="Z39" s="82"/>
      <c r="AA39" s="98" t="s">
        <v>42</v>
      </c>
      <c r="AB39" s="96" t="s">
        <v>42</v>
      </c>
      <c r="AC39" s="97" t="s">
        <v>28</v>
      </c>
      <c r="AD39" s="95" t="s">
        <v>28</v>
      </c>
      <c r="AE39" s="99" t="s">
        <v>28</v>
      </c>
      <c r="AF39" s="98"/>
      <c r="AG39" s="95"/>
      <c r="AH39" s="96"/>
      <c r="AI39" s="97"/>
      <c r="AJ39" s="95"/>
      <c r="AK39" s="97"/>
      <c r="AL39" s="82"/>
      <c r="AM39" s="129"/>
      <c r="AN39" s="129"/>
      <c r="AO39" s="130">
        <v>2</v>
      </c>
      <c r="AP39" s="87">
        <v>0</v>
      </c>
      <c r="AQ39" s="11" t="s">
        <v>141</v>
      </c>
      <c r="AR39" s="35" t="s">
        <v>112</v>
      </c>
      <c r="AS39" s="35" t="s">
        <v>128</v>
      </c>
      <c r="AT39" s="35"/>
      <c r="AU39" s="35"/>
      <c r="AV39" s="35"/>
      <c r="AW39" s="35"/>
      <c r="AX39" s="35"/>
      <c r="AY39" s="35"/>
      <c r="AZ39" s="35"/>
      <c r="BA39" s="35"/>
      <c r="BB39" s="36"/>
    </row>
    <row r="40" spans="1:54" ht="57.6" hidden="1" outlineLevel="2" x14ac:dyDescent="0.3">
      <c r="A40" s="64"/>
      <c r="B40" s="89" t="s">
        <v>142</v>
      </c>
      <c r="C40" s="95"/>
      <c r="D40" s="96"/>
      <c r="E40" s="97"/>
      <c r="F40" s="82"/>
      <c r="G40" s="98"/>
      <c r="H40" s="98"/>
      <c r="I40" s="98"/>
      <c r="J40" s="98"/>
      <c r="K40" s="98"/>
      <c r="L40" s="98"/>
      <c r="M40" s="98"/>
      <c r="N40" s="98"/>
      <c r="O40" s="98"/>
      <c r="P40" s="96"/>
      <c r="Q40" s="98"/>
      <c r="R40" s="98"/>
      <c r="S40" s="98"/>
      <c r="T40" s="98"/>
      <c r="U40" s="95"/>
      <c r="V40" s="98"/>
      <c r="W40" s="98"/>
      <c r="X40" s="98"/>
      <c r="Y40" s="98"/>
      <c r="Z40" s="82"/>
      <c r="AA40" s="98"/>
      <c r="AB40" s="96"/>
      <c r="AC40" s="97" t="s">
        <v>42</v>
      </c>
      <c r="AD40" s="95" t="s">
        <v>28</v>
      </c>
      <c r="AE40" s="99" t="s">
        <v>28</v>
      </c>
      <c r="AF40" s="98"/>
      <c r="AG40" s="95"/>
      <c r="AH40" s="96"/>
      <c r="AI40" s="97"/>
      <c r="AJ40" s="95"/>
      <c r="AK40" s="97"/>
      <c r="AL40" s="82"/>
      <c r="AM40" s="129"/>
      <c r="AN40" s="129"/>
      <c r="AO40" s="130">
        <v>2</v>
      </c>
      <c r="AP40" s="87">
        <v>0</v>
      </c>
      <c r="AQ40" s="11" t="s">
        <v>143</v>
      </c>
      <c r="AR40" s="35" t="s">
        <v>112</v>
      </c>
      <c r="AS40" s="35" t="s">
        <v>128</v>
      </c>
      <c r="AT40" s="35"/>
      <c r="AU40" s="35"/>
      <c r="AV40" s="35"/>
      <c r="AW40" s="35"/>
      <c r="AX40" s="35"/>
      <c r="AY40" s="35"/>
      <c r="AZ40" s="35"/>
      <c r="BA40" s="35"/>
      <c r="BB40" s="36"/>
    </row>
    <row r="41" spans="1:54" hidden="1" outlineLevel="2" x14ac:dyDescent="0.3">
      <c r="A41" s="64"/>
      <c r="B41" s="89"/>
      <c r="C41" s="95"/>
      <c r="D41" s="96"/>
      <c r="E41" s="97"/>
      <c r="F41" s="82"/>
      <c r="G41" s="98"/>
      <c r="H41" s="98"/>
      <c r="I41" s="98"/>
      <c r="J41" s="98"/>
      <c r="K41" s="98"/>
      <c r="L41" s="98"/>
      <c r="M41" s="98"/>
      <c r="N41" s="98"/>
      <c r="O41" s="98"/>
      <c r="P41" s="96"/>
      <c r="Q41" s="98"/>
      <c r="R41" s="98"/>
      <c r="S41" s="98"/>
      <c r="T41" s="98"/>
      <c r="U41" s="95"/>
      <c r="V41" s="98"/>
      <c r="W41" s="98"/>
      <c r="X41" s="98"/>
      <c r="Y41" s="98"/>
      <c r="Z41" s="82"/>
      <c r="AA41" s="98"/>
      <c r="AB41" s="96"/>
      <c r="AC41" s="97"/>
      <c r="AD41" s="95"/>
      <c r="AE41" s="99"/>
      <c r="AF41" s="98"/>
      <c r="AG41" s="95"/>
      <c r="AH41" s="96"/>
      <c r="AI41" s="97"/>
      <c r="AJ41" s="95"/>
      <c r="AK41" s="97"/>
      <c r="AL41" s="82"/>
      <c r="AM41" s="129"/>
      <c r="AN41" s="129"/>
      <c r="AO41" s="130"/>
      <c r="AP41" s="87"/>
      <c r="AR41" s="35"/>
      <c r="AS41" s="35"/>
      <c r="AT41" s="35"/>
      <c r="AU41" s="35"/>
      <c r="AV41" s="35"/>
      <c r="AW41" s="35"/>
      <c r="AX41" s="35"/>
      <c r="AY41" s="35"/>
      <c r="AZ41" s="35"/>
      <c r="BA41" s="35"/>
      <c r="BB41" s="36"/>
    </row>
    <row r="42" spans="1:54" ht="115.2" outlineLevel="1" collapsed="1" x14ac:dyDescent="0.3">
      <c r="A42" s="64" t="s">
        <v>144</v>
      </c>
      <c r="B42" s="65" t="s">
        <v>145</v>
      </c>
      <c r="C42" s="66"/>
      <c r="D42" s="67"/>
      <c r="E42" s="68"/>
      <c r="F42" s="69"/>
      <c r="G42" s="69"/>
      <c r="H42" s="69"/>
      <c r="I42" s="69"/>
      <c r="J42" s="69"/>
      <c r="K42" s="69"/>
      <c r="L42" s="69"/>
      <c r="M42" s="69"/>
      <c r="N42" s="69"/>
      <c r="O42" s="69"/>
      <c r="P42" s="67"/>
      <c r="Q42" s="69"/>
      <c r="R42" s="69"/>
      <c r="S42" s="69"/>
      <c r="T42" s="69"/>
      <c r="U42" s="66"/>
      <c r="V42" s="69"/>
      <c r="W42" s="69"/>
      <c r="X42" s="69"/>
      <c r="Y42" s="69"/>
      <c r="Z42" s="69"/>
      <c r="AA42" s="69"/>
      <c r="AB42" s="69"/>
      <c r="AC42" s="69"/>
      <c r="AD42" s="69"/>
      <c r="AE42" s="70"/>
      <c r="AF42" s="69"/>
      <c r="AG42" s="69"/>
      <c r="AH42" s="69"/>
      <c r="AI42" s="69"/>
      <c r="AJ42" s="66"/>
      <c r="AK42" s="68"/>
      <c r="AL42" s="69"/>
      <c r="AM42" s="71">
        <v>44136</v>
      </c>
      <c r="AN42" s="71">
        <v>44255</v>
      </c>
      <c r="AO42" s="72"/>
      <c r="AP42" s="73">
        <f>SUMPRODUCT(AO43:AO44,AP43:AP44)/SUM(AO43:AO44)</f>
        <v>0.45999999999999996</v>
      </c>
      <c r="AQ42" s="74" t="s">
        <v>146</v>
      </c>
      <c r="AR42" s="75"/>
      <c r="AS42" s="76" t="s">
        <v>147</v>
      </c>
      <c r="AT42" s="76"/>
      <c r="AU42" s="75"/>
      <c r="AV42" s="75" t="s">
        <v>51</v>
      </c>
      <c r="AW42" s="75" t="str">
        <f>"D"&amp;RIGHT(A42,5)</f>
        <v>D1.2.2</v>
      </c>
      <c r="AX42" s="75" t="s">
        <v>148</v>
      </c>
      <c r="AY42" s="75" t="s">
        <v>149</v>
      </c>
      <c r="AZ42" s="75" t="s">
        <v>150</v>
      </c>
      <c r="BA42" s="75"/>
      <c r="BB42" s="77">
        <v>2</v>
      </c>
    </row>
    <row r="43" spans="1:54" hidden="1" outlineLevel="2" x14ac:dyDescent="0.3">
      <c r="A43" s="64"/>
      <c r="B43" s="89" t="s">
        <v>151</v>
      </c>
      <c r="C43" s="95"/>
      <c r="D43" s="96"/>
      <c r="E43" s="97"/>
      <c r="F43" s="82"/>
      <c r="G43" s="98"/>
      <c r="H43" s="98"/>
      <c r="I43" s="98"/>
      <c r="J43" s="98"/>
      <c r="K43" s="98"/>
      <c r="L43" s="98"/>
      <c r="M43" s="98"/>
      <c r="N43" s="98"/>
      <c r="O43" s="98"/>
      <c r="P43" s="96"/>
      <c r="Q43" s="98"/>
      <c r="R43" s="98"/>
      <c r="S43" s="98"/>
      <c r="T43" s="98"/>
      <c r="U43" s="95"/>
      <c r="V43" s="98"/>
      <c r="W43" s="98"/>
      <c r="X43" s="98" t="s">
        <v>42</v>
      </c>
      <c r="Y43" s="98"/>
      <c r="Z43" s="82"/>
      <c r="AA43" s="98"/>
      <c r="AB43" s="96"/>
      <c r="AC43" s="97"/>
      <c r="AD43" s="95"/>
      <c r="AE43" s="99"/>
      <c r="AF43" s="98"/>
      <c r="AG43" s="95"/>
      <c r="AH43" s="96"/>
      <c r="AI43" s="97"/>
      <c r="AJ43" s="95"/>
      <c r="AK43" s="97"/>
      <c r="AL43" s="82"/>
      <c r="AM43" s="129"/>
      <c r="AN43" s="129"/>
      <c r="AO43" s="130">
        <v>4</v>
      </c>
      <c r="AP43" s="87">
        <v>0.5</v>
      </c>
      <c r="AQ43" s="11" t="s">
        <v>152</v>
      </c>
      <c r="AR43" s="35"/>
      <c r="AS43" s="35" t="s">
        <v>147</v>
      </c>
      <c r="AT43" s="35"/>
      <c r="AU43" s="35"/>
      <c r="AV43" s="35"/>
      <c r="AW43" s="35"/>
      <c r="AX43" s="35"/>
      <c r="AY43" s="35"/>
      <c r="AZ43" s="35" t="s">
        <v>153</v>
      </c>
      <c r="BA43" s="35"/>
      <c r="BB43" s="36"/>
    </row>
    <row r="44" spans="1:54" hidden="1" outlineLevel="2" x14ac:dyDescent="0.3">
      <c r="A44" s="64"/>
      <c r="B44" s="89" t="s">
        <v>154</v>
      </c>
      <c r="C44" s="95"/>
      <c r="D44" s="96"/>
      <c r="E44" s="97"/>
      <c r="F44" s="82"/>
      <c r="G44" s="98"/>
      <c r="H44" s="98"/>
      <c r="I44" s="98"/>
      <c r="J44" s="98"/>
      <c r="K44" s="98"/>
      <c r="L44" s="98"/>
      <c r="M44" s="98"/>
      <c r="N44" s="98"/>
      <c r="O44" s="98"/>
      <c r="P44" s="96"/>
      <c r="Q44" s="98"/>
      <c r="R44" s="98"/>
      <c r="S44" s="98"/>
      <c r="T44" s="98"/>
      <c r="U44" s="95"/>
      <c r="V44" s="98"/>
      <c r="W44" s="98"/>
      <c r="X44" s="98"/>
      <c r="Y44" s="98"/>
      <c r="Z44" s="82"/>
      <c r="AA44" s="98"/>
      <c r="AB44" s="96"/>
      <c r="AC44" s="97"/>
      <c r="AD44" s="95"/>
      <c r="AE44" s="99"/>
      <c r="AF44" s="98"/>
      <c r="AG44" s="95"/>
      <c r="AH44" s="96"/>
      <c r="AI44" s="97"/>
      <c r="AJ44" s="95"/>
      <c r="AK44" s="97"/>
      <c r="AL44" s="82"/>
      <c r="AM44" s="129"/>
      <c r="AN44" s="129"/>
      <c r="AO44" s="130">
        <v>1</v>
      </c>
      <c r="AP44" s="87">
        <v>0.3</v>
      </c>
      <c r="AR44" s="35"/>
      <c r="AS44" s="35" t="s">
        <v>147</v>
      </c>
      <c r="AT44" s="35"/>
      <c r="AU44" s="35"/>
      <c r="AV44" s="35"/>
      <c r="AW44" s="35"/>
      <c r="AX44" s="35"/>
      <c r="AY44" s="35"/>
      <c r="AZ44" s="35"/>
      <c r="BA44" s="35"/>
      <c r="BB44" s="36"/>
    </row>
    <row r="45" spans="1:54" ht="86.4" outlineLevel="1" collapsed="1" x14ac:dyDescent="0.3">
      <c r="A45" s="64" t="s">
        <v>155</v>
      </c>
      <c r="B45" s="65" t="s">
        <v>156</v>
      </c>
      <c r="C45" s="66"/>
      <c r="D45" s="67"/>
      <c r="E45" s="68"/>
      <c r="F45" s="69"/>
      <c r="G45" s="69"/>
      <c r="H45" s="69"/>
      <c r="I45" s="69"/>
      <c r="J45" s="69"/>
      <c r="K45" s="69"/>
      <c r="L45" s="69"/>
      <c r="M45" s="69"/>
      <c r="N45" s="69"/>
      <c r="O45" s="69"/>
      <c r="P45" s="67"/>
      <c r="Q45" s="69"/>
      <c r="R45" s="69"/>
      <c r="S45" s="69"/>
      <c r="T45" s="69"/>
      <c r="U45" s="66"/>
      <c r="V45" s="69"/>
      <c r="W45" s="69"/>
      <c r="X45" s="69"/>
      <c r="Y45" s="69"/>
      <c r="Z45" s="69"/>
      <c r="AA45" s="69"/>
      <c r="AB45" s="69"/>
      <c r="AC45" s="69"/>
      <c r="AD45" s="69"/>
      <c r="AE45" s="70"/>
      <c r="AF45" s="69"/>
      <c r="AG45" s="69"/>
      <c r="AH45" s="69"/>
      <c r="AI45" s="69"/>
      <c r="AJ45" s="66"/>
      <c r="AK45" s="68"/>
      <c r="AL45" s="69"/>
      <c r="AM45" s="71">
        <v>44136</v>
      </c>
      <c r="AN45" s="71">
        <v>44347</v>
      </c>
      <c r="AO45" s="72"/>
      <c r="AP45" s="73">
        <f>SUMPRODUCT(AO46:AO47,AP46:AP47)/SUM(AO46:AO47)</f>
        <v>6.6666666666666666E-2</v>
      </c>
      <c r="AQ45" s="74" t="s">
        <v>157</v>
      </c>
      <c r="AR45" s="75"/>
      <c r="AS45" s="76" t="s">
        <v>35</v>
      </c>
      <c r="AT45" s="76"/>
      <c r="AU45" s="75"/>
      <c r="AV45" s="75" t="s">
        <v>51</v>
      </c>
      <c r="AW45" s="75" t="s">
        <v>158</v>
      </c>
      <c r="AX45" s="75" t="s">
        <v>159</v>
      </c>
      <c r="AY45" s="75" t="s">
        <v>160</v>
      </c>
      <c r="AZ45" s="75" t="s">
        <v>161</v>
      </c>
      <c r="BA45" s="75"/>
      <c r="BB45" s="77">
        <v>1</v>
      </c>
    </row>
    <row r="46" spans="1:54" ht="57.6" hidden="1" outlineLevel="2" x14ac:dyDescent="0.3">
      <c r="A46" s="64"/>
      <c r="B46" s="89" t="s">
        <v>162</v>
      </c>
      <c r="C46" s="95"/>
      <c r="D46" s="96"/>
      <c r="E46" s="97"/>
      <c r="F46" s="82"/>
      <c r="G46" s="98"/>
      <c r="H46" s="98"/>
      <c r="I46" s="98"/>
      <c r="J46" s="98"/>
      <c r="K46" s="98"/>
      <c r="L46" s="98"/>
      <c r="M46" s="98"/>
      <c r="N46" s="98"/>
      <c r="O46" s="98"/>
      <c r="P46" s="96"/>
      <c r="Q46" s="98"/>
      <c r="R46" s="98"/>
      <c r="S46" s="98"/>
      <c r="T46" s="98"/>
      <c r="U46" s="95"/>
      <c r="V46" s="98"/>
      <c r="W46" s="98"/>
      <c r="X46" s="98"/>
      <c r="Y46" s="98" t="s">
        <v>42</v>
      </c>
      <c r="Z46" s="82" t="s">
        <v>42</v>
      </c>
      <c r="AA46" s="98" t="s">
        <v>42</v>
      </c>
      <c r="AB46" s="96" t="s">
        <v>42</v>
      </c>
      <c r="AC46" s="97" t="s">
        <v>42</v>
      </c>
      <c r="AD46" s="95" t="s">
        <v>42</v>
      </c>
      <c r="AE46" s="99"/>
      <c r="AF46" s="98"/>
      <c r="AG46" s="95"/>
      <c r="AH46" s="96"/>
      <c r="AI46" s="97"/>
      <c r="AJ46" s="95"/>
      <c r="AK46" s="97"/>
      <c r="AL46" s="82"/>
      <c r="AM46" s="129"/>
      <c r="AN46" s="129"/>
      <c r="AO46" s="130">
        <v>2</v>
      </c>
      <c r="AP46" s="87">
        <v>0.2</v>
      </c>
      <c r="AQ46" s="11" t="s">
        <v>163</v>
      </c>
      <c r="AR46" s="35"/>
      <c r="AS46" s="35" t="s">
        <v>35</v>
      </c>
      <c r="AT46" s="35"/>
      <c r="AU46" s="35" t="s">
        <v>164</v>
      </c>
      <c r="AV46" s="35"/>
      <c r="AW46" s="35"/>
      <c r="AX46" s="35"/>
      <c r="AY46" s="35"/>
      <c r="AZ46" s="35" t="s">
        <v>165</v>
      </c>
      <c r="BA46" s="35"/>
      <c r="BB46" s="36"/>
    </row>
    <row r="47" spans="1:54" hidden="1" outlineLevel="2" x14ac:dyDescent="0.3">
      <c r="A47" s="64"/>
      <c r="B47" s="89" t="s">
        <v>166</v>
      </c>
      <c r="C47" s="95"/>
      <c r="D47" s="96"/>
      <c r="E47" s="97"/>
      <c r="F47" s="82"/>
      <c r="G47" s="98"/>
      <c r="H47" s="98"/>
      <c r="I47" s="98"/>
      <c r="J47" s="98"/>
      <c r="K47" s="98"/>
      <c r="L47" s="98"/>
      <c r="M47" s="98"/>
      <c r="N47" s="98"/>
      <c r="O47" s="98"/>
      <c r="P47" s="96"/>
      <c r="Q47" s="98"/>
      <c r="R47" s="98"/>
      <c r="S47" s="98"/>
      <c r="T47" s="98"/>
      <c r="U47" s="95"/>
      <c r="V47" s="98"/>
      <c r="W47" s="98"/>
      <c r="X47" s="98"/>
      <c r="Y47" s="98"/>
      <c r="Z47" s="82"/>
      <c r="AA47" s="98"/>
      <c r="AB47" s="96" t="s">
        <v>42</v>
      </c>
      <c r="AC47" s="97" t="s">
        <v>42</v>
      </c>
      <c r="AD47" s="95" t="s">
        <v>42</v>
      </c>
      <c r="AE47" s="99" t="s">
        <v>42</v>
      </c>
      <c r="AF47" s="98"/>
      <c r="AG47" s="95"/>
      <c r="AH47" s="96"/>
      <c r="AI47" s="97"/>
      <c r="AJ47" s="95"/>
      <c r="AK47" s="97"/>
      <c r="AL47" s="82"/>
      <c r="AM47" s="129"/>
      <c r="AN47" s="129"/>
      <c r="AO47" s="130">
        <v>4</v>
      </c>
      <c r="AP47" s="87">
        <v>0</v>
      </c>
      <c r="AR47" s="35"/>
      <c r="AS47" s="35" t="s">
        <v>35</v>
      </c>
      <c r="AT47" s="35"/>
      <c r="AU47" s="35"/>
      <c r="AV47" s="35"/>
      <c r="AW47" s="35"/>
      <c r="AX47" s="35"/>
      <c r="AY47" s="35"/>
      <c r="AZ47" s="35"/>
      <c r="BA47" s="35"/>
      <c r="BB47" s="36"/>
    </row>
    <row r="48" spans="1:54" ht="72" outlineLevel="1" collapsed="1" x14ac:dyDescent="0.3">
      <c r="A48" s="64" t="s">
        <v>167</v>
      </c>
      <c r="B48" s="65" t="s">
        <v>168</v>
      </c>
      <c r="C48" s="66"/>
      <c r="D48" s="67"/>
      <c r="E48" s="68"/>
      <c r="F48" s="69"/>
      <c r="G48" s="69"/>
      <c r="H48" s="69"/>
      <c r="I48" s="69"/>
      <c r="J48" s="69"/>
      <c r="K48" s="69"/>
      <c r="L48" s="69"/>
      <c r="M48" s="69"/>
      <c r="N48" s="69"/>
      <c r="O48" s="69"/>
      <c r="P48" s="67"/>
      <c r="Q48" s="69"/>
      <c r="R48" s="69"/>
      <c r="S48" s="69"/>
      <c r="T48" s="69"/>
      <c r="U48" s="66"/>
      <c r="V48" s="69"/>
      <c r="W48" s="69"/>
      <c r="X48" s="69"/>
      <c r="Y48" s="69"/>
      <c r="Z48" s="69"/>
      <c r="AA48" s="69"/>
      <c r="AB48" s="69"/>
      <c r="AC48" s="69"/>
      <c r="AD48" s="69"/>
      <c r="AE48" s="70"/>
      <c r="AF48" s="69"/>
      <c r="AG48" s="69"/>
      <c r="AH48" s="69"/>
      <c r="AI48" s="69"/>
      <c r="AJ48" s="66"/>
      <c r="AK48" s="68"/>
      <c r="AL48" s="69"/>
      <c r="AM48" s="71">
        <v>43739</v>
      </c>
      <c r="AN48" s="71">
        <v>43921</v>
      </c>
      <c r="AO48" s="72"/>
      <c r="AP48" s="73">
        <f>SUMPRODUCT(AO49:AO51,AP49:AP51)/SUM(AO49:AO51)</f>
        <v>0.60000000000000009</v>
      </c>
      <c r="AQ48" s="74" t="s">
        <v>169</v>
      </c>
      <c r="AR48" s="75"/>
      <c r="AS48" s="76" t="s">
        <v>147</v>
      </c>
      <c r="AT48" s="76"/>
      <c r="AU48" s="75"/>
      <c r="AV48" s="75" t="s">
        <v>51</v>
      </c>
      <c r="AW48" s="75" t="s">
        <v>170</v>
      </c>
      <c r="AX48" s="75" t="s">
        <v>171</v>
      </c>
      <c r="AY48" s="75" t="s">
        <v>172</v>
      </c>
      <c r="AZ48" s="75" t="s">
        <v>173</v>
      </c>
      <c r="BA48" s="75"/>
      <c r="BB48" s="77">
        <v>1</v>
      </c>
    </row>
    <row r="49" spans="1:54" ht="28.8" hidden="1" outlineLevel="2" x14ac:dyDescent="0.3">
      <c r="A49" s="131"/>
      <c r="B49" s="89" t="s">
        <v>174</v>
      </c>
      <c r="C49" s="95"/>
      <c r="D49" s="96"/>
      <c r="E49" s="97"/>
      <c r="F49" s="82"/>
      <c r="G49" s="98"/>
      <c r="H49" s="98"/>
      <c r="I49" s="98"/>
      <c r="J49" s="98"/>
      <c r="K49" s="98"/>
      <c r="L49" s="98"/>
      <c r="M49" s="98"/>
      <c r="N49" s="98"/>
      <c r="O49" s="98"/>
      <c r="P49" s="96"/>
      <c r="Q49" s="97"/>
      <c r="R49" s="95"/>
      <c r="S49" s="97"/>
      <c r="T49" s="98"/>
      <c r="U49" s="95"/>
      <c r="V49" s="96"/>
      <c r="W49" s="97"/>
      <c r="X49" s="95"/>
      <c r="Y49" s="97"/>
      <c r="Z49" s="82"/>
      <c r="AA49" s="98"/>
      <c r="AB49" s="96"/>
      <c r="AC49" s="97"/>
      <c r="AD49" s="95"/>
      <c r="AE49" s="99"/>
      <c r="AF49" s="98"/>
      <c r="AG49" s="95"/>
      <c r="AH49" s="96"/>
      <c r="AI49" s="97"/>
      <c r="AJ49" s="95"/>
      <c r="AK49" s="97"/>
      <c r="AL49" s="82"/>
      <c r="AM49" s="129"/>
      <c r="AN49" s="129"/>
      <c r="AO49" s="130">
        <v>4</v>
      </c>
      <c r="AP49" s="87">
        <v>0.1</v>
      </c>
      <c r="AQ49" s="11" t="s">
        <v>175</v>
      </c>
      <c r="AR49" s="35" t="s">
        <v>176</v>
      </c>
      <c r="AS49" s="35" t="s">
        <v>177</v>
      </c>
      <c r="AT49" s="35"/>
      <c r="AU49" s="35" t="s">
        <v>178</v>
      </c>
      <c r="AV49" s="35"/>
      <c r="AW49" s="35"/>
      <c r="AX49" s="35"/>
      <c r="AY49" s="35"/>
      <c r="AZ49" s="35"/>
      <c r="BA49" s="35"/>
      <c r="BB49" s="36"/>
    </row>
    <row r="50" spans="1:54" ht="43.2" hidden="1" outlineLevel="2" x14ac:dyDescent="0.3">
      <c r="A50" s="131"/>
      <c r="B50" s="89" t="s">
        <v>179</v>
      </c>
      <c r="C50" s="90"/>
      <c r="D50" s="91"/>
      <c r="E50" s="92"/>
      <c r="F50" s="82"/>
      <c r="G50" s="82"/>
      <c r="H50" s="82"/>
      <c r="I50" s="82"/>
      <c r="J50" s="82"/>
      <c r="K50" s="82"/>
      <c r="L50" s="82"/>
      <c r="M50" s="82"/>
      <c r="N50" s="82"/>
      <c r="O50" s="82"/>
      <c r="P50" s="91"/>
      <c r="Q50" s="92"/>
      <c r="R50" s="90"/>
      <c r="S50" s="92"/>
      <c r="T50" s="82"/>
      <c r="U50" s="90"/>
      <c r="V50" s="91"/>
      <c r="W50" s="92"/>
      <c r="X50" s="90"/>
      <c r="Y50" s="92"/>
      <c r="Z50" s="82"/>
      <c r="AA50" s="82"/>
      <c r="AB50" s="91"/>
      <c r="AC50" s="92"/>
      <c r="AD50" s="90"/>
      <c r="AE50" s="93"/>
      <c r="AF50" s="82"/>
      <c r="AG50" s="90"/>
      <c r="AH50" s="91"/>
      <c r="AI50" s="92"/>
      <c r="AJ50" s="90"/>
      <c r="AK50" s="92"/>
      <c r="AL50" s="82"/>
      <c r="AM50" s="129"/>
      <c r="AN50" s="129"/>
      <c r="AO50" s="130">
        <v>1</v>
      </c>
      <c r="AP50" s="87">
        <v>1</v>
      </c>
      <c r="AQ50" s="11" t="s">
        <v>138</v>
      </c>
      <c r="AR50" s="35"/>
      <c r="AS50" s="35"/>
      <c r="AT50" s="35"/>
      <c r="AU50" s="35" t="s">
        <v>180</v>
      </c>
      <c r="AV50" s="35"/>
      <c r="AW50" s="35"/>
      <c r="AX50" s="35"/>
      <c r="AY50" s="35"/>
      <c r="AZ50" s="35" t="s">
        <v>181</v>
      </c>
      <c r="BA50" s="35"/>
      <c r="BB50" s="36"/>
    </row>
    <row r="51" spans="1:54" ht="86.4" hidden="1" outlineLevel="2" x14ac:dyDescent="0.3">
      <c r="A51" s="131"/>
      <c r="B51" s="89" t="s">
        <v>182</v>
      </c>
      <c r="C51" s="95"/>
      <c r="D51" s="96"/>
      <c r="E51" s="97"/>
      <c r="F51" s="82"/>
      <c r="G51" s="98"/>
      <c r="H51" s="98"/>
      <c r="I51" s="98"/>
      <c r="J51" s="98"/>
      <c r="K51" s="98"/>
      <c r="L51" s="98"/>
      <c r="M51" s="98"/>
      <c r="N51" s="98"/>
      <c r="O51" s="98"/>
      <c r="P51" s="96"/>
      <c r="Q51" s="98"/>
      <c r="R51" s="98"/>
      <c r="S51" s="98"/>
      <c r="T51" s="98"/>
      <c r="U51" s="95"/>
      <c r="V51" s="98"/>
      <c r="W51" s="98" t="s">
        <v>42</v>
      </c>
      <c r="X51" s="98" t="s">
        <v>42</v>
      </c>
      <c r="Y51" s="98"/>
      <c r="Z51" s="82"/>
      <c r="AA51" s="98"/>
      <c r="AB51" s="96"/>
      <c r="AC51" s="97"/>
      <c r="AD51" s="95"/>
      <c r="AE51" s="99"/>
      <c r="AF51" s="98"/>
      <c r="AG51" s="95"/>
      <c r="AH51" s="96"/>
      <c r="AI51" s="97"/>
      <c r="AJ51" s="95"/>
      <c r="AK51" s="97"/>
      <c r="AL51" s="82"/>
      <c r="AM51" s="129"/>
      <c r="AN51" s="129"/>
      <c r="AO51" s="130">
        <v>4</v>
      </c>
      <c r="AP51" s="87">
        <v>1</v>
      </c>
      <c r="AQ51" s="11" t="s">
        <v>183</v>
      </c>
      <c r="AR51" s="35"/>
      <c r="AS51" s="35" t="s">
        <v>147</v>
      </c>
      <c r="AT51" s="35"/>
      <c r="AU51" s="35" t="s">
        <v>184</v>
      </c>
      <c r="AV51" s="35"/>
      <c r="AW51" s="35"/>
      <c r="AX51" s="35"/>
      <c r="AY51" s="35"/>
      <c r="AZ51" s="35"/>
      <c r="BA51" s="35"/>
      <c r="BB51" s="36"/>
    </row>
    <row r="52" spans="1:54" ht="72" outlineLevel="1" collapsed="1" x14ac:dyDescent="0.3">
      <c r="A52" s="64" t="s">
        <v>185</v>
      </c>
      <c r="B52" s="65" t="s">
        <v>186</v>
      </c>
      <c r="C52" s="66"/>
      <c r="D52" s="67"/>
      <c r="E52" s="68"/>
      <c r="F52" s="69"/>
      <c r="G52" s="69"/>
      <c r="H52" s="69"/>
      <c r="I52" s="69"/>
      <c r="J52" s="69"/>
      <c r="K52" s="69"/>
      <c r="L52" s="69"/>
      <c r="M52" s="69"/>
      <c r="N52" s="69"/>
      <c r="O52" s="69"/>
      <c r="P52" s="67"/>
      <c r="Q52" s="69"/>
      <c r="R52" s="69"/>
      <c r="S52" s="69"/>
      <c r="T52" s="69"/>
      <c r="U52" s="66"/>
      <c r="V52" s="69"/>
      <c r="W52" s="69"/>
      <c r="X52" s="69"/>
      <c r="Y52" s="69"/>
      <c r="Z52" s="69"/>
      <c r="AA52" s="69"/>
      <c r="AB52" s="69"/>
      <c r="AC52" s="69"/>
      <c r="AD52" s="69"/>
      <c r="AE52" s="70"/>
      <c r="AF52" s="69"/>
      <c r="AG52" s="69"/>
      <c r="AH52" s="69"/>
      <c r="AI52" s="69"/>
      <c r="AJ52" s="66"/>
      <c r="AK52" s="68"/>
      <c r="AL52" s="69"/>
      <c r="AM52" s="71">
        <v>44273</v>
      </c>
      <c r="AN52" s="71">
        <v>44346</v>
      </c>
      <c r="AO52" s="72"/>
      <c r="AP52" s="73">
        <f>SUMPRODUCT(AO53:AO54,AP53:AP54)/SUM(AO53:AO54)</f>
        <v>3.7500000000000006E-2</v>
      </c>
      <c r="AQ52" s="74"/>
      <c r="AR52" s="75"/>
      <c r="AS52" s="76" t="s">
        <v>90</v>
      </c>
      <c r="AT52" s="76" t="s">
        <v>100</v>
      </c>
      <c r="AU52" s="75"/>
      <c r="AV52" s="75" t="s">
        <v>51</v>
      </c>
      <c r="AW52" s="75" t="s">
        <v>187</v>
      </c>
      <c r="AX52" s="75" t="s">
        <v>188</v>
      </c>
      <c r="AY52" s="75" t="s">
        <v>189</v>
      </c>
      <c r="AZ52" s="75" t="s">
        <v>190</v>
      </c>
      <c r="BA52" s="75"/>
      <c r="BB52" s="77">
        <v>2</v>
      </c>
    </row>
    <row r="53" spans="1:54" ht="28.8" hidden="1" outlineLevel="2" x14ac:dyDescent="0.3">
      <c r="A53" s="131"/>
      <c r="B53" s="89" t="s">
        <v>191</v>
      </c>
      <c r="C53" s="95"/>
      <c r="D53" s="96"/>
      <c r="E53" s="97"/>
      <c r="F53" s="82"/>
      <c r="G53" s="98"/>
      <c r="H53" s="98"/>
      <c r="I53" s="98"/>
      <c r="J53" s="98"/>
      <c r="K53" s="98"/>
      <c r="L53" s="98"/>
      <c r="M53" s="98"/>
      <c r="N53" s="98"/>
      <c r="O53" s="98"/>
      <c r="P53" s="96"/>
      <c r="Q53" s="97"/>
      <c r="R53" s="95"/>
      <c r="S53" s="97"/>
      <c r="T53" s="98"/>
      <c r="U53" s="95"/>
      <c r="V53" s="96"/>
      <c r="W53" s="97"/>
      <c r="X53" s="95"/>
      <c r="Y53" s="97"/>
      <c r="Z53" s="82"/>
      <c r="AA53" s="98"/>
      <c r="AB53" s="96"/>
      <c r="AC53" s="97" t="s">
        <v>42</v>
      </c>
      <c r="AD53" s="95" t="s">
        <v>42</v>
      </c>
      <c r="AE53" s="99" t="s">
        <v>42</v>
      </c>
      <c r="AF53" s="98"/>
      <c r="AG53" s="95"/>
      <c r="AH53" s="96"/>
      <c r="AI53" s="97"/>
      <c r="AJ53" s="95"/>
      <c r="AK53" s="97"/>
      <c r="AL53" s="82"/>
      <c r="AM53" s="129"/>
      <c r="AN53" s="129"/>
      <c r="AO53" s="130">
        <v>3</v>
      </c>
      <c r="AP53" s="87">
        <v>0.05</v>
      </c>
      <c r="AQ53" s="11" t="s">
        <v>192</v>
      </c>
      <c r="AR53" s="35" t="s">
        <v>193</v>
      </c>
      <c r="AS53" s="35" t="s">
        <v>90</v>
      </c>
      <c r="AT53" s="35" t="s">
        <v>100</v>
      </c>
      <c r="AU53" s="35"/>
      <c r="AV53" s="35"/>
      <c r="AW53" s="35"/>
      <c r="AX53" s="35"/>
      <c r="AY53" s="35"/>
      <c r="AZ53" s="35" t="s">
        <v>194</v>
      </c>
      <c r="BA53" s="35"/>
      <c r="BB53" s="36"/>
    </row>
    <row r="54" spans="1:54" hidden="1" outlineLevel="2" x14ac:dyDescent="0.3">
      <c r="A54" s="131"/>
      <c r="B54" s="89" t="s">
        <v>195</v>
      </c>
      <c r="C54" s="90"/>
      <c r="D54" s="91"/>
      <c r="E54" s="92"/>
      <c r="F54" s="82"/>
      <c r="G54" s="82"/>
      <c r="H54" s="82"/>
      <c r="I54" s="82"/>
      <c r="J54" s="82"/>
      <c r="K54" s="82"/>
      <c r="L54" s="82"/>
      <c r="M54" s="82"/>
      <c r="N54" s="82"/>
      <c r="O54" s="82"/>
      <c r="P54" s="91"/>
      <c r="Q54" s="92"/>
      <c r="R54" s="90"/>
      <c r="S54" s="92"/>
      <c r="T54" s="82"/>
      <c r="U54" s="90"/>
      <c r="V54" s="91"/>
      <c r="W54" s="92"/>
      <c r="X54" s="90"/>
      <c r="Y54" s="92"/>
      <c r="Z54" s="82"/>
      <c r="AA54" s="82"/>
      <c r="AB54" s="91"/>
      <c r="AC54" s="92"/>
      <c r="AD54" s="90"/>
      <c r="AE54" s="93"/>
      <c r="AF54" s="82" t="s">
        <v>42</v>
      </c>
      <c r="AG54" s="90"/>
      <c r="AH54" s="91"/>
      <c r="AI54" s="92"/>
      <c r="AJ54" s="90"/>
      <c r="AK54" s="92"/>
      <c r="AL54" s="82"/>
      <c r="AM54" s="129"/>
      <c r="AN54" s="129"/>
      <c r="AO54" s="130">
        <v>1</v>
      </c>
      <c r="AP54" s="87">
        <v>0</v>
      </c>
      <c r="AR54" s="35"/>
      <c r="AS54" s="35"/>
      <c r="AT54" s="35"/>
      <c r="AU54" s="35"/>
      <c r="AV54" s="35"/>
      <c r="AW54" s="35"/>
      <c r="AX54" s="35"/>
      <c r="AY54" s="35"/>
      <c r="AZ54" s="35"/>
      <c r="BA54" s="35"/>
      <c r="BB54" s="36"/>
    </row>
    <row r="55" spans="1:54" s="6" customFormat="1" outlineLevel="1" collapsed="1" x14ac:dyDescent="0.3">
      <c r="A55" s="132"/>
      <c r="B55" s="133"/>
      <c r="C55" s="134"/>
      <c r="D55" s="135"/>
      <c r="E55" s="136"/>
      <c r="F55" s="137"/>
      <c r="G55" s="138"/>
      <c r="H55" s="138"/>
      <c r="I55" s="138"/>
      <c r="J55" s="138"/>
      <c r="K55" s="138"/>
      <c r="L55" s="138"/>
      <c r="M55" s="138"/>
      <c r="N55" s="138"/>
      <c r="O55" s="138"/>
      <c r="P55" s="135"/>
      <c r="Q55" s="138"/>
      <c r="R55" s="138"/>
      <c r="S55" s="138"/>
      <c r="T55" s="138"/>
      <c r="U55" s="134"/>
      <c r="V55" s="138"/>
      <c r="W55" s="138"/>
      <c r="X55" s="138"/>
      <c r="Y55" s="138"/>
      <c r="Z55" s="138"/>
      <c r="AA55" s="138"/>
      <c r="AB55" s="138"/>
      <c r="AC55" s="138"/>
      <c r="AD55" s="138"/>
      <c r="AE55" s="139"/>
      <c r="AF55" s="138"/>
      <c r="AG55" s="138"/>
      <c r="AH55" s="138"/>
      <c r="AI55" s="138"/>
      <c r="AJ55" s="134"/>
      <c r="AK55" s="136"/>
      <c r="AL55" s="138"/>
      <c r="AM55" s="140"/>
      <c r="AN55" s="140"/>
      <c r="AO55" s="141"/>
      <c r="AP55" s="142"/>
      <c r="AQ55" s="143"/>
      <c r="AR55" s="144"/>
      <c r="AS55" s="144"/>
      <c r="AT55" s="144"/>
      <c r="AU55" s="144"/>
      <c r="AV55" s="144"/>
      <c r="AW55" s="144"/>
      <c r="AX55" s="144"/>
      <c r="AY55" s="144"/>
      <c r="AZ55" s="144"/>
      <c r="BA55" s="144"/>
      <c r="BB55" s="145"/>
    </row>
    <row r="56" spans="1:54" ht="28.8" x14ac:dyDescent="0.3">
      <c r="A56" s="131" t="s">
        <v>196</v>
      </c>
      <c r="B56" s="63" t="s">
        <v>197</v>
      </c>
      <c r="C56" s="95"/>
      <c r="D56" s="96"/>
      <c r="E56" s="97"/>
      <c r="F56" s="82"/>
      <c r="G56" s="98"/>
      <c r="H56" s="98"/>
      <c r="I56" s="98"/>
      <c r="J56" s="98"/>
      <c r="K56" s="98"/>
      <c r="L56" s="98"/>
      <c r="M56" s="98"/>
      <c r="N56" s="98"/>
      <c r="O56" s="98"/>
      <c r="P56" s="96"/>
      <c r="Q56" s="98"/>
      <c r="R56" s="98"/>
      <c r="S56" s="98"/>
      <c r="T56" s="98"/>
      <c r="U56" s="96"/>
      <c r="V56" s="98"/>
      <c r="W56" s="98"/>
      <c r="X56" s="98"/>
      <c r="Y56" s="98"/>
      <c r="Z56" s="95"/>
      <c r="AA56" s="98" t="s">
        <v>27</v>
      </c>
      <c r="AB56" s="98" t="s">
        <v>27</v>
      </c>
      <c r="AC56" s="98" t="s">
        <v>27</v>
      </c>
      <c r="AD56" s="98" t="s">
        <v>27</v>
      </c>
      <c r="AE56" s="99" t="s">
        <v>27</v>
      </c>
      <c r="AF56" s="98" t="s">
        <v>27</v>
      </c>
      <c r="AG56" s="98" t="s">
        <v>27</v>
      </c>
      <c r="AH56" s="98" t="s">
        <v>27</v>
      </c>
      <c r="AI56" s="98" t="s">
        <v>27</v>
      </c>
      <c r="AJ56" s="95"/>
      <c r="AK56" s="97"/>
      <c r="AL56" s="82"/>
      <c r="AM56" s="146"/>
      <c r="AN56" s="146"/>
      <c r="AO56" s="147"/>
      <c r="AP56" s="148">
        <f>SUMPRODUCT(AO57:AO95,AP57:AP95)/SUM(AO57:AO95)</f>
        <v>0.5570175438596493</v>
      </c>
      <c r="AQ56" s="11" t="s">
        <v>198</v>
      </c>
      <c r="AR56" s="35"/>
      <c r="AS56" s="63"/>
      <c r="AT56" s="63"/>
      <c r="AU56" s="62"/>
      <c r="AV56" s="62"/>
      <c r="AW56" s="62"/>
      <c r="AX56" s="62"/>
      <c r="AY56" s="62"/>
      <c r="AZ56" s="62"/>
      <c r="BA56" s="62"/>
      <c r="BB56" s="128"/>
    </row>
    <row r="57" spans="1:54" ht="57.6" outlineLevel="1" x14ac:dyDescent="0.3">
      <c r="A57" s="64" t="s">
        <v>199</v>
      </c>
      <c r="B57" s="65" t="s">
        <v>200</v>
      </c>
      <c r="C57" s="66"/>
      <c r="D57" s="67"/>
      <c r="E57" s="68"/>
      <c r="F57" s="69"/>
      <c r="G57" s="69"/>
      <c r="H57" s="69"/>
      <c r="I57" s="69"/>
      <c r="J57" s="69"/>
      <c r="K57" s="69"/>
      <c r="L57" s="69"/>
      <c r="M57" s="69"/>
      <c r="N57" s="69"/>
      <c r="O57" s="69"/>
      <c r="P57" s="67"/>
      <c r="Q57" s="69"/>
      <c r="R57" s="69"/>
      <c r="S57" s="69"/>
      <c r="T57" s="69"/>
      <c r="U57" s="66"/>
      <c r="V57" s="69"/>
      <c r="W57" s="69"/>
      <c r="X57" s="69"/>
      <c r="Y57" s="69"/>
      <c r="Z57" s="69"/>
      <c r="AA57" s="69"/>
      <c r="AB57" s="69"/>
      <c r="AC57" s="69"/>
      <c r="AD57" s="69"/>
      <c r="AE57" s="70"/>
      <c r="AF57" s="69"/>
      <c r="AG57" s="69"/>
      <c r="AH57" s="69"/>
      <c r="AI57" s="69"/>
      <c r="AJ57" s="66"/>
      <c r="AK57" s="68"/>
      <c r="AL57" s="69"/>
      <c r="AM57" s="71"/>
      <c r="AN57" s="71"/>
      <c r="AO57" s="72"/>
      <c r="AP57" s="73">
        <f>SUMPRODUCT(AO58:AO59,AP58:AP59)/SUM(AO58:AO59)</f>
        <v>0.8</v>
      </c>
      <c r="AQ57" s="74" t="s">
        <v>201</v>
      </c>
      <c r="AR57" s="75"/>
      <c r="AS57" s="76" t="s">
        <v>177</v>
      </c>
      <c r="AT57" s="76"/>
      <c r="AU57" s="75"/>
      <c r="AV57" s="75" t="s">
        <v>51</v>
      </c>
      <c r="AW57" s="75"/>
      <c r="AX57" s="75" t="s">
        <v>202</v>
      </c>
      <c r="AY57" s="75" t="s">
        <v>203</v>
      </c>
      <c r="AZ57" s="75" t="s">
        <v>204</v>
      </c>
      <c r="BA57" s="75" t="s">
        <v>205</v>
      </c>
      <c r="BB57" s="77">
        <v>2</v>
      </c>
    </row>
    <row r="58" spans="1:54" ht="114" hidden="1" customHeight="1" outlineLevel="2" x14ac:dyDescent="0.3">
      <c r="A58" s="64"/>
      <c r="B58" s="149" t="s">
        <v>206</v>
      </c>
      <c r="C58" s="116"/>
      <c r="D58" s="117"/>
      <c r="E58" s="118"/>
      <c r="F58" s="121"/>
      <c r="G58" s="82"/>
      <c r="H58" s="119"/>
      <c r="I58" s="119"/>
      <c r="J58" s="119"/>
      <c r="K58" s="119"/>
      <c r="L58" s="83"/>
      <c r="M58" s="83"/>
      <c r="N58" s="83"/>
      <c r="O58" s="79"/>
      <c r="P58" s="80"/>
      <c r="Q58" s="81"/>
      <c r="R58" s="79"/>
      <c r="S58" s="81"/>
      <c r="T58" s="83"/>
      <c r="U58" s="79" t="s">
        <v>42</v>
      </c>
      <c r="V58" s="80" t="s">
        <v>42</v>
      </c>
      <c r="W58" s="118"/>
      <c r="X58" s="116" t="s">
        <v>42</v>
      </c>
      <c r="Y58" s="118" t="s">
        <v>42</v>
      </c>
      <c r="Z58" s="82" t="s">
        <v>28</v>
      </c>
      <c r="AA58" s="116" t="s">
        <v>28</v>
      </c>
      <c r="AB58" s="117" t="s">
        <v>28</v>
      </c>
      <c r="AC58" s="118" t="s">
        <v>28</v>
      </c>
      <c r="AD58" s="116"/>
      <c r="AE58" s="120"/>
      <c r="AF58" s="119"/>
      <c r="AG58" s="116"/>
      <c r="AH58" s="117"/>
      <c r="AI58" s="118"/>
      <c r="AJ58" s="116"/>
      <c r="AK58" s="118"/>
      <c r="AL58" s="82"/>
      <c r="AM58" s="85"/>
      <c r="AN58" s="85"/>
      <c r="AO58" s="86">
        <v>2</v>
      </c>
      <c r="AP58" s="87">
        <v>0.8</v>
      </c>
      <c r="AQ58" s="88" t="s">
        <v>207</v>
      </c>
      <c r="AR58" s="35" t="s">
        <v>208</v>
      </c>
      <c r="AS58" s="35" t="s">
        <v>177</v>
      </c>
      <c r="AT58" s="35"/>
      <c r="AU58" s="35" t="s">
        <v>209</v>
      </c>
      <c r="AV58" s="35"/>
      <c r="AW58" s="35"/>
      <c r="AX58" s="35"/>
      <c r="AY58" s="35"/>
      <c r="AZ58" s="35" t="s">
        <v>210</v>
      </c>
      <c r="BA58" s="35"/>
      <c r="BB58" s="36"/>
    </row>
    <row r="59" spans="1:54" ht="57.6" hidden="1" outlineLevel="2" x14ac:dyDescent="0.3">
      <c r="A59" s="64"/>
      <c r="B59" s="149" t="s">
        <v>211</v>
      </c>
      <c r="C59" s="79"/>
      <c r="D59" s="80"/>
      <c r="E59" s="81"/>
      <c r="F59" s="121"/>
      <c r="G59" s="82"/>
      <c r="H59" s="83"/>
      <c r="I59" s="83"/>
      <c r="J59" s="83"/>
      <c r="K59" s="83"/>
      <c r="L59" s="83"/>
      <c r="M59" s="83"/>
      <c r="N59" s="83"/>
      <c r="O59" s="79"/>
      <c r="P59" s="80"/>
      <c r="Q59" s="81"/>
      <c r="R59" s="79"/>
      <c r="S59" s="81"/>
      <c r="T59" s="83"/>
      <c r="U59" s="79"/>
      <c r="V59" s="80"/>
      <c r="W59" s="81"/>
      <c r="X59" s="79"/>
      <c r="Y59" s="81" t="s">
        <v>42</v>
      </c>
      <c r="Z59" s="82" t="s">
        <v>28</v>
      </c>
      <c r="AA59" s="79" t="s">
        <v>28</v>
      </c>
      <c r="AB59" s="80" t="s">
        <v>28</v>
      </c>
      <c r="AC59" s="81" t="s">
        <v>28</v>
      </c>
      <c r="AD59" s="79" t="s">
        <v>28</v>
      </c>
      <c r="AE59" s="84" t="s">
        <v>28</v>
      </c>
      <c r="AF59" s="83"/>
      <c r="AG59" s="79"/>
      <c r="AH59" s="80"/>
      <c r="AI59" s="81"/>
      <c r="AJ59" s="79"/>
      <c r="AK59" s="81"/>
      <c r="AL59" s="82"/>
      <c r="AM59" s="85"/>
      <c r="AN59" s="85"/>
      <c r="AO59" s="86">
        <v>2</v>
      </c>
      <c r="AP59" s="87">
        <v>0.8</v>
      </c>
      <c r="AQ59" s="88" t="s">
        <v>212</v>
      </c>
      <c r="AR59" s="35"/>
      <c r="AS59" s="35" t="s">
        <v>177</v>
      </c>
      <c r="AT59" s="35"/>
      <c r="AU59" s="35" t="s">
        <v>213</v>
      </c>
      <c r="AV59" s="35"/>
      <c r="AW59" s="35"/>
      <c r="AX59" s="35"/>
      <c r="AY59" s="35"/>
      <c r="AZ59" s="35"/>
      <c r="BA59" s="35"/>
      <c r="BB59" s="36"/>
    </row>
    <row r="60" spans="1:54" hidden="1" outlineLevel="2" x14ac:dyDescent="0.3">
      <c r="A60" s="64"/>
      <c r="B60" s="89"/>
      <c r="C60" s="90"/>
      <c r="D60" s="91"/>
      <c r="E60" s="92"/>
      <c r="F60" s="150"/>
      <c r="G60" s="82"/>
      <c r="H60" s="82"/>
      <c r="I60" s="82"/>
      <c r="J60" s="82"/>
      <c r="K60" s="82"/>
      <c r="L60" s="82"/>
      <c r="M60" s="82"/>
      <c r="N60" s="82"/>
      <c r="O60" s="82"/>
      <c r="P60" s="91"/>
      <c r="Q60" s="82"/>
      <c r="R60" s="82"/>
      <c r="S60" s="82"/>
      <c r="T60" s="82"/>
      <c r="U60" s="90"/>
      <c r="V60" s="82"/>
      <c r="W60" s="82"/>
      <c r="X60" s="82"/>
      <c r="Y60" s="82"/>
      <c r="Z60" s="82"/>
      <c r="AA60" s="82"/>
      <c r="AB60" s="82"/>
      <c r="AC60" s="82"/>
      <c r="AD60" s="82"/>
      <c r="AE60" s="93"/>
      <c r="AF60" s="82"/>
      <c r="AG60" s="82"/>
      <c r="AH60" s="82"/>
      <c r="AI60" s="82"/>
      <c r="AJ60" s="90"/>
      <c r="AK60" s="92"/>
      <c r="AL60" s="82"/>
      <c r="AM60" s="85"/>
      <c r="AN60" s="85"/>
      <c r="AO60" s="86"/>
      <c r="AP60" s="87"/>
      <c r="AQ60" s="88"/>
      <c r="AR60" s="35"/>
      <c r="AS60" s="35"/>
      <c r="AT60" s="35"/>
      <c r="AU60" s="35"/>
      <c r="AV60" s="35"/>
      <c r="AW60" s="35"/>
      <c r="AX60" s="35"/>
      <c r="AY60" s="35"/>
      <c r="AZ60" s="35"/>
      <c r="BA60" s="35"/>
      <c r="BB60" s="36"/>
    </row>
    <row r="61" spans="1:54" ht="100.8" outlineLevel="1" collapsed="1" x14ac:dyDescent="0.3">
      <c r="A61" s="64" t="s">
        <v>214</v>
      </c>
      <c r="B61" s="65" t="s">
        <v>215</v>
      </c>
      <c r="C61" s="66"/>
      <c r="D61" s="67"/>
      <c r="E61" s="68"/>
      <c r="F61" s="69"/>
      <c r="G61" s="69"/>
      <c r="H61" s="69"/>
      <c r="I61" s="69"/>
      <c r="J61" s="69"/>
      <c r="K61" s="69"/>
      <c r="L61" s="69"/>
      <c r="M61" s="69"/>
      <c r="N61" s="69"/>
      <c r="O61" s="69"/>
      <c r="P61" s="67"/>
      <c r="Q61" s="69"/>
      <c r="R61" s="69"/>
      <c r="S61" s="69"/>
      <c r="T61" s="69"/>
      <c r="U61" s="66"/>
      <c r="V61" s="69"/>
      <c r="W61" s="69"/>
      <c r="X61" s="69"/>
      <c r="Y61" s="69"/>
      <c r="Z61" s="69"/>
      <c r="AA61" s="69"/>
      <c r="AB61" s="69"/>
      <c r="AC61" s="69"/>
      <c r="AD61" s="69"/>
      <c r="AE61" s="70"/>
      <c r="AF61" s="69"/>
      <c r="AG61" s="69"/>
      <c r="AH61" s="69"/>
      <c r="AI61" s="69"/>
      <c r="AJ61" s="66"/>
      <c r="AK61" s="68"/>
      <c r="AL61" s="69"/>
      <c r="AM61" s="71">
        <v>43891</v>
      </c>
      <c r="AN61" s="71">
        <v>43921</v>
      </c>
      <c r="AO61" s="72"/>
      <c r="AP61" s="73">
        <f>SUMPRODUCT(AO62:AO66,AP62:AP66)/SUM(AO62:AO66)</f>
        <v>0.79999999999999993</v>
      </c>
      <c r="AQ61" s="74" t="s">
        <v>216</v>
      </c>
      <c r="AR61" s="75"/>
      <c r="AS61" s="76" t="s">
        <v>128</v>
      </c>
      <c r="AT61" s="76"/>
      <c r="AU61" s="75"/>
      <c r="AV61" s="75" t="s">
        <v>51</v>
      </c>
      <c r="AW61" s="75" t="str">
        <f>"D"&amp;RIGHT(A61,5)</f>
        <v>D1.3.2</v>
      </c>
      <c r="AX61" s="75" t="s">
        <v>217</v>
      </c>
      <c r="AY61" s="75" t="s">
        <v>218</v>
      </c>
      <c r="AZ61" s="75" t="s">
        <v>219</v>
      </c>
      <c r="BA61" s="75"/>
      <c r="BB61" s="77">
        <v>1</v>
      </c>
    </row>
    <row r="62" spans="1:54" ht="100.8" hidden="1" outlineLevel="2" x14ac:dyDescent="0.3">
      <c r="A62" s="64"/>
      <c r="B62" s="151" t="s">
        <v>220</v>
      </c>
      <c r="C62" s="116"/>
      <c r="D62" s="117"/>
      <c r="E62" s="118"/>
      <c r="F62" s="121"/>
      <c r="G62" s="82"/>
      <c r="H62" s="119"/>
      <c r="I62" s="119"/>
      <c r="J62" s="119"/>
      <c r="K62" s="119"/>
      <c r="L62" s="83"/>
      <c r="M62" s="83"/>
      <c r="N62" s="83"/>
      <c r="O62" s="79"/>
      <c r="P62" s="80"/>
      <c r="Q62" s="81"/>
      <c r="R62" s="79"/>
      <c r="S62" s="81"/>
      <c r="T62" s="83"/>
      <c r="U62" s="79"/>
      <c r="V62" s="80"/>
      <c r="W62" s="118"/>
      <c r="X62" s="116" t="s">
        <v>42</v>
      </c>
      <c r="Y62" s="118" t="s">
        <v>42</v>
      </c>
      <c r="Z62" s="82"/>
      <c r="AA62" s="116"/>
      <c r="AB62" s="117"/>
      <c r="AC62" s="118"/>
      <c r="AD62" s="116"/>
      <c r="AE62" s="120"/>
      <c r="AF62" s="119"/>
      <c r="AG62" s="116"/>
      <c r="AH62" s="117"/>
      <c r="AI62" s="118"/>
      <c r="AJ62" s="116"/>
      <c r="AK62" s="118"/>
      <c r="AL62" s="82"/>
      <c r="AM62" s="85"/>
      <c r="AN62" s="85"/>
      <c r="AO62" s="86">
        <v>4</v>
      </c>
      <c r="AP62" s="87">
        <v>0.8</v>
      </c>
      <c r="AQ62" s="88" t="s">
        <v>221</v>
      </c>
      <c r="AR62" s="152" t="s">
        <v>222</v>
      </c>
      <c r="AS62" s="35" t="s">
        <v>128</v>
      </c>
      <c r="AT62" s="35"/>
      <c r="AU62" s="152"/>
      <c r="AV62" s="152"/>
      <c r="AW62" s="35"/>
      <c r="AX62" s="35"/>
      <c r="AY62" s="35"/>
      <c r="AZ62" s="35" t="s">
        <v>223</v>
      </c>
      <c r="BA62" s="35"/>
      <c r="BB62" s="36"/>
    </row>
    <row r="63" spans="1:54" ht="72" hidden="1" outlineLevel="2" x14ac:dyDescent="0.3">
      <c r="A63" s="64"/>
      <c r="B63" s="151" t="s">
        <v>224</v>
      </c>
      <c r="C63" s="79"/>
      <c r="D63" s="80"/>
      <c r="E63" s="81"/>
      <c r="F63" s="82"/>
      <c r="G63" s="82"/>
      <c r="H63" s="83"/>
      <c r="I63" s="83"/>
      <c r="J63" s="83"/>
      <c r="K63" s="83"/>
      <c r="L63" s="83"/>
      <c r="M63" s="83"/>
      <c r="N63" s="83"/>
      <c r="O63" s="79"/>
      <c r="P63" s="80"/>
      <c r="Q63" s="81"/>
      <c r="R63" s="79"/>
      <c r="S63" s="81"/>
      <c r="T63" s="83"/>
      <c r="U63" s="79"/>
      <c r="V63" s="80"/>
      <c r="W63" s="81"/>
      <c r="X63" s="79" t="s">
        <v>42</v>
      </c>
      <c r="Y63" s="81" t="s">
        <v>42</v>
      </c>
      <c r="Z63" s="82"/>
      <c r="AA63" s="79"/>
      <c r="AB63" s="80"/>
      <c r="AC63" s="81"/>
      <c r="AD63" s="79"/>
      <c r="AE63" s="84"/>
      <c r="AF63" s="83"/>
      <c r="AG63" s="79"/>
      <c r="AH63" s="80"/>
      <c r="AI63" s="81"/>
      <c r="AJ63" s="79"/>
      <c r="AK63" s="81"/>
      <c r="AL63" s="82"/>
      <c r="AM63" s="85"/>
      <c r="AN63" s="85"/>
      <c r="AO63" s="86">
        <v>1</v>
      </c>
      <c r="AP63" s="87">
        <v>0.8</v>
      </c>
      <c r="AQ63" s="88" t="s">
        <v>225</v>
      </c>
      <c r="AR63" s="152" t="s">
        <v>226</v>
      </c>
      <c r="AS63" s="35" t="s">
        <v>128</v>
      </c>
      <c r="AT63" s="35"/>
      <c r="AU63" s="35" t="s">
        <v>227</v>
      </c>
      <c r="AV63" s="35"/>
      <c r="AW63" s="35"/>
      <c r="AX63" s="35"/>
      <c r="AY63" s="35"/>
      <c r="AZ63" s="35"/>
      <c r="BA63" s="35"/>
      <c r="BB63" s="36"/>
    </row>
    <row r="64" spans="1:54" ht="43.2" hidden="1" outlineLevel="2" x14ac:dyDescent="0.3">
      <c r="A64" s="64"/>
      <c r="B64" s="151" t="s">
        <v>228</v>
      </c>
      <c r="C64" s="116"/>
      <c r="D64" s="117"/>
      <c r="E64" s="118"/>
      <c r="F64" s="121"/>
      <c r="G64" s="82"/>
      <c r="H64" s="119"/>
      <c r="I64" s="119"/>
      <c r="J64" s="119"/>
      <c r="K64" s="119"/>
      <c r="L64" s="119"/>
      <c r="M64" s="119"/>
      <c r="N64" s="119"/>
      <c r="O64" s="116"/>
      <c r="P64" s="117"/>
      <c r="Q64" s="118"/>
      <c r="R64" s="116"/>
      <c r="S64" s="118"/>
      <c r="T64" s="119"/>
      <c r="U64" s="116"/>
      <c r="V64" s="117"/>
      <c r="W64" s="118"/>
      <c r="X64" s="116"/>
      <c r="Y64" s="118" t="s">
        <v>42</v>
      </c>
      <c r="Z64" s="82"/>
      <c r="AA64" s="116"/>
      <c r="AB64" s="117"/>
      <c r="AC64" s="118"/>
      <c r="AD64" s="116"/>
      <c r="AE64" s="120"/>
      <c r="AF64" s="119"/>
      <c r="AG64" s="116"/>
      <c r="AH64" s="117"/>
      <c r="AI64" s="118"/>
      <c r="AJ64" s="116"/>
      <c r="AK64" s="118"/>
      <c r="AL64" s="82"/>
      <c r="AM64" s="85"/>
      <c r="AN64" s="85"/>
      <c r="AO64" s="86">
        <v>1</v>
      </c>
      <c r="AP64" s="87">
        <v>0.8</v>
      </c>
      <c r="AQ64" s="88" t="s">
        <v>225</v>
      </c>
      <c r="AR64" s="152" t="s">
        <v>222</v>
      </c>
      <c r="AS64" s="35" t="s">
        <v>128</v>
      </c>
      <c r="AT64" s="35"/>
      <c r="AU64" s="152"/>
      <c r="AV64" s="152"/>
      <c r="AW64" s="35"/>
      <c r="AX64" s="35"/>
      <c r="AY64" s="35"/>
      <c r="AZ64" s="35"/>
      <c r="BA64" s="35"/>
      <c r="BB64" s="36"/>
    </row>
    <row r="65" spans="1:54" ht="43.2" hidden="1" outlineLevel="2" x14ac:dyDescent="0.3">
      <c r="A65" s="64"/>
      <c r="B65" s="151" t="s">
        <v>229</v>
      </c>
      <c r="C65" s="116"/>
      <c r="D65" s="117"/>
      <c r="E65" s="118"/>
      <c r="F65" s="121"/>
      <c r="G65" s="82"/>
      <c r="H65" s="119"/>
      <c r="I65" s="119"/>
      <c r="J65" s="119"/>
      <c r="K65" s="119"/>
      <c r="L65" s="119"/>
      <c r="M65" s="119"/>
      <c r="N65" s="119"/>
      <c r="O65" s="116"/>
      <c r="P65" s="117"/>
      <c r="Q65" s="118"/>
      <c r="R65" s="116"/>
      <c r="S65" s="118"/>
      <c r="T65" s="119"/>
      <c r="U65" s="116"/>
      <c r="V65" s="117"/>
      <c r="W65" s="118"/>
      <c r="X65" s="116"/>
      <c r="Y65" s="118" t="s">
        <v>42</v>
      </c>
      <c r="Z65" s="82"/>
      <c r="AA65" s="116"/>
      <c r="AB65" s="117"/>
      <c r="AC65" s="118"/>
      <c r="AD65" s="116"/>
      <c r="AE65" s="120"/>
      <c r="AF65" s="119"/>
      <c r="AG65" s="116"/>
      <c r="AH65" s="117"/>
      <c r="AI65" s="118"/>
      <c r="AJ65" s="116"/>
      <c r="AK65" s="118"/>
      <c r="AL65" s="82"/>
      <c r="AM65" s="85"/>
      <c r="AN65" s="85"/>
      <c r="AO65" s="86">
        <v>1</v>
      </c>
      <c r="AP65" s="87">
        <v>0.8</v>
      </c>
      <c r="AQ65" s="88" t="s">
        <v>225</v>
      </c>
      <c r="AR65" s="152" t="s">
        <v>222</v>
      </c>
      <c r="AS65" s="35" t="s">
        <v>128</v>
      </c>
      <c r="AT65" s="35"/>
      <c r="AU65" s="152"/>
      <c r="AV65" s="152"/>
      <c r="AW65" s="35"/>
      <c r="AX65" s="35"/>
      <c r="AY65" s="35"/>
      <c r="AZ65" s="35"/>
      <c r="BA65" s="35"/>
      <c r="BB65" s="36"/>
    </row>
    <row r="66" spans="1:54" ht="57.6" hidden="1" outlineLevel="2" x14ac:dyDescent="0.3">
      <c r="A66" s="64"/>
      <c r="B66" s="151" t="s">
        <v>230</v>
      </c>
      <c r="C66" s="79"/>
      <c r="D66" s="80"/>
      <c r="E66" s="81"/>
      <c r="F66" s="121"/>
      <c r="G66" s="82"/>
      <c r="H66" s="83"/>
      <c r="I66" s="83"/>
      <c r="J66" s="83"/>
      <c r="K66" s="83"/>
      <c r="L66" s="83"/>
      <c r="M66" s="83"/>
      <c r="N66" s="83"/>
      <c r="O66" s="79"/>
      <c r="P66" s="80"/>
      <c r="Q66" s="81"/>
      <c r="R66" s="79"/>
      <c r="S66" s="81"/>
      <c r="T66" s="83"/>
      <c r="U66" s="79"/>
      <c r="V66" s="80"/>
      <c r="W66" s="81"/>
      <c r="X66" s="79" t="s">
        <v>42</v>
      </c>
      <c r="Y66" s="81" t="s">
        <v>42</v>
      </c>
      <c r="Z66" s="82"/>
      <c r="AA66" s="79"/>
      <c r="AB66" s="80"/>
      <c r="AC66" s="81"/>
      <c r="AD66" s="79"/>
      <c r="AE66" s="84"/>
      <c r="AF66" s="83"/>
      <c r="AG66" s="79"/>
      <c r="AH66" s="80"/>
      <c r="AI66" s="81"/>
      <c r="AJ66" s="79"/>
      <c r="AK66" s="81"/>
      <c r="AL66" s="82"/>
      <c r="AM66" s="85"/>
      <c r="AN66" s="85"/>
      <c r="AO66" s="86">
        <v>1</v>
      </c>
      <c r="AP66" s="87">
        <v>0.8</v>
      </c>
      <c r="AQ66" s="88" t="s">
        <v>231</v>
      </c>
      <c r="AR66" s="35"/>
      <c r="AS66" s="35" t="s">
        <v>128</v>
      </c>
      <c r="AT66" s="35"/>
      <c r="AU66" s="153" t="s">
        <v>232</v>
      </c>
      <c r="AV66" s="153"/>
      <c r="AW66" s="35"/>
      <c r="AX66" s="35"/>
      <c r="AY66" s="35"/>
      <c r="AZ66" s="35"/>
      <c r="BA66" s="35"/>
      <c r="BB66" s="36"/>
    </row>
    <row r="67" spans="1:54" hidden="1" outlineLevel="2" x14ac:dyDescent="0.3">
      <c r="A67" s="64"/>
      <c r="B67" s="94"/>
      <c r="C67" s="90"/>
      <c r="D67" s="91"/>
      <c r="E67" s="92"/>
      <c r="F67" s="150"/>
      <c r="G67" s="82"/>
      <c r="H67" s="82"/>
      <c r="I67" s="82"/>
      <c r="J67" s="82"/>
      <c r="K67" s="82"/>
      <c r="L67" s="82"/>
      <c r="M67" s="82"/>
      <c r="N67" s="82"/>
      <c r="O67" s="82"/>
      <c r="P67" s="91"/>
      <c r="Q67" s="82"/>
      <c r="R67" s="82"/>
      <c r="S67" s="82"/>
      <c r="T67" s="82"/>
      <c r="U67" s="90"/>
      <c r="V67" s="82"/>
      <c r="W67" s="82"/>
      <c r="X67" s="82"/>
      <c r="Y67" s="82"/>
      <c r="Z67" s="82"/>
      <c r="AA67" s="82"/>
      <c r="AB67" s="82"/>
      <c r="AC67" s="82"/>
      <c r="AD67" s="82"/>
      <c r="AE67" s="93"/>
      <c r="AF67" s="82"/>
      <c r="AG67" s="82"/>
      <c r="AH67" s="82"/>
      <c r="AI67" s="82"/>
      <c r="AJ67" s="90"/>
      <c r="AK67" s="92"/>
      <c r="AL67" s="82"/>
      <c r="AM67" s="85"/>
      <c r="AN67" s="85"/>
      <c r="AO67" s="86"/>
      <c r="AP67" s="87"/>
      <c r="AQ67" s="88"/>
      <c r="AR67" s="35"/>
      <c r="AS67" s="35"/>
      <c r="AT67" s="35"/>
      <c r="AU67" s="153"/>
      <c r="AV67" s="153"/>
      <c r="AW67" s="35"/>
      <c r="AX67" s="35"/>
      <c r="AY67" s="35"/>
      <c r="AZ67" s="35"/>
      <c r="BA67" s="35"/>
      <c r="BB67" s="36"/>
    </row>
    <row r="68" spans="1:54" ht="86.4" outlineLevel="1" collapsed="1" x14ac:dyDescent="0.3">
      <c r="A68" s="64" t="s">
        <v>233</v>
      </c>
      <c r="B68" s="65" t="s">
        <v>234</v>
      </c>
      <c r="C68" s="66"/>
      <c r="D68" s="67"/>
      <c r="E68" s="68"/>
      <c r="F68" s="69"/>
      <c r="G68" s="69"/>
      <c r="H68" s="69"/>
      <c r="I68" s="69"/>
      <c r="J68" s="69"/>
      <c r="K68" s="69"/>
      <c r="L68" s="69"/>
      <c r="M68" s="69"/>
      <c r="N68" s="69"/>
      <c r="O68" s="69"/>
      <c r="P68" s="67"/>
      <c r="Q68" s="69"/>
      <c r="R68" s="69"/>
      <c r="S68" s="69"/>
      <c r="T68" s="69"/>
      <c r="U68" s="66"/>
      <c r="V68" s="69"/>
      <c r="W68" s="69"/>
      <c r="X68" s="69"/>
      <c r="Y68" s="69"/>
      <c r="Z68" s="69"/>
      <c r="AA68" s="69"/>
      <c r="AB68" s="69"/>
      <c r="AC68" s="69"/>
      <c r="AD68" s="69"/>
      <c r="AE68" s="70"/>
      <c r="AF68" s="69"/>
      <c r="AG68" s="69"/>
      <c r="AH68" s="69"/>
      <c r="AI68" s="69"/>
      <c r="AJ68" s="66"/>
      <c r="AK68" s="68"/>
      <c r="AL68" s="69"/>
      <c r="AM68" s="71">
        <v>43739</v>
      </c>
      <c r="AN68" s="71">
        <v>44227</v>
      </c>
      <c r="AO68" s="72"/>
      <c r="AP68" s="73">
        <f>SUMPRODUCT(AO69:AO71,AP69:AP71)/SUM(AO69:AO71)</f>
        <v>0.91249999999999998</v>
      </c>
      <c r="AQ68" s="74" t="s">
        <v>235</v>
      </c>
      <c r="AR68" s="75"/>
      <c r="AS68" s="76" t="s">
        <v>147</v>
      </c>
      <c r="AT68" s="76"/>
      <c r="AU68" s="75"/>
      <c r="AV68" s="75" t="s">
        <v>51</v>
      </c>
      <c r="AW68" s="75" t="s">
        <v>236</v>
      </c>
      <c r="AX68" s="75" t="s">
        <v>237</v>
      </c>
      <c r="AY68" s="75" t="s">
        <v>218</v>
      </c>
      <c r="AZ68" s="75" t="s">
        <v>238</v>
      </c>
      <c r="BA68" s="75"/>
      <c r="BB68" s="77">
        <v>1</v>
      </c>
    </row>
    <row r="69" spans="1:54" ht="100.8" hidden="1" outlineLevel="2" x14ac:dyDescent="0.3">
      <c r="A69" s="64"/>
      <c r="B69" s="154" t="s">
        <v>239</v>
      </c>
      <c r="C69" s="116"/>
      <c r="D69" s="117"/>
      <c r="E69" s="118"/>
      <c r="F69" s="121"/>
      <c r="G69" s="82"/>
      <c r="H69" s="119"/>
      <c r="I69" s="119"/>
      <c r="J69" s="119"/>
      <c r="K69" s="119"/>
      <c r="L69" s="83"/>
      <c r="M69" s="83"/>
      <c r="N69" s="83"/>
      <c r="O69" s="79"/>
      <c r="P69" s="80"/>
      <c r="Q69" s="81"/>
      <c r="R69" s="79"/>
      <c r="S69" s="81"/>
      <c r="T69" s="83"/>
      <c r="U69" s="79"/>
      <c r="V69" s="80"/>
      <c r="W69" s="118"/>
      <c r="X69" s="116" t="s">
        <v>42</v>
      </c>
      <c r="Y69" s="118" t="s">
        <v>42</v>
      </c>
      <c r="Z69" s="82" t="s">
        <v>42</v>
      </c>
      <c r="AA69" s="116"/>
      <c r="AB69" s="117"/>
      <c r="AC69" s="118"/>
      <c r="AD69" s="116"/>
      <c r="AE69" s="120"/>
      <c r="AF69" s="119"/>
      <c r="AG69" s="116"/>
      <c r="AH69" s="117"/>
      <c r="AI69" s="118"/>
      <c r="AJ69" s="116"/>
      <c r="AK69" s="118"/>
      <c r="AL69" s="82"/>
      <c r="AM69" s="85"/>
      <c r="AN69" s="85"/>
      <c r="AO69" s="86">
        <v>4</v>
      </c>
      <c r="AP69" s="87">
        <v>1</v>
      </c>
      <c r="AQ69" s="88" t="s">
        <v>221</v>
      </c>
      <c r="AR69" s="152" t="s">
        <v>240</v>
      </c>
      <c r="AS69" s="35" t="s">
        <v>70</v>
      </c>
      <c r="AT69" s="35"/>
      <c r="AU69" s="35"/>
      <c r="AV69" s="35"/>
      <c r="AW69" s="35"/>
      <c r="AX69" s="35"/>
      <c r="AY69" s="35"/>
      <c r="AZ69" s="35" t="s">
        <v>241</v>
      </c>
      <c r="BA69" s="35"/>
      <c r="BB69" s="36"/>
    </row>
    <row r="70" spans="1:54" hidden="1" outlineLevel="2" x14ac:dyDescent="0.3">
      <c r="A70" s="64"/>
      <c r="B70" s="154" t="s">
        <v>242</v>
      </c>
      <c r="C70" s="116"/>
      <c r="D70" s="117"/>
      <c r="E70" s="118"/>
      <c r="F70" s="150"/>
      <c r="G70" s="82"/>
      <c r="H70" s="119"/>
      <c r="I70" s="119"/>
      <c r="J70" s="119"/>
      <c r="K70" s="119"/>
      <c r="L70" s="83"/>
      <c r="M70" s="83"/>
      <c r="N70" s="83"/>
      <c r="O70" s="79"/>
      <c r="P70" s="80"/>
      <c r="Q70" s="81"/>
      <c r="R70" s="79"/>
      <c r="S70" s="81"/>
      <c r="T70" s="83"/>
      <c r="U70" s="79"/>
      <c r="V70" s="80"/>
      <c r="W70" s="118"/>
      <c r="X70" s="116" t="s">
        <v>42</v>
      </c>
      <c r="Y70" s="118"/>
      <c r="Z70" s="82"/>
      <c r="AA70" s="116"/>
      <c r="AB70" s="117"/>
      <c r="AC70" s="118"/>
      <c r="AD70" s="116"/>
      <c r="AE70" s="120"/>
      <c r="AF70" s="119"/>
      <c r="AG70" s="116"/>
      <c r="AH70" s="117"/>
      <c r="AI70" s="118"/>
      <c r="AJ70" s="116"/>
      <c r="AK70" s="118"/>
      <c r="AL70" s="82"/>
      <c r="AM70" s="85"/>
      <c r="AN70" s="85"/>
      <c r="AO70" s="86">
        <v>1</v>
      </c>
      <c r="AP70" s="87">
        <v>0.3</v>
      </c>
      <c r="AQ70" s="88"/>
      <c r="AR70" s="152" t="s">
        <v>222</v>
      </c>
      <c r="AS70" s="35" t="s">
        <v>177</v>
      </c>
      <c r="AT70" s="35"/>
      <c r="AU70" s="35" t="s">
        <v>243</v>
      </c>
      <c r="AV70" s="35"/>
      <c r="AW70" s="35"/>
      <c r="AX70" s="35"/>
      <c r="AY70" s="35"/>
      <c r="AZ70" s="35"/>
      <c r="BA70" s="35"/>
      <c r="BB70" s="36"/>
    </row>
    <row r="71" spans="1:54" ht="43.2" hidden="1" outlineLevel="2" x14ac:dyDescent="0.3">
      <c r="A71" s="64"/>
      <c r="B71" s="154" t="s">
        <v>244</v>
      </c>
      <c r="C71" s="79"/>
      <c r="D71" s="80"/>
      <c r="E71" s="81"/>
      <c r="F71" s="82"/>
      <c r="G71" s="82"/>
      <c r="H71" s="83"/>
      <c r="I71" s="83"/>
      <c r="J71" s="83"/>
      <c r="K71" s="83"/>
      <c r="L71" s="83"/>
      <c r="M71" s="83"/>
      <c r="N71" s="83"/>
      <c r="O71" s="79"/>
      <c r="P71" s="80"/>
      <c r="Q71" s="81"/>
      <c r="R71" s="79"/>
      <c r="S71" s="81"/>
      <c r="T71" s="83"/>
      <c r="U71" s="79"/>
      <c r="V71" s="80"/>
      <c r="W71" s="81"/>
      <c r="X71" s="79" t="s">
        <v>42</v>
      </c>
      <c r="Y71" s="81"/>
      <c r="Z71" s="82"/>
      <c r="AA71" s="79"/>
      <c r="AB71" s="80"/>
      <c r="AC71" s="81"/>
      <c r="AD71" s="79"/>
      <c r="AE71" s="84"/>
      <c r="AF71" s="83"/>
      <c r="AG71" s="79"/>
      <c r="AH71" s="80"/>
      <c r="AI71" s="81"/>
      <c r="AJ71" s="79"/>
      <c r="AK71" s="81"/>
      <c r="AL71" s="82"/>
      <c r="AM71" s="85"/>
      <c r="AN71" s="85"/>
      <c r="AO71" s="86">
        <v>3</v>
      </c>
      <c r="AP71" s="87">
        <v>1</v>
      </c>
      <c r="AQ71" s="88" t="s">
        <v>225</v>
      </c>
      <c r="AR71" s="35"/>
      <c r="AS71" s="35" t="s">
        <v>70</v>
      </c>
      <c r="AT71" s="35"/>
      <c r="AU71" s="35"/>
      <c r="AV71" s="35"/>
      <c r="AW71" s="35"/>
      <c r="AX71" s="35"/>
      <c r="AY71" s="35"/>
      <c r="AZ71" s="35"/>
      <c r="BA71" s="35"/>
      <c r="BB71" s="36"/>
    </row>
    <row r="72" spans="1:54" ht="100.8" outlineLevel="1" collapsed="1" x14ac:dyDescent="0.3">
      <c r="A72" s="64" t="s">
        <v>245</v>
      </c>
      <c r="B72" s="65" t="s">
        <v>246</v>
      </c>
      <c r="C72" s="66"/>
      <c r="D72" s="67"/>
      <c r="E72" s="68"/>
      <c r="F72" s="69"/>
      <c r="G72" s="69"/>
      <c r="H72" s="69"/>
      <c r="I72" s="69"/>
      <c r="J72" s="69"/>
      <c r="K72" s="69"/>
      <c r="L72" s="69"/>
      <c r="M72" s="69"/>
      <c r="N72" s="69"/>
      <c r="O72" s="69"/>
      <c r="P72" s="67"/>
      <c r="Q72" s="69"/>
      <c r="R72" s="69"/>
      <c r="S72" s="69"/>
      <c r="T72" s="69"/>
      <c r="U72" s="66"/>
      <c r="V72" s="69"/>
      <c r="W72" s="69"/>
      <c r="X72" s="69"/>
      <c r="Y72" s="69"/>
      <c r="Z72" s="69"/>
      <c r="AA72" s="69"/>
      <c r="AB72" s="69"/>
      <c r="AC72" s="69"/>
      <c r="AD72" s="69"/>
      <c r="AE72" s="70"/>
      <c r="AF72" s="69"/>
      <c r="AG72" s="69"/>
      <c r="AH72" s="69"/>
      <c r="AI72" s="69"/>
      <c r="AJ72" s="66"/>
      <c r="AK72" s="68"/>
      <c r="AL72" s="69"/>
      <c r="AM72" s="71">
        <v>44105</v>
      </c>
      <c r="AN72" s="71">
        <v>44255</v>
      </c>
      <c r="AO72" s="72"/>
      <c r="AP72" s="73">
        <f>SUMPRODUCT(AO73:AO74,AP73:AP74)/SUM(AO73:AO74)</f>
        <v>0.10000000000000002</v>
      </c>
      <c r="AQ72" s="74" t="s">
        <v>247</v>
      </c>
      <c r="AR72" s="75" t="s">
        <v>248</v>
      </c>
      <c r="AS72" s="76" t="s">
        <v>147</v>
      </c>
      <c r="AT72" s="76"/>
      <c r="AU72" s="75"/>
      <c r="AV72" s="75" t="s">
        <v>51</v>
      </c>
      <c r="AW72" s="75" t="s">
        <v>249</v>
      </c>
      <c r="AX72" s="75" t="s">
        <v>250</v>
      </c>
      <c r="AY72" s="75" t="s">
        <v>218</v>
      </c>
      <c r="AZ72" s="75" t="s">
        <v>251</v>
      </c>
      <c r="BA72" s="75"/>
      <c r="BB72" s="77">
        <v>1</v>
      </c>
    </row>
    <row r="73" spans="1:54" ht="72" hidden="1" outlineLevel="2" x14ac:dyDescent="0.3">
      <c r="A73" s="64"/>
      <c r="B73" s="155" t="s">
        <v>252</v>
      </c>
      <c r="C73" s="156"/>
      <c r="D73" s="157"/>
      <c r="E73" s="158"/>
      <c r="F73" s="159"/>
      <c r="G73" s="159"/>
      <c r="H73" s="160"/>
      <c r="I73" s="160"/>
      <c r="J73" s="160"/>
      <c r="K73" s="160"/>
      <c r="L73" s="160"/>
      <c r="M73" s="160"/>
      <c r="N73" s="160"/>
      <c r="O73" s="156"/>
      <c r="P73" s="157"/>
      <c r="Q73" s="158"/>
      <c r="R73" s="156"/>
      <c r="S73" s="158"/>
      <c r="T73" s="160"/>
      <c r="U73" s="156"/>
      <c r="V73" s="157"/>
      <c r="W73" s="158"/>
      <c r="X73" s="156"/>
      <c r="Y73" s="158"/>
      <c r="Z73" s="159"/>
      <c r="AA73" s="156"/>
      <c r="AB73" s="157"/>
      <c r="AC73" s="158"/>
      <c r="AD73" s="156"/>
      <c r="AE73" s="161"/>
      <c r="AF73" s="160"/>
      <c r="AG73" s="156"/>
      <c r="AH73" s="157"/>
      <c r="AI73" s="158"/>
      <c r="AJ73" s="156"/>
      <c r="AK73" s="158"/>
      <c r="AL73" s="159"/>
      <c r="AM73" s="162"/>
      <c r="AN73" s="162"/>
      <c r="AO73" s="163"/>
      <c r="AP73" s="164">
        <v>0</v>
      </c>
      <c r="AQ73" s="165" t="s">
        <v>253</v>
      </c>
      <c r="AR73" s="166" t="s">
        <v>254</v>
      </c>
      <c r="AS73" s="166"/>
      <c r="AT73" s="166"/>
      <c r="AU73" s="166" t="s">
        <v>255</v>
      </c>
      <c r="AV73" s="166"/>
      <c r="AW73" s="35"/>
      <c r="AX73" s="35"/>
      <c r="AY73" s="35"/>
      <c r="AZ73" s="35" t="s">
        <v>256</v>
      </c>
      <c r="BA73" s="35"/>
      <c r="BB73" s="36"/>
    </row>
    <row r="74" spans="1:54" ht="28.8" hidden="1" outlineLevel="2" x14ac:dyDescent="0.3">
      <c r="A74" s="64"/>
      <c r="B74" s="167" t="s">
        <v>257</v>
      </c>
      <c r="C74" s="90"/>
      <c r="D74" s="91"/>
      <c r="E74" s="92"/>
      <c r="F74" s="150"/>
      <c r="G74" s="82"/>
      <c r="H74" s="82"/>
      <c r="I74" s="82"/>
      <c r="J74" s="82"/>
      <c r="K74" s="82"/>
      <c r="L74" s="98"/>
      <c r="M74" s="98"/>
      <c r="N74" s="98"/>
      <c r="O74" s="95"/>
      <c r="P74" s="96"/>
      <c r="Q74" s="97"/>
      <c r="R74" s="95"/>
      <c r="S74" s="97"/>
      <c r="T74" s="98"/>
      <c r="U74" s="95"/>
      <c r="V74" s="96"/>
      <c r="W74" s="92"/>
      <c r="X74" s="90"/>
      <c r="Y74" s="92"/>
      <c r="Z74" s="82"/>
      <c r="AA74" s="90"/>
      <c r="AB74" s="91"/>
      <c r="AC74" s="92"/>
      <c r="AD74" s="90"/>
      <c r="AE74" s="93"/>
      <c r="AF74" s="82"/>
      <c r="AG74" s="90"/>
      <c r="AH74" s="91"/>
      <c r="AI74" s="92"/>
      <c r="AJ74" s="90"/>
      <c r="AK74" s="92"/>
      <c r="AL74" s="82"/>
      <c r="AM74" s="85"/>
      <c r="AN74" s="85"/>
      <c r="AO74" s="86">
        <v>3</v>
      </c>
      <c r="AP74" s="87">
        <v>0.1</v>
      </c>
      <c r="AQ74" s="88"/>
      <c r="AR74" s="35"/>
      <c r="AS74" s="35" t="s">
        <v>147</v>
      </c>
      <c r="AT74" s="35"/>
      <c r="AU74" s="35" t="s">
        <v>258</v>
      </c>
      <c r="AV74" s="35"/>
      <c r="AW74" s="35"/>
      <c r="AX74" s="35"/>
      <c r="AY74" s="35"/>
      <c r="AZ74" s="35"/>
      <c r="BA74" s="35"/>
      <c r="BB74" s="36"/>
    </row>
    <row r="75" spans="1:54" hidden="1" outlineLevel="2" x14ac:dyDescent="0.3">
      <c r="A75" s="64"/>
      <c r="B75" s="155"/>
      <c r="C75" s="168"/>
      <c r="D75" s="169"/>
      <c r="E75" s="170"/>
      <c r="F75" s="159"/>
      <c r="G75" s="159"/>
      <c r="H75" s="159"/>
      <c r="I75" s="159"/>
      <c r="J75" s="159"/>
      <c r="K75" s="159"/>
      <c r="L75" s="159"/>
      <c r="M75" s="159"/>
      <c r="N75" s="159"/>
      <c r="O75" s="159"/>
      <c r="P75" s="169"/>
      <c r="Q75" s="159"/>
      <c r="R75" s="159"/>
      <c r="S75" s="159"/>
      <c r="T75" s="159"/>
      <c r="U75" s="168"/>
      <c r="V75" s="159"/>
      <c r="W75" s="159"/>
      <c r="X75" s="159"/>
      <c r="Y75" s="159"/>
      <c r="Z75" s="159"/>
      <c r="AA75" s="159"/>
      <c r="AB75" s="159"/>
      <c r="AC75" s="159"/>
      <c r="AD75" s="159"/>
      <c r="AE75" s="171"/>
      <c r="AF75" s="159"/>
      <c r="AG75" s="159"/>
      <c r="AH75" s="159"/>
      <c r="AI75" s="159"/>
      <c r="AJ75" s="168"/>
      <c r="AK75" s="170"/>
      <c r="AL75" s="159"/>
      <c r="AM75" s="162"/>
      <c r="AN75" s="162"/>
      <c r="AO75" s="163"/>
      <c r="AP75" s="164"/>
      <c r="AQ75" s="165"/>
      <c r="AR75" s="166"/>
      <c r="AS75" s="166"/>
      <c r="AT75" s="166"/>
      <c r="AU75" s="166"/>
      <c r="AV75" s="166"/>
      <c r="AW75" s="35"/>
      <c r="AX75" s="35"/>
      <c r="AY75" s="35"/>
      <c r="AZ75" s="35"/>
      <c r="BA75" s="35"/>
      <c r="BB75" s="36"/>
    </row>
    <row r="76" spans="1:54" ht="72" outlineLevel="1" collapsed="1" x14ac:dyDescent="0.3">
      <c r="A76" s="64" t="s">
        <v>259</v>
      </c>
      <c r="B76" s="65" t="s">
        <v>260</v>
      </c>
      <c r="C76" s="66"/>
      <c r="D76" s="67"/>
      <c r="E76" s="68"/>
      <c r="F76" s="69"/>
      <c r="G76" s="69"/>
      <c r="H76" s="69"/>
      <c r="I76" s="69"/>
      <c r="J76" s="69"/>
      <c r="K76" s="69"/>
      <c r="L76" s="69"/>
      <c r="M76" s="69"/>
      <c r="N76" s="69"/>
      <c r="O76" s="69"/>
      <c r="P76" s="67"/>
      <c r="Q76" s="69"/>
      <c r="R76" s="69"/>
      <c r="S76" s="69"/>
      <c r="T76" s="69"/>
      <c r="U76" s="66"/>
      <c r="V76" s="69"/>
      <c r="W76" s="69"/>
      <c r="X76" s="69"/>
      <c r="Y76" s="69"/>
      <c r="Z76" s="69"/>
      <c r="AA76" s="69"/>
      <c r="AB76" s="69"/>
      <c r="AC76" s="69"/>
      <c r="AD76" s="69"/>
      <c r="AE76" s="70"/>
      <c r="AF76" s="69"/>
      <c r="AG76" s="69"/>
      <c r="AH76" s="69"/>
      <c r="AI76" s="69"/>
      <c r="AJ76" s="66"/>
      <c r="AK76" s="68"/>
      <c r="AL76" s="69"/>
      <c r="AM76" s="71">
        <v>44105</v>
      </c>
      <c r="AN76" s="71">
        <v>44346</v>
      </c>
      <c r="AO76" s="72"/>
      <c r="AP76" s="73">
        <f>SUMPRODUCT(AO77:AO79,AP77:AP79)/SUM(AO77:AO79)</f>
        <v>0.15</v>
      </c>
      <c r="AQ76" s="74" t="s">
        <v>261</v>
      </c>
      <c r="AR76" s="75" t="s">
        <v>248</v>
      </c>
      <c r="AS76" s="76" t="s">
        <v>35</v>
      </c>
      <c r="AT76" s="76"/>
      <c r="AU76" s="75"/>
      <c r="AV76" s="75" t="s">
        <v>51</v>
      </c>
      <c r="AW76" s="75" t="s">
        <v>262</v>
      </c>
      <c r="AX76" s="75" t="s">
        <v>263</v>
      </c>
      <c r="AY76" s="75" t="s">
        <v>218</v>
      </c>
      <c r="AZ76" s="75" t="s">
        <v>264</v>
      </c>
      <c r="BA76" s="75"/>
      <c r="BB76" s="77">
        <v>1</v>
      </c>
    </row>
    <row r="77" spans="1:54" hidden="1" outlineLevel="2" x14ac:dyDescent="0.3">
      <c r="A77" s="64"/>
      <c r="B77" s="89"/>
      <c r="C77" s="90"/>
      <c r="D77" s="91"/>
      <c r="E77" s="92"/>
      <c r="F77" s="150"/>
      <c r="G77" s="82"/>
      <c r="H77" s="82"/>
      <c r="I77" s="82"/>
      <c r="J77" s="82"/>
      <c r="K77" s="82"/>
      <c r="L77" s="98"/>
      <c r="M77" s="98"/>
      <c r="N77" s="98"/>
      <c r="O77" s="95"/>
      <c r="P77" s="96"/>
      <c r="Q77" s="97"/>
      <c r="R77" s="95"/>
      <c r="S77" s="97"/>
      <c r="T77" s="98"/>
      <c r="U77" s="95"/>
      <c r="V77" s="96"/>
      <c r="W77" s="92"/>
      <c r="X77" s="90"/>
      <c r="Y77" s="92"/>
      <c r="Z77" s="82"/>
      <c r="AA77" s="90"/>
      <c r="AB77" s="91"/>
      <c r="AC77" s="92"/>
      <c r="AD77" s="90"/>
      <c r="AE77" s="93"/>
      <c r="AF77" s="82"/>
      <c r="AG77" s="90"/>
      <c r="AH77" s="91"/>
      <c r="AI77" s="92"/>
      <c r="AJ77" s="90"/>
      <c r="AK77" s="92"/>
      <c r="AL77" s="82"/>
      <c r="AM77" s="85"/>
      <c r="AN77" s="85"/>
      <c r="AO77" s="86"/>
      <c r="AP77" s="87"/>
      <c r="AQ77" s="88"/>
      <c r="AR77" s="35"/>
      <c r="AS77" s="35"/>
      <c r="AT77" s="35"/>
      <c r="AU77" s="35"/>
      <c r="AV77" s="35"/>
      <c r="AW77" s="35"/>
      <c r="AX77" s="35"/>
      <c r="AY77" s="35"/>
      <c r="AZ77" s="35" t="s">
        <v>265</v>
      </c>
      <c r="BA77" s="35"/>
      <c r="BB77" s="36"/>
    </row>
    <row r="78" spans="1:54" ht="43.2" hidden="1" outlineLevel="2" x14ac:dyDescent="0.3">
      <c r="A78" s="64"/>
      <c r="B78" s="167" t="s">
        <v>266</v>
      </c>
      <c r="C78" s="90"/>
      <c r="D78" s="91"/>
      <c r="E78" s="92"/>
      <c r="F78" s="150"/>
      <c r="G78" s="82"/>
      <c r="H78" s="82"/>
      <c r="I78" s="82"/>
      <c r="J78" s="82"/>
      <c r="K78" s="82"/>
      <c r="L78" s="98"/>
      <c r="M78" s="98"/>
      <c r="N78" s="98"/>
      <c r="O78" s="95"/>
      <c r="P78" s="96"/>
      <c r="Q78" s="97"/>
      <c r="R78" s="95"/>
      <c r="S78" s="97"/>
      <c r="T78" s="98"/>
      <c r="U78" s="95"/>
      <c r="V78" s="96"/>
      <c r="W78" s="92"/>
      <c r="X78" s="90"/>
      <c r="Y78" s="92" t="s">
        <v>42</v>
      </c>
      <c r="Z78" s="82" t="s">
        <v>42</v>
      </c>
      <c r="AA78" s="90" t="s">
        <v>42</v>
      </c>
      <c r="AB78" s="91"/>
      <c r="AC78" s="92"/>
      <c r="AD78" s="90"/>
      <c r="AE78" s="93"/>
      <c r="AF78" s="82"/>
      <c r="AG78" s="90"/>
      <c r="AH78" s="91"/>
      <c r="AI78" s="92"/>
      <c r="AJ78" s="90"/>
      <c r="AK78" s="92"/>
      <c r="AL78" s="82"/>
      <c r="AM78" s="85"/>
      <c r="AN78" s="85"/>
      <c r="AO78" s="86">
        <v>4</v>
      </c>
      <c r="AP78" s="87">
        <v>0.3</v>
      </c>
      <c r="AQ78" s="88" t="s">
        <v>267</v>
      </c>
      <c r="AR78" s="35"/>
      <c r="AS78" s="35" t="s">
        <v>268</v>
      </c>
      <c r="AT78" s="35"/>
      <c r="AU78" s="35" t="s">
        <v>269</v>
      </c>
      <c r="AV78" s="35"/>
      <c r="AW78" s="35"/>
      <c r="AX78" s="35"/>
      <c r="AY78" s="35"/>
      <c r="AZ78" s="35"/>
      <c r="BA78" s="35"/>
      <c r="BB78" s="36"/>
    </row>
    <row r="79" spans="1:54" ht="28.8" hidden="1" outlineLevel="2" x14ac:dyDescent="0.3">
      <c r="A79" s="64"/>
      <c r="B79" s="89" t="s">
        <v>270</v>
      </c>
      <c r="C79" s="90"/>
      <c r="D79" s="91"/>
      <c r="E79" s="92"/>
      <c r="F79" s="150"/>
      <c r="G79" s="82"/>
      <c r="H79" s="82"/>
      <c r="I79" s="82"/>
      <c r="J79" s="82"/>
      <c r="K79" s="82"/>
      <c r="L79" s="98"/>
      <c r="M79" s="98"/>
      <c r="N79" s="98"/>
      <c r="O79" s="95"/>
      <c r="P79" s="96"/>
      <c r="Q79" s="97"/>
      <c r="R79" s="95"/>
      <c r="S79" s="97"/>
      <c r="T79" s="98"/>
      <c r="U79" s="95"/>
      <c r="V79" s="96"/>
      <c r="W79" s="92"/>
      <c r="X79" s="90"/>
      <c r="Y79" s="92"/>
      <c r="Z79" s="82"/>
      <c r="AA79" s="90"/>
      <c r="AB79" s="91"/>
      <c r="AC79" s="92"/>
      <c r="AD79" s="90"/>
      <c r="AE79" s="93"/>
      <c r="AF79" s="82"/>
      <c r="AG79" s="90"/>
      <c r="AH79" s="91"/>
      <c r="AI79" s="92"/>
      <c r="AJ79" s="90"/>
      <c r="AK79" s="92"/>
      <c r="AL79" s="82"/>
      <c r="AM79" s="85"/>
      <c r="AN79" s="85"/>
      <c r="AO79" s="86">
        <v>4</v>
      </c>
      <c r="AP79" s="87">
        <v>0</v>
      </c>
      <c r="AQ79" s="88"/>
      <c r="AR79" s="35"/>
      <c r="AS79" s="35" t="s">
        <v>70</v>
      </c>
      <c r="AT79" s="35"/>
      <c r="AU79" s="35"/>
      <c r="AV79" s="35"/>
      <c r="AW79" s="35"/>
      <c r="AX79" s="35"/>
      <c r="AY79" s="35"/>
      <c r="AZ79" s="35"/>
      <c r="BA79" s="35"/>
      <c r="BB79" s="36"/>
    </row>
    <row r="80" spans="1:54" hidden="1" outlineLevel="2" x14ac:dyDescent="0.3">
      <c r="A80" s="64"/>
      <c r="B80" s="89"/>
      <c r="C80" s="90"/>
      <c r="D80" s="91"/>
      <c r="E80" s="92"/>
      <c r="F80" s="150"/>
      <c r="G80" s="82"/>
      <c r="H80" s="82"/>
      <c r="I80" s="82"/>
      <c r="J80" s="82"/>
      <c r="K80" s="82"/>
      <c r="L80" s="98"/>
      <c r="M80" s="98"/>
      <c r="N80" s="98"/>
      <c r="O80" s="95"/>
      <c r="P80" s="96"/>
      <c r="Q80" s="97"/>
      <c r="R80" s="95"/>
      <c r="S80" s="97"/>
      <c r="T80" s="98"/>
      <c r="U80" s="95"/>
      <c r="V80" s="96"/>
      <c r="W80" s="92"/>
      <c r="X80" s="90"/>
      <c r="Y80" s="92"/>
      <c r="Z80" s="82"/>
      <c r="AA80" s="90"/>
      <c r="AB80" s="91"/>
      <c r="AC80" s="92"/>
      <c r="AD80" s="90"/>
      <c r="AE80" s="93"/>
      <c r="AF80" s="82"/>
      <c r="AG80" s="90"/>
      <c r="AH80" s="91"/>
      <c r="AI80" s="92"/>
      <c r="AJ80" s="90"/>
      <c r="AK80" s="92"/>
      <c r="AL80" s="82"/>
      <c r="AM80" s="85"/>
      <c r="AN80" s="85"/>
      <c r="AO80" s="86"/>
      <c r="AP80" s="87"/>
      <c r="AQ80" s="88"/>
      <c r="AR80" s="35"/>
      <c r="AS80" s="35"/>
      <c r="AT80" s="35"/>
      <c r="AU80" s="35"/>
      <c r="AV80" s="35"/>
      <c r="AW80" s="35"/>
      <c r="AX80" s="35"/>
      <c r="AY80" s="35"/>
      <c r="AZ80" s="35"/>
      <c r="BA80" s="35"/>
      <c r="BB80" s="36"/>
    </row>
    <row r="81" spans="1:54" ht="128.55000000000001" customHeight="1" outlineLevel="1" collapsed="1" x14ac:dyDescent="0.3">
      <c r="A81" s="64" t="s">
        <v>271</v>
      </c>
      <c r="B81" s="65" t="s">
        <v>272</v>
      </c>
      <c r="C81" s="66"/>
      <c r="D81" s="67"/>
      <c r="E81" s="68"/>
      <c r="F81" s="69"/>
      <c r="G81" s="69"/>
      <c r="H81" s="69"/>
      <c r="I81" s="69"/>
      <c r="J81" s="69"/>
      <c r="K81" s="69"/>
      <c r="L81" s="69"/>
      <c r="M81" s="69"/>
      <c r="N81" s="69"/>
      <c r="O81" s="69"/>
      <c r="P81" s="67"/>
      <c r="Q81" s="69"/>
      <c r="R81" s="69"/>
      <c r="S81" s="69"/>
      <c r="T81" s="69"/>
      <c r="U81" s="66"/>
      <c r="V81" s="69"/>
      <c r="W81" s="69"/>
      <c r="X81" s="69"/>
      <c r="Y81" s="69"/>
      <c r="Z81" s="69"/>
      <c r="AA81" s="69"/>
      <c r="AB81" s="69"/>
      <c r="AC81" s="69"/>
      <c r="AD81" s="69"/>
      <c r="AE81" s="70"/>
      <c r="AF81" s="69"/>
      <c r="AG81" s="69"/>
      <c r="AH81" s="69"/>
      <c r="AI81" s="69"/>
      <c r="AJ81" s="66"/>
      <c r="AK81" s="68"/>
      <c r="AL81" s="69"/>
      <c r="AM81" s="71">
        <v>44013</v>
      </c>
      <c r="AN81" s="71">
        <v>43921</v>
      </c>
      <c r="AO81" s="72"/>
      <c r="AP81" s="73">
        <f>SUMPRODUCT(AO82:AO90,AP82:AP90)/SUM(AO82:AO90)</f>
        <v>0.55227272727272725</v>
      </c>
      <c r="AQ81" s="74" t="s">
        <v>273</v>
      </c>
      <c r="AR81" s="75"/>
      <c r="AS81" s="76" t="s">
        <v>147</v>
      </c>
      <c r="AT81" s="76"/>
      <c r="AU81" s="75"/>
      <c r="AV81" s="75" t="s">
        <v>51</v>
      </c>
      <c r="AW81" s="75" t="s">
        <v>274</v>
      </c>
      <c r="AX81" s="75" t="s">
        <v>275</v>
      </c>
      <c r="AY81" s="75" t="s">
        <v>276</v>
      </c>
      <c r="AZ81" s="75" t="s">
        <v>277</v>
      </c>
      <c r="BA81" s="75"/>
      <c r="BB81" s="77">
        <v>2</v>
      </c>
    </row>
    <row r="82" spans="1:54" ht="94.2" hidden="1" customHeight="1" outlineLevel="2" x14ac:dyDescent="0.3">
      <c r="A82" s="64"/>
      <c r="B82" s="172" t="s">
        <v>278</v>
      </c>
      <c r="C82" s="116"/>
      <c r="D82" s="117"/>
      <c r="E82" s="118"/>
      <c r="F82" s="121"/>
      <c r="G82" s="82"/>
      <c r="H82" s="119"/>
      <c r="I82" s="119"/>
      <c r="J82" s="119"/>
      <c r="K82" s="119"/>
      <c r="L82" s="83"/>
      <c r="M82" s="83"/>
      <c r="N82" s="83"/>
      <c r="O82" s="79"/>
      <c r="P82" s="80"/>
      <c r="Q82" s="81"/>
      <c r="R82" s="79"/>
      <c r="S82" s="81"/>
      <c r="T82" s="83"/>
      <c r="U82" s="79"/>
      <c r="V82" s="80"/>
      <c r="W82" s="118"/>
      <c r="X82" s="116" t="s">
        <v>42</v>
      </c>
      <c r="Y82" s="118" t="s">
        <v>42</v>
      </c>
      <c r="Z82" s="82" t="s">
        <v>42</v>
      </c>
      <c r="AA82" s="116"/>
      <c r="AB82" s="117"/>
      <c r="AC82" s="118"/>
      <c r="AD82" s="116"/>
      <c r="AE82" s="120"/>
      <c r="AF82" s="119"/>
      <c r="AG82" s="116"/>
      <c r="AH82" s="117"/>
      <c r="AI82" s="118"/>
      <c r="AJ82" s="116"/>
      <c r="AK82" s="118"/>
      <c r="AL82" s="82"/>
      <c r="AM82" s="85"/>
      <c r="AN82" s="85"/>
      <c r="AO82" s="86">
        <v>3</v>
      </c>
      <c r="AP82" s="87">
        <v>0.8</v>
      </c>
      <c r="AQ82" s="88" t="s">
        <v>279</v>
      </c>
      <c r="AR82" s="35" t="s">
        <v>280</v>
      </c>
      <c r="AS82" s="35" t="s">
        <v>147</v>
      </c>
      <c r="AT82" s="35"/>
      <c r="AU82" s="35" t="s">
        <v>281</v>
      </c>
      <c r="AV82" s="35"/>
      <c r="AW82" s="35"/>
      <c r="AX82" s="35"/>
      <c r="AY82" s="35"/>
      <c r="AZ82" s="35" t="s">
        <v>282</v>
      </c>
      <c r="BA82" s="35"/>
      <c r="BB82" s="36"/>
    </row>
    <row r="83" spans="1:54" ht="43.2" hidden="1" outlineLevel="2" x14ac:dyDescent="0.3">
      <c r="A83" s="64"/>
      <c r="B83" s="172" t="s">
        <v>283</v>
      </c>
      <c r="C83" s="95"/>
      <c r="D83" s="96"/>
      <c r="E83" s="97"/>
      <c r="F83" s="150"/>
      <c r="G83" s="82"/>
      <c r="H83" s="98"/>
      <c r="I83" s="98"/>
      <c r="J83" s="98"/>
      <c r="K83" s="98"/>
      <c r="L83" s="98"/>
      <c r="M83" s="98"/>
      <c r="N83" s="98"/>
      <c r="O83" s="95"/>
      <c r="P83" s="96"/>
      <c r="Q83" s="97"/>
      <c r="R83" s="95"/>
      <c r="S83" s="97"/>
      <c r="T83" s="98"/>
      <c r="U83" s="95"/>
      <c r="V83" s="96"/>
      <c r="W83" s="97"/>
      <c r="X83" s="95"/>
      <c r="Y83" s="97"/>
      <c r="Z83" s="82" t="s">
        <v>42</v>
      </c>
      <c r="AA83" s="95"/>
      <c r="AB83" s="96"/>
      <c r="AC83" s="97"/>
      <c r="AD83" s="95"/>
      <c r="AE83" s="99"/>
      <c r="AF83" s="98"/>
      <c r="AG83" s="95"/>
      <c r="AH83" s="96"/>
      <c r="AI83" s="97"/>
      <c r="AJ83" s="95"/>
      <c r="AK83" s="97"/>
      <c r="AL83" s="82"/>
      <c r="AM83" s="129"/>
      <c r="AN83" s="129"/>
      <c r="AO83" s="130">
        <v>3</v>
      </c>
      <c r="AP83" s="87">
        <v>0.95</v>
      </c>
      <c r="AQ83" s="35" t="s">
        <v>284</v>
      </c>
      <c r="AR83" s="35" t="s">
        <v>285</v>
      </c>
      <c r="AS83" s="35" t="s">
        <v>147</v>
      </c>
      <c r="AT83" s="35"/>
      <c r="AU83" s="35" t="s">
        <v>286</v>
      </c>
      <c r="AV83" s="35"/>
      <c r="AW83" s="35"/>
      <c r="AX83" s="35"/>
      <c r="AY83" s="35"/>
      <c r="AZ83" s="35"/>
      <c r="BA83" s="35"/>
      <c r="BB83" s="36"/>
    </row>
    <row r="84" spans="1:54" ht="44.55" hidden="1" customHeight="1" outlineLevel="2" x14ac:dyDescent="0.3">
      <c r="A84" s="64"/>
      <c r="B84" s="172" t="s">
        <v>287</v>
      </c>
      <c r="C84" s="90"/>
      <c r="D84" s="91"/>
      <c r="E84" s="92"/>
      <c r="F84" s="150"/>
      <c r="G84" s="82"/>
      <c r="H84" s="82"/>
      <c r="I84" s="82"/>
      <c r="J84" s="82"/>
      <c r="K84" s="82"/>
      <c r="L84" s="98"/>
      <c r="M84" s="98"/>
      <c r="N84" s="98"/>
      <c r="O84" s="95"/>
      <c r="P84" s="96"/>
      <c r="Q84" s="97"/>
      <c r="R84" s="95"/>
      <c r="S84" s="97"/>
      <c r="T84" s="98"/>
      <c r="U84" s="95"/>
      <c r="V84" s="96"/>
      <c r="W84" s="92"/>
      <c r="X84" s="90" t="s">
        <v>42</v>
      </c>
      <c r="Y84" s="92"/>
      <c r="Z84" s="82"/>
      <c r="AA84" s="90"/>
      <c r="AB84" s="91"/>
      <c r="AC84" s="92"/>
      <c r="AD84" s="90"/>
      <c r="AE84" s="93"/>
      <c r="AF84" s="82"/>
      <c r="AG84" s="90"/>
      <c r="AH84" s="91"/>
      <c r="AI84" s="92"/>
      <c r="AJ84" s="90"/>
      <c r="AK84" s="92"/>
      <c r="AL84" s="82"/>
      <c r="AM84" s="85"/>
      <c r="AN84" s="85"/>
      <c r="AO84" s="86">
        <v>3</v>
      </c>
      <c r="AP84" s="87">
        <v>0.7</v>
      </c>
      <c r="AQ84" s="88"/>
      <c r="AR84" s="35" t="s">
        <v>288</v>
      </c>
      <c r="AS84" s="35" t="s">
        <v>147</v>
      </c>
      <c r="AT84" s="35"/>
      <c r="AU84" s="35" t="s">
        <v>289</v>
      </c>
      <c r="AV84" s="35"/>
      <c r="AW84" s="35"/>
      <c r="AX84" s="35"/>
      <c r="AY84" s="35"/>
      <c r="AZ84" s="35" t="s">
        <v>290</v>
      </c>
      <c r="BA84" s="35"/>
      <c r="BB84" s="36"/>
    </row>
    <row r="85" spans="1:54" ht="13.95" hidden="1" customHeight="1" outlineLevel="2" x14ac:dyDescent="0.3">
      <c r="A85" s="64"/>
      <c r="B85" s="172" t="s">
        <v>291</v>
      </c>
      <c r="C85" s="90"/>
      <c r="D85" s="91"/>
      <c r="E85" s="92"/>
      <c r="F85" s="150"/>
      <c r="G85" s="82"/>
      <c r="H85" s="82"/>
      <c r="I85" s="82"/>
      <c r="J85" s="82"/>
      <c r="K85" s="82"/>
      <c r="L85" s="98"/>
      <c r="M85" s="98"/>
      <c r="N85" s="98"/>
      <c r="O85" s="95"/>
      <c r="P85" s="96"/>
      <c r="Q85" s="97"/>
      <c r="R85" s="95"/>
      <c r="S85" s="97"/>
      <c r="T85" s="98"/>
      <c r="U85" s="95"/>
      <c r="V85" s="96"/>
      <c r="W85" s="92"/>
      <c r="X85" s="90"/>
      <c r="Y85" s="92"/>
      <c r="Z85" s="82"/>
      <c r="AA85" s="90"/>
      <c r="AB85" s="91"/>
      <c r="AC85" s="92"/>
      <c r="AD85" s="90"/>
      <c r="AE85" s="93"/>
      <c r="AF85" s="82"/>
      <c r="AG85" s="90"/>
      <c r="AH85" s="91"/>
      <c r="AI85" s="92"/>
      <c r="AJ85" s="90"/>
      <c r="AK85" s="92"/>
      <c r="AL85" s="82"/>
      <c r="AM85" s="85"/>
      <c r="AN85" s="85"/>
      <c r="AO85" s="86">
        <v>3</v>
      </c>
      <c r="AP85" s="87">
        <v>0</v>
      </c>
      <c r="AQ85" s="88"/>
      <c r="AR85" s="35"/>
      <c r="AS85" s="35"/>
      <c r="AT85" s="35"/>
      <c r="AU85" s="35"/>
      <c r="AV85" s="35"/>
      <c r="AW85" s="35"/>
      <c r="AX85" s="35"/>
      <c r="AY85" s="35"/>
      <c r="AZ85" s="35"/>
      <c r="BA85" s="35"/>
      <c r="BB85" s="36"/>
    </row>
    <row r="86" spans="1:54" hidden="1" outlineLevel="2" x14ac:dyDescent="0.3">
      <c r="A86" s="64"/>
      <c r="B86" s="172" t="s">
        <v>292</v>
      </c>
      <c r="C86" s="90"/>
      <c r="D86" s="91"/>
      <c r="E86" s="92"/>
      <c r="F86" s="150"/>
      <c r="G86" s="82"/>
      <c r="H86" s="82"/>
      <c r="I86" s="82"/>
      <c r="J86" s="82"/>
      <c r="K86" s="82"/>
      <c r="L86" s="98"/>
      <c r="M86" s="98"/>
      <c r="N86" s="98"/>
      <c r="O86" s="95"/>
      <c r="P86" s="96"/>
      <c r="Q86" s="97"/>
      <c r="R86" s="95"/>
      <c r="S86" s="97"/>
      <c r="T86" s="98"/>
      <c r="U86" s="95"/>
      <c r="V86" s="96"/>
      <c r="W86" s="92"/>
      <c r="X86" s="90"/>
      <c r="Y86" s="92"/>
      <c r="Z86" s="82"/>
      <c r="AA86" s="90" t="s">
        <v>42</v>
      </c>
      <c r="AB86" s="91"/>
      <c r="AC86" s="92"/>
      <c r="AD86" s="90"/>
      <c r="AE86" s="93"/>
      <c r="AF86" s="82"/>
      <c r="AG86" s="90"/>
      <c r="AH86" s="91"/>
      <c r="AI86" s="92"/>
      <c r="AJ86" s="90"/>
      <c r="AK86" s="92"/>
      <c r="AL86" s="82"/>
      <c r="AM86" s="85"/>
      <c r="AN86" s="85"/>
      <c r="AO86" s="86">
        <v>2</v>
      </c>
      <c r="AP86" s="87">
        <v>0</v>
      </c>
      <c r="AQ86" s="88"/>
      <c r="AR86" s="35"/>
      <c r="AS86" s="35" t="s">
        <v>147</v>
      </c>
      <c r="AT86" s="35"/>
      <c r="AU86" s="35"/>
      <c r="AV86" s="35"/>
      <c r="AW86" s="35"/>
      <c r="AX86" s="35"/>
      <c r="AY86" s="35"/>
      <c r="AZ86" s="35"/>
      <c r="BA86" s="35"/>
      <c r="BB86" s="36"/>
    </row>
    <row r="87" spans="1:54" hidden="1" outlineLevel="2" x14ac:dyDescent="0.3">
      <c r="A87" s="64"/>
      <c r="B87" s="172" t="s">
        <v>293</v>
      </c>
      <c r="C87" s="90"/>
      <c r="D87" s="91"/>
      <c r="E87" s="92"/>
      <c r="F87" s="150"/>
      <c r="G87" s="82"/>
      <c r="H87" s="82"/>
      <c r="I87" s="82"/>
      <c r="J87" s="82"/>
      <c r="K87" s="82"/>
      <c r="L87" s="98"/>
      <c r="M87" s="98"/>
      <c r="N87" s="98"/>
      <c r="O87" s="95"/>
      <c r="P87" s="96"/>
      <c r="Q87" s="97"/>
      <c r="R87" s="95"/>
      <c r="S87" s="97"/>
      <c r="T87" s="98"/>
      <c r="U87" s="95"/>
      <c r="V87" s="96"/>
      <c r="W87" s="92"/>
      <c r="X87" s="90"/>
      <c r="Y87" s="92"/>
      <c r="Z87" s="82"/>
      <c r="AA87" s="90" t="s">
        <v>42</v>
      </c>
      <c r="AB87" s="91"/>
      <c r="AC87" s="92"/>
      <c r="AD87" s="90"/>
      <c r="AE87" s="93"/>
      <c r="AF87" s="82"/>
      <c r="AG87" s="90"/>
      <c r="AH87" s="91"/>
      <c r="AI87" s="92"/>
      <c r="AJ87" s="90"/>
      <c r="AK87" s="92"/>
      <c r="AL87" s="82"/>
      <c r="AM87" s="85"/>
      <c r="AN87" s="85"/>
      <c r="AO87" s="86">
        <v>2</v>
      </c>
      <c r="AP87" s="87">
        <v>0</v>
      </c>
      <c r="AQ87" s="88"/>
      <c r="AR87" s="35"/>
      <c r="AS87" s="35" t="s">
        <v>147</v>
      </c>
      <c r="AT87" s="35"/>
      <c r="AU87" s="35"/>
      <c r="AV87" s="35"/>
      <c r="AW87" s="35"/>
      <c r="AX87" s="35"/>
      <c r="AY87" s="35"/>
      <c r="AZ87" s="35"/>
      <c r="BA87" s="35"/>
      <c r="BB87" s="36"/>
    </row>
    <row r="88" spans="1:54" hidden="1" outlineLevel="2" x14ac:dyDescent="0.3">
      <c r="A88" s="64"/>
      <c r="B88" s="172" t="s">
        <v>294</v>
      </c>
      <c r="C88" s="90"/>
      <c r="D88" s="91"/>
      <c r="E88" s="92"/>
      <c r="F88" s="150"/>
      <c r="G88" s="82"/>
      <c r="H88" s="82"/>
      <c r="I88" s="82"/>
      <c r="J88" s="82"/>
      <c r="K88" s="82"/>
      <c r="L88" s="98"/>
      <c r="M88" s="98"/>
      <c r="N88" s="98"/>
      <c r="O88" s="95"/>
      <c r="P88" s="96"/>
      <c r="Q88" s="97"/>
      <c r="R88" s="95"/>
      <c r="S88" s="97"/>
      <c r="T88" s="98"/>
      <c r="U88" s="95"/>
      <c r="V88" s="96"/>
      <c r="W88" s="92"/>
      <c r="X88" s="90"/>
      <c r="Y88" s="92"/>
      <c r="Z88" s="82"/>
      <c r="AA88" s="90"/>
      <c r="AB88" s="91" t="s">
        <v>42</v>
      </c>
      <c r="AC88" s="92" t="s">
        <v>42</v>
      </c>
      <c r="AD88" s="90"/>
      <c r="AE88" s="93"/>
      <c r="AF88" s="82"/>
      <c r="AG88" s="90"/>
      <c r="AH88" s="91"/>
      <c r="AI88" s="92"/>
      <c r="AJ88" s="90"/>
      <c r="AK88" s="92"/>
      <c r="AL88" s="82"/>
      <c r="AM88" s="85"/>
      <c r="AN88" s="85"/>
      <c r="AO88" s="86">
        <v>3</v>
      </c>
      <c r="AP88" s="87">
        <v>1</v>
      </c>
      <c r="AQ88" s="88"/>
      <c r="AR88" s="35" t="s">
        <v>295</v>
      </c>
      <c r="AS88" s="35" t="s">
        <v>35</v>
      </c>
      <c r="AT88" s="35"/>
      <c r="AU88" s="35"/>
      <c r="AV88" s="35"/>
      <c r="AW88" s="35"/>
      <c r="AX88" s="35"/>
      <c r="AY88" s="35"/>
      <c r="AZ88" s="35"/>
      <c r="BA88" s="35"/>
      <c r="BB88" s="36"/>
    </row>
    <row r="89" spans="1:54" hidden="1" outlineLevel="2" x14ac:dyDescent="0.3">
      <c r="A89" s="64"/>
      <c r="B89" s="172" t="s">
        <v>296</v>
      </c>
      <c r="C89" s="90"/>
      <c r="D89" s="91"/>
      <c r="E89" s="92"/>
      <c r="F89" s="150"/>
      <c r="G89" s="82"/>
      <c r="H89" s="82"/>
      <c r="I89" s="82"/>
      <c r="J89" s="82"/>
      <c r="K89" s="82"/>
      <c r="L89" s="98"/>
      <c r="M89" s="98"/>
      <c r="N89" s="98"/>
      <c r="O89" s="95"/>
      <c r="P89" s="96"/>
      <c r="Q89" s="97"/>
      <c r="R89" s="95"/>
      <c r="S89" s="97"/>
      <c r="T89" s="98"/>
      <c r="U89" s="95"/>
      <c r="V89" s="96"/>
      <c r="W89" s="92"/>
      <c r="X89" s="90"/>
      <c r="Y89" s="92"/>
      <c r="Z89" s="82"/>
      <c r="AA89" s="90"/>
      <c r="AB89" s="91"/>
      <c r="AC89" s="92" t="s">
        <v>42</v>
      </c>
      <c r="AD89" s="90"/>
      <c r="AE89" s="93"/>
      <c r="AF89" s="82"/>
      <c r="AG89" s="90"/>
      <c r="AH89" s="91"/>
      <c r="AI89" s="92"/>
      <c r="AJ89" s="90"/>
      <c r="AK89" s="92"/>
      <c r="AL89" s="82"/>
      <c r="AM89" s="85"/>
      <c r="AN89" s="85"/>
      <c r="AO89" s="86">
        <v>3</v>
      </c>
      <c r="AP89" s="87">
        <v>0.6</v>
      </c>
      <c r="AQ89" s="88"/>
      <c r="AR89" s="35"/>
      <c r="AS89" s="35" t="s">
        <v>35</v>
      </c>
      <c r="AT89" s="35"/>
      <c r="AU89" s="35" t="s">
        <v>297</v>
      </c>
      <c r="AV89" s="35"/>
      <c r="AW89" s="35"/>
      <c r="AX89" s="35"/>
      <c r="AY89" s="35"/>
      <c r="AZ89" s="35"/>
      <c r="BA89" s="35"/>
      <c r="BB89" s="36"/>
    </row>
    <row r="90" spans="1:54" hidden="1" outlineLevel="2" x14ac:dyDescent="0.3">
      <c r="A90" s="64"/>
      <c r="B90" s="89"/>
      <c r="C90" s="116"/>
      <c r="D90" s="117"/>
      <c r="E90" s="118"/>
      <c r="F90" s="121"/>
      <c r="G90" s="82"/>
      <c r="H90" s="119"/>
      <c r="I90" s="119"/>
      <c r="J90" s="119"/>
      <c r="K90" s="119"/>
      <c r="L90" s="83"/>
      <c r="M90" s="83"/>
      <c r="N90" s="83"/>
      <c r="O90" s="79"/>
      <c r="P90" s="80"/>
      <c r="Q90" s="81"/>
      <c r="R90" s="79"/>
      <c r="S90" s="81"/>
      <c r="T90" s="83"/>
      <c r="U90" s="79"/>
      <c r="V90" s="80"/>
      <c r="W90" s="118"/>
      <c r="X90" s="116"/>
      <c r="Y90" s="118"/>
      <c r="Z90" s="82"/>
      <c r="AA90" s="116"/>
      <c r="AB90" s="117"/>
      <c r="AC90" s="118"/>
      <c r="AD90" s="116"/>
      <c r="AE90" s="120"/>
      <c r="AF90" s="119"/>
      <c r="AG90" s="116"/>
      <c r="AH90" s="117"/>
      <c r="AI90" s="118"/>
      <c r="AJ90" s="116"/>
      <c r="AK90" s="118"/>
      <c r="AL90" s="82"/>
      <c r="AM90" s="85"/>
      <c r="AN90" s="85"/>
      <c r="AO90" s="86"/>
      <c r="AP90" s="87"/>
      <c r="AQ90" s="88"/>
      <c r="AR90" s="35"/>
      <c r="AS90" s="35"/>
      <c r="AT90" s="35"/>
      <c r="AU90" s="35"/>
      <c r="AV90" s="35"/>
      <c r="AW90" s="35"/>
      <c r="AX90" s="35"/>
      <c r="AY90" s="35"/>
      <c r="AZ90" s="35"/>
      <c r="BA90" s="35"/>
      <c r="BB90" s="36"/>
    </row>
    <row r="91" spans="1:54" ht="72" outlineLevel="1" collapsed="1" x14ac:dyDescent="0.3">
      <c r="A91" s="64" t="s">
        <v>298</v>
      </c>
      <c r="B91" s="65" t="s">
        <v>299</v>
      </c>
      <c r="C91" s="66"/>
      <c r="D91" s="67"/>
      <c r="E91" s="68"/>
      <c r="F91" s="69"/>
      <c r="G91" s="69"/>
      <c r="H91" s="69"/>
      <c r="I91" s="69"/>
      <c r="J91" s="69"/>
      <c r="K91" s="69"/>
      <c r="L91" s="69"/>
      <c r="M91" s="69"/>
      <c r="N91" s="69"/>
      <c r="O91" s="69"/>
      <c r="P91" s="67"/>
      <c r="Q91" s="69"/>
      <c r="R91" s="69"/>
      <c r="S91" s="69"/>
      <c r="T91" s="69"/>
      <c r="U91" s="66"/>
      <c r="V91" s="69"/>
      <c r="W91" s="69"/>
      <c r="X91" s="69"/>
      <c r="Y91" s="69"/>
      <c r="Z91" s="69"/>
      <c r="AA91" s="69"/>
      <c r="AB91" s="69"/>
      <c r="AC91" s="69"/>
      <c r="AD91" s="69"/>
      <c r="AE91" s="70"/>
      <c r="AF91" s="69"/>
      <c r="AG91" s="69"/>
      <c r="AH91" s="69"/>
      <c r="AI91" s="69"/>
      <c r="AJ91" s="66"/>
      <c r="AK91" s="68"/>
      <c r="AL91" s="69"/>
      <c r="AM91" s="71">
        <v>44256</v>
      </c>
      <c r="AN91" s="71">
        <v>44347</v>
      </c>
      <c r="AO91" s="72"/>
      <c r="AP91" s="73">
        <f>SUMPRODUCT(AO92:AO95,AP92:AP95)/SUM(AO92:AO95)</f>
        <v>0.3</v>
      </c>
      <c r="AQ91" s="74" t="s">
        <v>300</v>
      </c>
      <c r="AR91" s="75"/>
      <c r="AS91" s="76" t="s">
        <v>177</v>
      </c>
      <c r="AT91" s="76"/>
      <c r="AU91" s="75"/>
      <c r="AV91" s="75" t="s">
        <v>91</v>
      </c>
      <c r="AW91" s="75" t="str">
        <f>"D"&amp;RIGHT(A91,5)</f>
        <v>D1.3.7</v>
      </c>
      <c r="AX91" s="75" t="s">
        <v>301</v>
      </c>
      <c r="AY91" s="75" t="s">
        <v>302</v>
      </c>
      <c r="AZ91" s="75" t="s">
        <v>303</v>
      </c>
      <c r="BA91" s="75"/>
      <c r="BB91" s="77">
        <v>3</v>
      </c>
    </row>
    <row r="92" spans="1:54" ht="28.8" hidden="1" outlineLevel="2" x14ac:dyDescent="0.3">
      <c r="A92" s="64"/>
      <c r="B92" s="173" t="s">
        <v>304</v>
      </c>
      <c r="C92" s="95"/>
      <c r="D92" s="96"/>
      <c r="E92" s="97"/>
      <c r="F92" s="150"/>
      <c r="G92" s="82"/>
      <c r="H92" s="98"/>
      <c r="I92" s="98"/>
      <c r="J92" s="98"/>
      <c r="K92" s="98"/>
      <c r="L92" s="98"/>
      <c r="M92" s="98"/>
      <c r="N92" s="98"/>
      <c r="O92" s="95"/>
      <c r="P92" s="96"/>
      <c r="Q92" s="97"/>
      <c r="R92" s="95"/>
      <c r="S92" s="97"/>
      <c r="T92" s="98"/>
      <c r="U92" s="95"/>
      <c r="V92" s="96"/>
      <c r="W92" s="97"/>
      <c r="X92" s="95"/>
      <c r="Y92" s="97"/>
      <c r="Z92" s="82"/>
      <c r="AA92" s="95" t="s">
        <v>42</v>
      </c>
      <c r="AB92" s="96"/>
      <c r="AC92" s="97"/>
      <c r="AD92" s="95"/>
      <c r="AE92" s="99"/>
      <c r="AF92" s="98"/>
      <c r="AG92" s="95"/>
      <c r="AH92" s="96"/>
      <c r="AI92" s="97"/>
      <c r="AJ92" s="95"/>
      <c r="AK92" s="97"/>
      <c r="AL92" s="82"/>
      <c r="AM92" s="129"/>
      <c r="AN92" s="129"/>
      <c r="AO92" s="130">
        <v>2</v>
      </c>
      <c r="AP92" s="87">
        <v>0.3</v>
      </c>
      <c r="AQ92" s="35" t="s">
        <v>305</v>
      </c>
      <c r="AR92" s="35"/>
      <c r="AS92" s="35" t="s">
        <v>177</v>
      </c>
      <c r="AT92" s="35"/>
      <c r="AU92" s="35"/>
      <c r="AV92" s="35"/>
      <c r="AW92" s="35"/>
      <c r="AX92" s="35"/>
      <c r="AY92" s="35"/>
      <c r="AZ92" s="35" t="s">
        <v>306</v>
      </c>
      <c r="BA92" s="35"/>
      <c r="BB92" s="36"/>
    </row>
    <row r="93" spans="1:54" ht="28.8" hidden="1" outlineLevel="2" x14ac:dyDescent="0.3">
      <c r="A93" s="64"/>
      <c r="B93" s="173" t="s">
        <v>307</v>
      </c>
      <c r="C93" s="95"/>
      <c r="D93" s="96"/>
      <c r="E93" s="97"/>
      <c r="F93" s="150"/>
      <c r="G93" s="82"/>
      <c r="H93" s="98"/>
      <c r="I93" s="98"/>
      <c r="J93" s="98"/>
      <c r="K93" s="98"/>
      <c r="L93" s="98"/>
      <c r="M93" s="98"/>
      <c r="N93" s="98"/>
      <c r="O93" s="95"/>
      <c r="P93" s="96"/>
      <c r="Q93" s="97"/>
      <c r="R93" s="95"/>
      <c r="S93" s="97"/>
      <c r="T93" s="98"/>
      <c r="U93" s="95"/>
      <c r="V93" s="96"/>
      <c r="W93" s="97"/>
      <c r="X93" s="95"/>
      <c r="Y93" s="97"/>
      <c r="Z93" s="82"/>
      <c r="AA93" s="95" t="s">
        <v>42</v>
      </c>
      <c r="AB93" s="96"/>
      <c r="AC93" s="97"/>
      <c r="AD93" s="95"/>
      <c r="AE93" s="99"/>
      <c r="AF93" s="98"/>
      <c r="AG93" s="95"/>
      <c r="AH93" s="96"/>
      <c r="AI93" s="97"/>
      <c r="AJ93" s="95"/>
      <c r="AK93" s="97"/>
      <c r="AL93" s="82"/>
      <c r="AM93" s="129"/>
      <c r="AN93" s="129"/>
      <c r="AO93" s="130">
        <v>2</v>
      </c>
      <c r="AP93" s="87">
        <v>0.3</v>
      </c>
      <c r="AQ93" s="35" t="s">
        <v>308</v>
      </c>
      <c r="AR93" s="35"/>
      <c r="AS93" s="35" t="s">
        <v>177</v>
      </c>
      <c r="AT93" s="35"/>
      <c r="AU93" s="35"/>
      <c r="AV93" s="35"/>
      <c r="AW93" s="35"/>
      <c r="AX93" s="35"/>
      <c r="AY93" s="35"/>
      <c r="AZ93" s="35"/>
      <c r="BA93" s="35"/>
      <c r="BB93" s="36"/>
    </row>
    <row r="94" spans="1:54" hidden="1" outlineLevel="2" x14ac:dyDescent="0.3">
      <c r="A94" s="131"/>
      <c r="B94" s="89"/>
      <c r="C94" s="90"/>
      <c r="D94" s="91"/>
      <c r="E94" s="92"/>
      <c r="F94" s="82"/>
      <c r="G94" s="82"/>
      <c r="H94" s="82"/>
      <c r="I94" s="82"/>
      <c r="J94" s="82"/>
      <c r="K94" s="82"/>
      <c r="L94" s="82"/>
      <c r="M94" s="82"/>
      <c r="N94" s="82"/>
      <c r="O94" s="82"/>
      <c r="P94" s="91"/>
      <c r="Q94" s="92"/>
      <c r="R94" s="90"/>
      <c r="S94" s="92"/>
      <c r="T94" s="82"/>
      <c r="U94" s="90"/>
      <c r="V94" s="91"/>
      <c r="W94" s="92"/>
      <c r="X94" s="90"/>
      <c r="Y94" s="118"/>
      <c r="Z94" s="82"/>
      <c r="AA94" s="82"/>
      <c r="AB94" s="90"/>
      <c r="AC94" s="92"/>
      <c r="AD94" s="90"/>
      <c r="AE94" s="93"/>
      <c r="AF94" s="82"/>
      <c r="AG94" s="90"/>
      <c r="AH94" s="91"/>
      <c r="AI94" s="92"/>
      <c r="AJ94" s="90"/>
      <c r="AK94" s="92"/>
      <c r="AL94" s="82"/>
      <c r="AM94" s="174"/>
      <c r="AN94" s="174"/>
      <c r="AO94" s="175"/>
      <c r="AP94" s="176"/>
      <c r="AR94" s="35"/>
      <c r="AS94" s="35"/>
      <c r="AT94" s="35"/>
      <c r="AU94" s="35"/>
      <c r="AV94" s="35"/>
      <c r="AW94" s="35"/>
      <c r="AX94" s="35"/>
      <c r="AY94" s="35"/>
      <c r="AZ94" s="35"/>
      <c r="BA94" s="35"/>
      <c r="BB94" s="36"/>
    </row>
    <row r="95" spans="1:54" outlineLevel="1" collapsed="1" x14ac:dyDescent="0.3">
      <c r="A95" s="132"/>
      <c r="B95" s="133"/>
      <c r="C95" s="177"/>
      <c r="D95" s="178"/>
      <c r="E95" s="179"/>
      <c r="F95" s="180"/>
      <c r="G95" s="181"/>
      <c r="H95" s="181"/>
      <c r="I95" s="181"/>
      <c r="J95" s="181"/>
      <c r="K95" s="181"/>
      <c r="L95" s="181"/>
      <c r="M95" s="181"/>
      <c r="N95" s="181"/>
      <c r="O95" s="181"/>
      <c r="P95" s="178"/>
      <c r="Q95" s="179"/>
      <c r="R95" s="177"/>
      <c r="S95" s="179"/>
      <c r="T95" s="181"/>
      <c r="U95" s="177"/>
      <c r="V95" s="178"/>
      <c r="W95" s="179"/>
      <c r="X95" s="177"/>
      <c r="Y95" s="179"/>
      <c r="Z95" s="138"/>
      <c r="AA95" s="181"/>
      <c r="AB95" s="178"/>
      <c r="AC95" s="179"/>
      <c r="AD95" s="177"/>
      <c r="AE95" s="182"/>
      <c r="AF95" s="181"/>
      <c r="AG95" s="177"/>
      <c r="AH95" s="178"/>
      <c r="AI95" s="179"/>
      <c r="AJ95" s="177"/>
      <c r="AK95" s="179"/>
      <c r="AL95" s="138"/>
      <c r="AM95" s="140"/>
      <c r="AN95" s="140"/>
      <c r="AO95" s="141"/>
      <c r="AP95" s="87"/>
      <c r="AQ95" s="183"/>
      <c r="AR95" s="144"/>
      <c r="AS95" s="144"/>
      <c r="AT95" s="144"/>
      <c r="AU95" s="144"/>
      <c r="AV95" s="144"/>
      <c r="AW95" s="144"/>
      <c r="AX95" s="144"/>
      <c r="AY95" s="144"/>
      <c r="AZ95" s="144"/>
      <c r="BA95" s="144"/>
      <c r="BB95" s="145"/>
    </row>
    <row r="96" spans="1:54" x14ac:dyDescent="0.3">
      <c r="A96" s="52" t="s">
        <v>309</v>
      </c>
      <c r="B96" s="17" t="s">
        <v>310</v>
      </c>
      <c r="C96" s="122"/>
      <c r="D96" s="123"/>
      <c r="E96" s="124"/>
      <c r="F96" s="56"/>
      <c r="G96" s="125"/>
      <c r="H96" s="125"/>
      <c r="I96" s="125"/>
      <c r="J96" s="125"/>
      <c r="K96" s="125"/>
      <c r="L96" s="125" t="s">
        <v>27</v>
      </c>
      <c r="M96" s="125" t="s">
        <v>27</v>
      </c>
      <c r="N96" s="125" t="s">
        <v>27</v>
      </c>
      <c r="O96" s="125" t="s">
        <v>27</v>
      </c>
      <c r="P96" s="123" t="s">
        <v>27</v>
      </c>
      <c r="Q96" s="125" t="s">
        <v>27</v>
      </c>
      <c r="R96" s="125" t="s">
        <v>27</v>
      </c>
      <c r="S96" s="125" t="s">
        <v>27</v>
      </c>
      <c r="T96" s="125" t="s">
        <v>27</v>
      </c>
      <c r="U96" s="123" t="s">
        <v>27</v>
      </c>
      <c r="V96" s="125" t="s">
        <v>27</v>
      </c>
      <c r="W96" s="125" t="s">
        <v>27</v>
      </c>
      <c r="X96" s="125" t="s">
        <v>27</v>
      </c>
      <c r="Y96" s="125" t="s">
        <v>27</v>
      </c>
      <c r="Z96" s="122" t="s">
        <v>27</v>
      </c>
      <c r="AA96" s="125"/>
      <c r="AB96" s="125"/>
      <c r="AC96" s="125"/>
      <c r="AD96" s="125"/>
      <c r="AE96" s="126"/>
      <c r="AF96" s="125"/>
      <c r="AG96" s="125"/>
      <c r="AH96" s="125"/>
      <c r="AI96" s="125"/>
      <c r="AJ96" s="122"/>
      <c r="AK96" s="124"/>
      <c r="AL96" s="56"/>
      <c r="AM96" s="146"/>
      <c r="AN96" s="146"/>
      <c r="AO96" s="147"/>
      <c r="AP96" s="60">
        <f>SUMPRODUCT(AO98:AO112,AP98:AP112)/SUM(AO98:AO112)</f>
        <v>0.23529411764705882</v>
      </c>
      <c r="AR96" s="35" t="s">
        <v>311</v>
      </c>
      <c r="AS96" s="63"/>
      <c r="AT96" s="63"/>
      <c r="AU96" s="62"/>
      <c r="AV96" s="62"/>
      <c r="AW96" s="62"/>
      <c r="AX96" s="62"/>
      <c r="AY96" s="62"/>
      <c r="AZ96" s="62"/>
      <c r="BA96" s="62"/>
      <c r="BB96" s="128"/>
    </row>
    <row r="97" spans="1:54" ht="60" customHeight="1" outlineLevel="1" x14ac:dyDescent="0.3">
      <c r="A97" s="64" t="s">
        <v>312</v>
      </c>
      <c r="B97" s="65" t="s">
        <v>313</v>
      </c>
      <c r="C97" s="66"/>
      <c r="D97" s="67"/>
      <c r="E97" s="68"/>
      <c r="F97" s="69"/>
      <c r="G97" s="69"/>
      <c r="H97" s="69"/>
      <c r="I97" s="69"/>
      <c r="J97" s="69"/>
      <c r="K97" s="69"/>
      <c r="L97" s="69"/>
      <c r="M97" s="69"/>
      <c r="N97" s="69"/>
      <c r="O97" s="69"/>
      <c r="P97" s="67"/>
      <c r="Q97" s="69"/>
      <c r="R97" s="69"/>
      <c r="S97" s="69"/>
      <c r="T97" s="69"/>
      <c r="U97" s="66"/>
      <c r="V97" s="69"/>
      <c r="W97" s="69"/>
      <c r="X97" s="69"/>
      <c r="Y97" s="69"/>
      <c r="Z97" s="69"/>
      <c r="AA97" s="69"/>
      <c r="AB97" s="69"/>
      <c r="AC97" s="69"/>
      <c r="AD97" s="69"/>
      <c r="AE97" s="70"/>
      <c r="AF97" s="69"/>
      <c r="AG97" s="69"/>
      <c r="AH97" s="69"/>
      <c r="AI97" s="69"/>
      <c r="AJ97" s="66"/>
      <c r="AK97" s="68"/>
      <c r="AL97" s="69"/>
      <c r="AM97" s="71">
        <v>43891</v>
      </c>
      <c r="AN97" s="71">
        <v>44286</v>
      </c>
      <c r="AO97" s="72"/>
      <c r="AP97" s="73">
        <f>SUMPRODUCT(AO98:AO99,AP98:AP99)/SUM(AO98:AO99)</f>
        <v>0.74</v>
      </c>
      <c r="AQ97" s="74" t="s">
        <v>314</v>
      </c>
      <c r="AR97" s="75"/>
      <c r="AS97" s="76" t="s">
        <v>70</v>
      </c>
      <c r="AT97" s="76" t="s">
        <v>315</v>
      </c>
      <c r="AU97" s="75"/>
      <c r="AV97" s="75" t="s">
        <v>51</v>
      </c>
      <c r="AW97" s="75" t="s">
        <v>316</v>
      </c>
      <c r="AX97" s="75" t="s">
        <v>317</v>
      </c>
      <c r="AY97" s="75" t="s">
        <v>160</v>
      </c>
      <c r="AZ97" s="75" t="s">
        <v>318</v>
      </c>
      <c r="BA97" s="75"/>
      <c r="BB97" s="77">
        <v>3</v>
      </c>
    </row>
    <row r="98" spans="1:54" ht="100.8" hidden="1" outlineLevel="2" x14ac:dyDescent="0.3">
      <c r="A98" s="64"/>
      <c r="B98" s="89" t="s">
        <v>319</v>
      </c>
      <c r="C98" s="79"/>
      <c r="D98" s="80"/>
      <c r="E98" s="81"/>
      <c r="F98" s="82"/>
      <c r="G98" s="82"/>
      <c r="H98" s="83"/>
      <c r="I98" s="83"/>
      <c r="J98" s="83"/>
      <c r="K98" s="83"/>
      <c r="L98" s="83"/>
      <c r="M98" s="83"/>
      <c r="N98" s="83"/>
      <c r="O98" s="79"/>
      <c r="P98" s="80"/>
      <c r="Q98" s="81"/>
      <c r="R98" s="79" t="s">
        <v>42</v>
      </c>
      <c r="S98" s="81" t="s">
        <v>42</v>
      </c>
      <c r="T98" s="83" t="s">
        <v>42</v>
      </c>
      <c r="U98" s="79" t="s">
        <v>42</v>
      </c>
      <c r="V98" s="80" t="s">
        <v>42</v>
      </c>
      <c r="W98" s="81" t="s">
        <v>42</v>
      </c>
      <c r="X98" s="79" t="s">
        <v>42</v>
      </c>
      <c r="Y98" s="81" t="s">
        <v>42</v>
      </c>
      <c r="Z98" s="82" t="s">
        <v>28</v>
      </c>
      <c r="AA98" s="79" t="s">
        <v>28</v>
      </c>
      <c r="AB98" s="80" t="s">
        <v>28</v>
      </c>
      <c r="AC98" s="81" t="s">
        <v>28</v>
      </c>
      <c r="AD98" s="79" t="s">
        <v>28</v>
      </c>
      <c r="AE98" s="84"/>
      <c r="AF98" s="83"/>
      <c r="AG98" s="79"/>
      <c r="AH98" s="80"/>
      <c r="AI98" s="81"/>
      <c r="AJ98" s="79"/>
      <c r="AK98" s="81"/>
      <c r="AL98" s="82"/>
      <c r="AM98" s="85"/>
      <c r="AN98" s="85"/>
      <c r="AO98" s="86">
        <v>4</v>
      </c>
      <c r="AP98" s="87">
        <v>0.8</v>
      </c>
      <c r="AQ98" s="88"/>
      <c r="AR98" s="35" t="s">
        <v>320</v>
      </c>
      <c r="AS98" s="35" t="s">
        <v>315</v>
      </c>
      <c r="AT98" s="35"/>
      <c r="AU98" s="35" t="s">
        <v>321</v>
      </c>
      <c r="AV98" s="35"/>
      <c r="AW98" s="35"/>
      <c r="AX98" s="35"/>
      <c r="AY98" s="35"/>
      <c r="AZ98" s="35" t="s">
        <v>322</v>
      </c>
      <c r="BA98" s="35"/>
      <c r="BB98" s="36"/>
    </row>
    <row r="99" spans="1:54" ht="57.6" hidden="1" outlineLevel="2" x14ac:dyDescent="0.3">
      <c r="A99" s="64"/>
      <c r="B99" s="89" t="s">
        <v>323</v>
      </c>
      <c r="C99" s="95"/>
      <c r="D99" s="96"/>
      <c r="E99" s="97"/>
      <c r="F99" s="82"/>
      <c r="G99" s="98"/>
      <c r="H99" s="98"/>
      <c r="I99" s="98"/>
      <c r="J99" s="98"/>
      <c r="K99" s="98"/>
      <c r="L99" s="98"/>
      <c r="M99" s="98"/>
      <c r="N99" s="98"/>
      <c r="O99" s="98"/>
      <c r="P99" s="96"/>
      <c r="Q99" s="98"/>
      <c r="R99" s="98"/>
      <c r="S99" s="98"/>
      <c r="T99" s="98"/>
      <c r="U99" s="96"/>
      <c r="V99" s="98"/>
      <c r="W99" s="98"/>
      <c r="X99" s="98"/>
      <c r="Y99" s="98" t="s">
        <v>42</v>
      </c>
      <c r="Z99" s="90" t="s">
        <v>42</v>
      </c>
      <c r="AA99" s="98" t="s">
        <v>28</v>
      </c>
      <c r="AB99" s="96" t="s">
        <v>28</v>
      </c>
      <c r="AC99" s="97" t="s">
        <v>28</v>
      </c>
      <c r="AD99" s="95" t="s">
        <v>28</v>
      </c>
      <c r="AE99" s="99" t="s">
        <v>28</v>
      </c>
      <c r="AF99" s="98"/>
      <c r="AG99" s="95"/>
      <c r="AH99" s="96"/>
      <c r="AI99" s="97"/>
      <c r="AJ99" s="95"/>
      <c r="AK99" s="97"/>
      <c r="AL99" s="82"/>
      <c r="AM99" s="129"/>
      <c r="AN99" s="129"/>
      <c r="AO99" s="130">
        <v>1</v>
      </c>
      <c r="AP99" s="176">
        <v>0.5</v>
      </c>
      <c r="AQ99" s="88" t="s">
        <v>324</v>
      </c>
      <c r="AR99" s="35"/>
      <c r="AS99" s="35" t="s">
        <v>315</v>
      </c>
      <c r="AT99" s="35"/>
      <c r="AU99" s="35" t="s">
        <v>325</v>
      </c>
      <c r="AV99" s="35"/>
      <c r="AW99" s="35"/>
      <c r="AX99" s="35"/>
      <c r="AY99" s="35"/>
      <c r="AZ99" s="35"/>
      <c r="BA99" s="35"/>
      <c r="BB99" s="36"/>
    </row>
    <row r="100" spans="1:54" ht="28.8" outlineLevel="1" collapsed="1" x14ac:dyDescent="0.3">
      <c r="A100" s="64" t="s">
        <v>326</v>
      </c>
      <c r="B100" s="65" t="s">
        <v>327</v>
      </c>
      <c r="C100" s="66"/>
      <c r="D100" s="67"/>
      <c r="E100" s="68"/>
      <c r="F100" s="69"/>
      <c r="G100" s="69"/>
      <c r="H100" s="69"/>
      <c r="I100" s="69"/>
      <c r="J100" s="69"/>
      <c r="K100" s="69"/>
      <c r="L100" s="69"/>
      <c r="M100" s="69"/>
      <c r="N100" s="69"/>
      <c r="O100" s="69"/>
      <c r="P100" s="67"/>
      <c r="Q100" s="69"/>
      <c r="R100" s="69"/>
      <c r="S100" s="69"/>
      <c r="T100" s="69"/>
      <c r="U100" s="66"/>
      <c r="V100" s="69"/>
      <c r="W100" s="69"/>
      <c r="X100" s="69"/>
      <c r="Y100" s="69"/>
      <c r="Z100" s="69"/>
      <c r="AA100" s="69"/>
      <c r="AB100" s="69"/>
      <c r="AC100" s="69"/>
      <c r="AD100" s="69"/>
      <c r="AE100" s="70"/>
      <c r="AF100" s="69"/>
      <c r="AG100" s="69"/>
      <c r="AH100" s="69"/>
      <c r="AI100" s="69"/>
      <c r="AJ100" s="66"/>
      <c r="AK100" s="68"/>
      <c r="AL100" s="69"/>
      <c r="AM100" s="71">
        <v>44136</v>
      </c>
      <c r="AN100" s="71">
        <v>44255</v>
      </c>
      <c r="AO100" s="72"/>
      <c r="AP100" s="73">
        <f>SUMPRODUCT(AO101,AP101)/SUM(AO101)</f>
        <v>0</v>
      </c>
      <c r="AQ100" s="74" t="s">
        <v>328</v>
      </c>
      <c r="AR100" s="75"/>
      <c r="AS100" s="76" t="s">
        <v>177</v>
      </c>
      <c r="AT100" s="76" t="s">
        <v>329</v>
      </c>
      <c r="AU100" s="75"/>
      <c r="AV100" s="75" t="s">
        <v>51</v>
      </c>
      <c r="AW100" s="75" t="s">
        <v>330</v>
      </c>
      <c r="AX100" s="75" t="s">
        <v>331</v>
      </c>
      <c r="AY100" s="75" t="s">
        <v>160</v>
      </c>
      <c r="AZ100" s="75" t="s">
        <v>332</v>
      </c>
      <c r="BA100" s="75"/>
      <c r="BB100" s="77">
        <v>2</v>
      </c>
    </row>
    <row r="101" spans="1:54" hidden="1" outlineLevel="2" x14ac:dyDescent="0.3">
      <c r="A101" s="64"/>
      <c r="B101" s="89" t="s">
        <v>333</v>
      </c>
      <c r="C101" s="95"/>
      <c r="D101" s="96"/>
      <c r="E101" s="97"/>
      <c r="F101" s="82"/>
      <c r="G101" s="98"/>
      <c r="H101" s="98"/>
      <c r="I101" s="98"/>
      <c r="J101" s="98"/>
      <c r="K101" s="98"/>
      <c r="L101" s="98"/>
      <c r="M101" s="98"/>
      <c r="N101" s="98"/>
      <c r="O101" s="98"/>
      <c r="P101" s="96"/>
      <c r="Q101" s="97"/>
      <c r="R101" s="95"/>
      <c r="S101" s="97"/>
      <c r="T101" s="98"/>
      <c r="U101" s="95"/>
      <c r="V101" s="96"/>
      <c r="W101" s="97"/>
      <c r="X101" s="95"/>
      <c r="Y101" s="97"/>
      <c r="Z101" s="82"/>
      <c r="AA101" s="98"/>
      <c r="AB101" s="96"/>
      <c r="AC101" s="97"/>
      <c r="AD101" s="95"/>
      <c r="AE101" s="99"/>
      <c r="AF101" s="98"/>
      <c r="AG101" s="95"/>
      <c r="AH101" s="96"/>
      <c r="AI101" s="97"/>
      <c r="AJ101" s="95"/>
      <c r="AK101" s="97"/>
      <c r="AL101" s="82"/>
      <c r="AM101" s="129"/>
      <c r="AN101" s="129"/>
      <c r="AO101" s="130">
        <v>2</v>
      </c>
      <c r="AP101" s="176">
        <v>0</v>
      </c>
      <c r="AR101" s="35"/>
      <c r="AS101" s="35" t="s">
        <v>329</v>
      </c>
      <c r="AT101" s="35"/>
      <c r="AU101" s="35"/>
      <c r="AV101" s="35"/>
      <c r="AW101" s="35"/>
      <c r="AX101" s="35"/>
      <c r="AY101" s="35"/>
      <c r="AZ101" s="35" t="s">
        <v>322</v>
      </c>
      <c r="BA101" s="35"/>
      <c r="BB101" s="36"/>
    </row>
    <row r="102" spans="1:54" ht="28.8" outlineLevel="1" collapsed="1" x14ac:dyDescent="0.3">
      <c r="A102" s="64" t="s">
        <v>334</v>
      </c>
      <c r="B102" s="65" t="s">
        <v>335</v>
      </c>
      <c r="C102" s="66"/>
      <c r="D102" s="67"/>
      <c r="E102" s="68"/>
      <c r="F102" s="69"/>
      <c r="G102" s="69"/>
      <c r="H102" s="69"/>
      <c r="I102" s="69"/>
      <c r="J102" s="69"/>
      <c r="K102" s="69"/>
      <c r="L102" s="69"/>
      <c r="M102" s="69"/>
      <c r="N102" s="69"/>
      <c r="O102" s="69"/>
      <c r="P102" s="67"/>
      <c r="Q102" s="69"/>
      <c r="R102" s="69"/>
      <c r="S102" s="69"/>
      <c r="T102" s="69"/>
      <c r="U102" s="66"/>
      <c r="V102" s="69"/>
      <c r="W102" s="69"/>
      <c r="X102" s="69"/>
      <c r="Y102" s="69"/>
      <c r="Z102" s="69"/>
      <c r="AA102" s="69"/>
      <c r="AB102" s="69"/>
      <c r="AC102" s="69"/>
      <c r="AD102" s="69"/>
      <c r="AE102" s="70"/>
      <c r="AF102" s="69"/>
      <c r="AG102" s="69"/>
      <c r="AH102" s="69"/>
      <c r="AI102" s="69"/>
      <c r="AJ102" s="66"/>
      <c r="AK102" s="68"/>
      <c r="AL102" s="69"/>
      <c r="AM102" s="71">
        <v>44105</v>
      </c>
      <c r="AN102" s="71">
        <v>44255</v>
      </c>
      <c r="AO102" s="72"/>
      <c r="AP102" s="73">
        <f>SUMPRODUCT(AO103,AP103)/SUM(AO103)</f>
        <v>0</v>
      </c>
      <c r="AQ102" s="74" t="s">
        <v>336</v>
      </c>
      <c r="AR102" s="75"/>
      <c r="AS102" s="76" t="s">
        <v>177</v>
      </c>
      <c r="AT102" s="76" t="s">
        <v>337</v>
      </c>
      <c r="AU102" s="75"/>
      <c r="AV102" s="75" t="s">
        <v>51</v>
      </c>
      <c r="AW102" s="75" t="s">
        <v>338</v>
      </c>
      <c r="AX102" s="75" t="s">
        <v>339</v>
      </c>
      <c r="AY102" s="75" t="s">
        <v>160</v>
      </c>
      <c r="AZ102" s="75" t="s">
        <v>340</v>
      </c>
      <c r="BA102" s="75"/>
      <c r="BB102" s="77">
        <v>2</v>
      </c>
    </row>
    <row r="103" spans="1:54" ht="28.8" hidden="1" outlineLevel="2" x14ac:dyDescent="0.3">
      <c r="A103" s="64"/>
      <c r="B103" s="89" t="s">
        <v>341</v>
      </c>
      <c r="C103" s="95"/>
      <c r="D103" s="96"/>
      <c r="E103" s="97"/>
      <c r="F103" s="82"/>
      <c r="G103" s="98"/>
      <c r="H103" s="98"/>
      <c r="I103" s="98"/>
      <c r="J103" s="98"/>
      <c r="K103" s="98"/>
      <c r="L103" s="98"/>
      <c r="M103" s="98"/>
      <c r="N103" s="98"/>
      <c r="O103" s="98"/>
      <c r="P103" s="96"/>
      <c r="Q103" s="97"/>
      <c r="R103" s="95"/>
      <c r="S103" s="97"/>
      <c r="T103" s="98"/>
      <c r="U103" s="95"/>
      <c r="V103" s="96"/>
      <c r="W103" s="97"/>
      <c r="X103" s="95"/>
      <c r="Y103" s="81"/>
      <c r="Z103" s="82"/>
      <c r="AA103" s="98"/>
      <c r="AB103" s="95"/>
      <c r="AC103" s="97"/>
      <c r="AD103" s="95"/>
      <c r="AE103" s="99"/>
      <c r="AF103" s="98"/>
      <c r="AG103" s="95"/>
      <c r="AH103" s="96"/>
      <c r="AI103" s="97"/>
      <c r="AJ103" s="95"/>
      <c r="AK103" s="97"/>
      <c r="AL103" s="82"/>
      <c r="AM103" s="129"/>
      <c r="AN103" s="129"/>
      <c r="AO103" s="130">
        <v>2</v>
      </c>
      <c r="AP103" s="176">
        <v>0</v>
      </c>
      <c r="AR103" s="35"/>
      <c r="AS103" s="35" t="s">
        <v>337</v>
      </c>
      <c r="AT103" s="35"/>
      <c r="AU103" s="35"/>
      <c r="AV103" s="35"/>
      <c r="AW103" s="35"/>
      <c r="AX103" s="35"/>
      <c r="AY103" s="35"/>
      <c r="AZ103" s="35" t="s">
        <v>342</v>
      </c>
      <c r="BA103" s="35"/>
      <c r="BB103" s="36"/>
    </row>
    <row r="104" spans="1:54" hidden="1" outlineLevel="2" x14ac:dyDescent="0.3">
      <c r="A104" s="64"/>
      <c r="B104" s="89"/>
      <c r="C104" s="90"/>
      <c r="D104" s="91"/>
      <c r="E104" s="92"/>
      <c r="F104" s="82"/>
      <c r="G104" s="82"/>
      <c r="H104" s="82"/>
      <c r="I104" s="82"/>
      <c r="J104" s="82"/>
      <c r="K104" s="82"/>
      <c r="L104" s="82"/>
      <c r="M104" s="82"/>
      <c r="N104" s="82"/>
      <c r="O104" s="82"/>
      <c r="P104" s="91"/>
      <c r="Q104" s="82"/>
      <c r="R104" s="82"/>
      <c r="S104" s="82"/>
      <c r="T104" s="82"/>
      <c r="U104" s="90"/>
      <c r="V104" s="82"/>
      <c r="W104" s="82"/>
      <c r="X104" s="82"/>
      <c r="Y104" s="82"/>
      <c r="Z104" s="82"/>
      <c r="AA104" s="82"/>
      <c r="AB104" s="82"/>
      <c r="AC104" s="82"/>
      <c r="AD104" s="82"/>
      <c r="AE104" s="93"/>
      <c r="AF104" s="82"/>
      <c r="AG104" s="82"/>
      <c r="AH104" s="82"/>
      <c r="AI104" s="82"/>
      <c r="AJ104" s="90"/>
      <c r="AK104" s="92"/>
      <c r="AL104" s="82"/>
      <c r="AM104" s="85"/>
      <c r="AN104" s="85"/>
      <c r="AO104" s="86"/>
      <c r="AP104" s="176"/>
      <c r="AR104" s="35"/>
      <c r="AS104" s="35"/>
      <c r="AT104" s="35"/>
      <c r="AU104" s="35"/>
      <c r="AV104" s="35"/>
      <c r="AW104" s="35"/>
      <c r="AX104" s="35"/>
      <c r="AY104" s="35"/>
      <c r="AZ104" s="35"/>
      <c r="BA104" s="35"/>
      <c r="BB104" s="36"/>
    </row>
    <row r="105" spans="1:54" hidden="1" outlineLevel="2" x14ac:dyDescent="0.3">
      <c r="A105" s="64"/>
      <c r="B105" s="89"/>
      <c r="C105" s="90"/>
      <c r="D105" s="91"/>
      <c r="E105" s="92"/>
      <c r="F105" s="82"/>
      <c r="G105" s="82"/>
      <c r="H105" s="82"/>
      <c r="I105" s="82"/>
      <c r="J105" s="82"/>
      <c r="K105" s="82"/>
      <c r="L105" s="82"/>
      <c r="M105" s="82"/>
      <c r="N105" s="82"/>
      <c r="O105" s="82"/>
      <c r="P105" s="91"/>
      <c r="Q105" s="82"/>
      <c r="R105" s="82"/>
      <c r="S105" s="82"/>
      <c r="T105" s="82"/>
      <c r="U105" s="90"/>
      <c r="V105" s="82"/>
      <c r="W105" s="82"/>
      <c r="X105" s="82"/>
      <c r="Y105" s="82"/>
      <c r="Z105" s="82"/>
      <c r="AA105" s="82"/>
      <c r="AB105" s="82"/>
      <c r="AC105" s="82"/>
      <c r="AD105" s="82"/>
      <c r="AE105" s="93"/>
      <c r="AF105" s="82"/>
      <c r="AG105" s="82"/>
      <c r="AH105" s="82"/>
      <c r="AI105" s="82"/>
      <c r="AJ105" s="90"/>
      <c r="AK105" s="92"/>
      <c r="AL105" s="82"/>
      <c r="AM105" s="85"/>
      <c r="AN105" s="85"/>
      <c r="AO105" s="86"/>
      <c r="AP105" s="176"/>
      <c r="AR105" s="35"/>
      <c r="AS105" s="35"/>
      <c r="AT105" s="35"/>
      <c r="AU105" s="35"/>
      <c r="AV105" s="35"/>
      <c r="AW105" s="35"/>
      <c r="AX105" s="35"/>
      <c r="AY105" s="35"/>
      <c r="AZ105" s="35"/>
      <c r="BA105" s="35"/>
      <c r="BB105" s="36"/>
    </row>
    <row r="106" spans="1:54" hidden="1" outlineLevel="2" x14ac:dyDescent="0.3">
      <c r="A106" s="64"/>
      <c r="B106" s="89"/>
      <c r="C106" s="90"/>
      <c r="D106" s="91"/>
      <c r="E106" s="92"/>
      <c r="F106" s="82"/>
      <c r="G106" s="82"/>
      <c r="H106" s="82"/>
      <c r="I106" s="82"/>
      <c r="J106" s="82"/>
      <c r="K106" s="82"/>
      <c r="L106" s="82"/>
      <c r="M106" s="82"/>
      <c r="N106" s="82"/>
      <c r="O106" s="82"/>
      <c r="P106" s="91"/>
      <c r="Q106" s="82"/>
      <c r="R106" s="82"/>
      <c r="S106" s="82"/>
      <c r="T106" s="82"/>
      <c r="U106" s="90"/>
      <c r="V106" s="82"/>
      <c r="W106" s="82"/>
      <c r="X106" s="82"/>
      <c r="Y106" s="82"/>
      <c r="Z106" s="82"/>
      <c r="AA106" s="82"/>
      <c r="AB106" s="82"/>
      <c r="AC106" s="82"/>
      <c r="AD106" s="82"/>
      <c r="AE106" s="93"/>
      <c r="AF106" s="82"/>
      <c r="AG106" s="82"/>
      <c r="AH106" s="82"/>
      <c r="AI106" s="82"/>
      <c r="AJ106" s="90"/>
      <c r="AK106" s="92"/>
      <c r="AL106" s="82"/>
      <c r="AM106" s="85"/>
      <c r="AN106" s="85"/>
      <c r="AO106" s="86"/>
      <c r="AP106" s="176"/>
      <c r="AR106" s="35"/>
      <c r="AS106" s="35"/>
      <c r="AT106" s="35"/>
      <c r="AU106" s="35"/>
      <c r="AV106" s="35"/>
      <c r="AW106" s="35"/>
      <c r="AX106" s="35"/>
      <c r="AY106" s="35"/>
      <c r="AZ106" s="35"/>
      <c r="BA106" s="35"/>
      <c r="BB106" s="36"/>
    </row>
    <row r="107" spans="1:54" ht="43.2" outlineLevel="1" collapsed="1" x14ac:dyDescent="0.3">
      <c r="A107" s="64" t="s">
        <v>343</v>
      </c>
      <c r="B107" s="65" t="s">
        <v>344</v>
      </c>
      <c r="C107" s="66"/>
      <c r="D107" s="67"/>
      <c r="E107" s="68"/>
      <c r="F107" s="69"/>
      <c r="G107" s="69"/>
      <c r="H107" s="69"/>
      <c r="I107" s="69"/>
      <c r="J107" s="69"/>
      <c r="K107" s="69"/>
      <c r="L107" s="69"/>
      <c r="M107" s="69"/>
      <c r="N107" s="69"/>
      <c r="O107" s="69"/>
      <c r="P107" s="67"/>
      <c r="Q107" s="69"/>
      <c r="R107" s="69"/>
      <c r="S107" s="69"/>
      <c r="T107" s="69"/>
      <c r="U107" s="66"/>
      <c r="V107" s="69"/>
      <c r="W107" s="69"/>
      <c r="X107" s="69"/>
      <c r="Y107" s="69"/>
      <c r="Z107" s="69"/>
      <c r="AA107" s="69"/>
      <c r="AB107" s="69"/>
      <c r="AC107" s="69"/>
      <c r="AD107" s="69"/>
      <c r="AE107" s="70"/>
      <c r="AF107" s="69"/>
      <c r="AG107" s="69"/>
      <c r="AH107" s="69"/>
      <c r="AI107" s="69"/>
      <c r="AJ107" s="66"/>
      <c r="AK107" s="68"/>
      <c r="AL107" s="69"/>
      <c r="AM107" s="71">
        <v>44105</v>
      </c>
      <c r="AN107" s="71">
        <v>44407</v>
      </c>
      <c r="AO107" s="72"/>
      <c r="AP107" s="73">
        <f>SUMPRODUCT(AO108,AP108)/SUM(AO108)</f>
        <v>0.10000000000000002</v>
      </c>
      <c r="AQ107" s="74" t="s">
        <v>345</v>
      </c>
      <c r="AR107" s="75"/>
      <c r="AS107" s="76" t="s">
        <v>70</v>
      </c>
      <c r="AT107" s="76" t="s">
        <v>346</v>
      </c>
      <c r="AU107" s="75"/>
      <c r="AV107" s="75" t="s">
        <v>51</v>
      </c>
      <c r="AW107" s="75" t="str">
        <f>"D"&amp;RIGHT(A107,5)</f>
        <v>D2.1.4</v>
      </c>
      <c r="AX107" s="75" t="s">
        <v>347</v>
      </c>
      <c r="AY107" s="75" t="s">
        <v>348</v>
      </c>
      <c r="AZ107" s="75" t="s">
        <v>349</v>
      </c>
      <c r="BA107" s="75"/>
      <c r="BB107" s="77">
        <v>2</v>
      </c>
    </row>
    <row r="108" spans="1:54" ht="86.4" hidden="1" outlineLevel="2" x14ac:dyDescent="0.3">
      <c r="A108" s="131"/>
      <c r="B108" s="89" t="s">
        <v>350</v>
      </c>
      <c r="C108" s="90"/>
      <c r="D108" s="91"/>
      <c r="E108" s="92"/>
      <c r="F108" s="82"/>
      <c r="G108" s="82"/>
      <c r="H108" s="82"/>
      <c r="I108" s="82"/>
      <c r="J108" s="82"/>
      <c r="K108" s="82"/>
      <c r="L108" s="82"/>
      <c r="M108" s="82"/>
      <c r="N108" s="82"/>
      <c r="O108" s="82"/>
      <c r="P108" s="91"/>
      <c r="Q108" s="92"/>
      <c r="R108" s="90"/>
      <c r="S108" s="92"/>
      <c r="T108" s="82"/>
      <c r="U108" s="90"/>
      <c r="V108" s="91"/>
      <c r="W108" s="92"/>
      <c r="X108" s="90"/>
      <c r="Y108" s="118" t="s">
        <v>42</v>
      </c>
      <c r="Z108" s="82" t="s">
        <v>42</v>
      </c>
      <c r="AA108" s="82" t="s">
        <v>42</v>
      </c>
      <c r="AB108" s="90" t="s">
        <v>28</v>
      </c>
      <c r="AC108" s="92" t="s">
        <v>28</v>
      </c>
      <c r="AD108" s="90" t="s">
        <v>28</v>
      </c>
      <c r="AE108" s="93"/>
      <c r="AF108" s="82"/>
      <c r="AG108" s="90"/>
      <c r="AH108" s="91"/>
      <c r="AI108" s="92"/>
      <c r="AJ108" s="90"/>
      <c r="AK108" s="92"/>
      <c r="AL108" s="82"/>
      <c r="AM108" s="85"/>
      <c r="AN108" s="85"/>
      <c r="AO108" s="86">
        <v>3</v>
      </c>
      <c r="AP108" s="176">
        <v>0.1</v>
      </c>
      <c r="AQ108" s="11" t="s">
        <v>351</v>
      </c>
      <c r="AR108" s="35" t="s">
        <v>352</v>
      </c>
      <c r="AS108" s="35"/>
      <c r="AT108" s="35"/>
      <c r="AU108" s="35"/>
      <c r="AV108" s="35"/>
      <c r="AW108" s="35"/>
      <c r="AX108" s="35"/>
      <c r="AY108" s="35"/>
      <c r="AZ108" s="35" t="s">
        <v>353</v>
      </c>
      <c r="BA108" s="35"/>
      <c r="BB108" s="36"/>
    </row>
    <row r="109" spans="1:54" ht="28.8" hidden="1" outlineLevel="2" x14ac:dyDescent="0.3">
      <c r="A109" s="131"/>
      <c r="B109" s="89" t="s">
        <v>354</v>
      </c>
      <c r="C109" s="90"/>
      <c r="D109" s="91"/>
      <c r="E109" s="92"/>
      <c r="F109" s="82"/>
      <c r="G109" s="82"/>
      <c r="H109" s="82"/>
      <c r="I109" s="82"/>
      <c r="J109" s="82"/>
      <c r="K109" s="82"/>
      <c r="L109" s="82"/>
      <c r="M109" s="82"/>
      <c r="N109" s="82"/>
      <c r="O109" s="82"/>
      <c r="P109" s="91"/>
      <c r="Q109" s="92"/>
      <c r="R109" s="90"/>
      <c r="S109" s="92"/>
      <c r="T109" s="82"/>
      <c r="U109" s="90"/>
      <c r="V109" s="91"/>
      <c r="W109" s="92"/>
      <c r="X109" s="90"/>
      <c r="Y109" s="118"/>
      <c r="Z109" s="82"/>
      <c r="AA109" s="82"/>
      <c r="AB109" s="90" t="s">
        <v>42</v>
      </c>
      <c r="AC109" s="92" t="s">
        <v>42</v>
      </c>
      <c r="AD109" s="90" t="s">
        <v>42</v>
      </c>
      <c r="AE109" s="93" t="s">
        <v>28</v>
      </c>
      <c r="AF109" s="82" t="s">
        <v>28</v>
      </c>
      <c r="AG109" s="90" t="s">
        <v>28</v>
      </c>
      <c r="AH109" s="91"/>
      <c r="AI109" s="92"/>
      <c r="AJ109" s="90"/>
      <c r="AK109" s="92"/>
      <c r="AL109" s="82"/>
      <c r="AM109" s="85"/>
      <c r="AN109" s="85"/>
      <c r="AO109" s="86">
        <v>3</v>
      </c>
      <c r="AP109" s="176">
        <v>0</v>
      </c>
      <c r="AQ109" s="11" t="s">
        <v>355</v>
      </c>
      <c r="AR109" s="35"/>
      <c r="AS109" s="35"/>
      <c r="AT109" s="35"/>
      <c r="AU109" s="35"/>
      <c r="AV109" s="35"/>
      <c r="AW109" s="35"/>
      <c r="AX109" s="35"/>
      <c r="AY109" s="35"/>
      <c r="AZ109" s="35"/>
      <c r="BA109" s="35"/>
      <c r="BB109" s="36"/>
    </row>
    <row r="110" spans="1:54" hidden="1" outlineLevel="2" x14ac:dyDescent="0.3">
      <c r="A110" s="131"/>
      <c r="B110" s="89" t="s">
        <v>356</v>
      </c>
      <c r="C110" s="90"/>
      <c r="D110" s="91"/>
      <c r="E110" s="92"/>
      <c r="F110" s="82"/>
      <c r="G110" s="82"/>
      <c r="H110" s="82"/>
      <c r="I110" s="82"/>
      <c r="J110" s="82"/>
      <c r="K110" s="82"/>
      <c r="L110" s="82"/>
      <c r="M110" s="82"/>
      <c r="N110" s="82"/>
      <c r="O110" s="82"/>
      <c r="P110" s="91"/>
      <c r="Q110" s="92"/>
      <c r="R110" s="90"/>
      <c r="S110" s="92"/>
      <c r="T110" s="82"/>
      <c r="U110" s="90"/>
      <c r="V110" s="91"/>
      <c r="W110" s="92"/>
      <c r="X110" s="90"/>
      <c r="Y110" s="118"/>
      <c r="Z110" s="82"/>
      <c r="AA110" s="82"/>
      <c r="AB110" s="90"/>
      <c r="AC110" s="92"/>
      <c r="AD110" s="90"/>
      <c r="AE110" s="93" t="s">
        <v>42</v>
      </c>
      <c r="AF110" s="82" t="s">
        <v>42</v>
      </c>
      <c r="AG110" s="90" t="s">
        <v>28</v>
      </c>
      <c r="AH110" s="91" t="s">
        <v>28</v>
      </c>
      <c r="AI110" s="92" t="s">
        <v>28</v>
      </c>
      <c r="AJ110" s="90"/>
      <c r="AK110" s="92"/>
      <c r="AL110" s="82"/>
      <c r="AM110" s="85"/>
      <c r="AN110" s="85"/>
      <c r="AO110" s="86">
        <v>2</v>
      </c>
      <c r="AP110" s="176">
        <v>0</v>
      </c>
      <c r="AR110" s="35"/>
      <c r="AS110" s="35"/>
      <c r="AT110" s="35"/>
      <c r="AU110" s="35"/>
      <c r="AV110" s="35"/>
      <c r="AW110" s="35"/>
      <c r="AX110" s="35"/>
      <c r="AY110" s="35"/>
      <c r="AZ110" s="35"/>
      <c r="BA110" s="35"/>
      <c r="BB110" s="36"/>
    </row>
    <row r="111" spans="1:54" hidden="1" outlineLevel="2" x14ac:dyDescent="0.3">
      <c r="A111" s="131"/>
      <c r="B111" s="89"/>
      <c r="C111" s="90"/>
      <c r="D111" s="91"/>
      <c r="E111" s="92"/>
      <c r="F111" s="82"/>
      <c r="G111" s="82"/>
      <c r="H111" s="82"/>
      <c r="I111" s="82"/>
      <c r="J111" s="82"/>
      <c r="K111" s="82"/>
      <c r="L111" s="82"/>
      <c r="M111" s="82"/>
      <c r="N111" s="82"/>
      <c r="O111" s="82"/>
      <c r="P111" s="91"/>
      <c r="Q111" s="92"/>
      <c r="R111" s="90"/>
      <c r="S111" s="92"/>
      <c r="T111" s="82"/>
      <c r="U111" s="90"/>
      <c r="V111" s="91"/>
      <c r="W111" s="92"/>
      <c r="X111" s="90"/>
      <c r="Y111" s="118"/>
      <c r="Z111" s="82"/>
      <c r="AA111" s="82"/>
      <c r="AB111" s="90"/>
      <c r="AC111" s="92"/>
      <c r="AD111" s="90"/>
      <c r="AE111" s="93"/>
      <c r="AF111" s="82"/>
      <c r="AG111" s="90"/>
      <c r="AH111" s="91"/>
      <c r="AI111" s="92"/>
      <c r="AJ111" s="90"/>
      <c r="AK111" s="92"/>
      <c r="AL111" s="82"/>
      <c r="AM111" s="85"/>
      <c r="AN111" s="85"/>
      <c r="AO111" s="86"/>
      <c r="AP111" s="176"/>
      <c r="AR111" s="35"/>
      <c r="AS111" s="35"/>
      <c r="AT111" s="35"/>
      <c r="AU111" s="35"/>
      <c r="AV111" s="35"/>
      <c r="AW111" s="35"/>
      <c r="AX111" s="35"/>
      <c r="AY111" s="35"/>
      <c r="AZ111" s="35"/>
      <c r="BA111" s="35"/>
      <c r="BB111" s="36"/>
    </row>
    <row r="112" spans="1:54" outlineLevel="1" collapsed="1" x14ac:dyDescent="0.3">
      <c r="A112" s="132"/>
      <c r="B112" s="133"/>
      <c r="C112" s="177"/>
      <c r="D112" s="178"/>
      <c r="E112" s="179"/>
      <c r="F112" s="180"/>
      <c r="G112" s="181"/>
      <c r="H112" s="181"/>
      <c r="I112" s="181"/>
      <c r="J112" s="181"/>
      <c r="K112" s="181"/>
      <c r="L112" s="181"/>
      <c r="M112" s="181"/>
      <c r="N112" s="181"/>
      <c r="O112" s="181"/>
      <c r="P112" s="178"/>
      <c r="Q112" s="179"/>
      <c r="R112" s="177"/>
      <c r="S112" s="179"/>
      <c r="T112" s="181"/>
      <c r="U112" s="177"/>
      <c r="V112" s="178"/>
      <c r="W112" s="179"/>
      <c r="X112" s="177"/>
      <c r="Y112" s="179"/>
      <c r="Z112" s="138"/>
      <c r="AA112" s="181"/>
      <c r="AB112" s="178"/>
      <c r="AC112" s="179"/>
      <c r="AD112" s="177"/>
      <c r="AE112" s="182"/>
      <c r="AF112" s="181"/>
      <c r="AG112" s="177"/>
      <c r="AH112" s="178"/>
      <c r="AI112" s="179"/>
      <c r="AJ112" s="177"/>
      <c r="AK112" s="179"/>
      <c r="AL112" s="138"/>
      <c r="AM112" s="140"/>
      <c r="AN112" s="140"/>
      <c r="AO112" s="141"/>
      <c r="AP112" s="87"/>
      <c r="AQ112" s="183"/>
      <c r="AR112" s="144"/>
      <c r="AS112" s="144"/>
      <c r="AT112" s="144"/>
      <c r="AU112" s="144"/>
      <c r="AV112" s="144"/>
      <c r="AW112" s="144"/>
      <c r="AX112" s="144"/>
      <c r="AY112" s="144"/>
      <c r="AZ112" s="144"/>
      <c r="BA112" s="144"/>
      <c r="BB112" s="145"/>
    </row>
    <row r="113" spans="1:54" ht="28.8" x14ac:dyDescent="0.3">
      <c r="A113" s="52" t="s">
        <v>357</v>
      </c>
      <c r="B113" s="17" t="s">
        <v>358</v>
      </c>
      <c r="C113" s="122"/>
      <c r="D113" s="123"/>
      <c r="E113" s="124"/>
      <c r="F113" s="56"/>
      <c r="G113" s="125"/>
      <c r="H113" s="125"/>
      <c r="I113" s="125"/>
      <c r="J113" s="125"/>
      <c r="K113" s="125"/>
      <c r="L113" s="125" t="s">
        <v>27</v>
      </c>
      <c r="M113" s="125" t="s">
        <v>27</v>
      </c>
      <c r="N113" s="125" t="s">
        <v>27</v>
      </c>
      <c r="O113" s="125" t="s">
        <v>27</v>
      </c>
      <c r="P113" s="123" t="s">
        <v>27</v>
      </c>
      <c r="Q113" s="125" t="s">
        <v>27</v>
      </c>
      <c r="R113" s="125" t="s">
        <v>27</v>
      </c>
      <c r="S113" s="125" t="s">
        <v>27</v>
      </c>
      <c r="T113" s="125" t="s">
        <v>27</v>
      </c>
      <c r="U113" s="123" t="s">
        <v>27</v>
      </c>
      <c r="V113" s="125" t="s">
        <v>27</v>
      </c>
      <c r="W113" s="125" t="s">
        <v>27</v>
      </c>
      <c r="X113" s="125" t="s">
        <v>27</v>
      </c>
      <c r="Y113" s="125" t="s">
        <v>27</v>
      </c>
      <c r="Z113" s="122" t="s">
        <v>27</v>
      </c>
      <c r="AA113" s="125"/>
      <c r="AB113" s="125"/>
      <c r="AC113" s="125"/>
      <c r="AD113" s="125"/>
      <c r="AE113" s="126"/>
      <c r="AF113" s="125"/>
      <c r="AG113" s="125"/>
      <c r="AH113" s="125"/>
      <c r="AI113" s="125"/>
      <c r="AJ113" s="122"/>
      <c r="AK113" s="124"/>
      <c r="AL113" s="56"/>
      <c r="AM113" s="58"/>
      <c r="AN113" s="58"/>
      <c r="AO113" s="59"/>
      <c r="AP113" s="60">
        <f>SUMPRODUCT(AO115:AO126,AP115:AP126)/SUM(AO115:AO126)</f>
        <v>0.36071428571428571</v>
      </c>
      <c r="AR113" s="35" t="s">
        <v>359</v>
      </c>
      <c r="AS113" s="63"/>
      <c r="AT113" s="63"/>
      <c r="AU113" s="62"/>
      <c r="AV113" s="62"/>
      <c r="AW113" s="62"/>
      <c r="AX113" s="62"/>
      <c r="AY113" s="62"/>
      <c r="AZ113" s="62"/>
      <c r="BA113" s="62"/>
      <c r="BB113" s="128"/>
    </row>
    <row r="114" spans="1:54" ht="88.2" customHeight="1" outlineLevel="1" x14ac:dyDescent="0.3">
      <c r="A114" s="64" t="s">
        <v>360</v>
      </c>
      <c r="B114" s="65" t="s">
        <v>361</v>
      </c>
      <c r="C114" s="66"/>
      <c r="D114" s="67"/>
      <c r="E114" s="68"/>
      <c r="F114" s="69"/>
      <c r="G114" s="69"/>
      <c r="H114" s="69"/>
      <c r="I114" s="69"/>
      <c r="J114" s="69"/>
      <c r="K114" s="69"/>
      <c r="L114" s="69"/>
      <c r="M114" s="69"/>
      <c r="N114" s="69"/>
      <c r="O114" s="69"/>
      <c r="P114" s="67"/>
      <c r="Q114" s="69"/>
      <c r="R114" s="69"/>
      <c r="S114" s="69"/>
      <c r="T114" s="69"/>
      <c r="U114" s="66"/>
      <c r="V114" s="69"/>
      <c r="W114" s="69"/>
      <c r="X114" s="69"/>
      <c r="Y114" s="69"/>
      <c r="Z114" s="69"/>
      <c r="AA114" s="69"/>
      <c r="AB114" s="69"/>
      <c r="AC114" s="69"/>
      <c r="AD114" s="69"/>
      <c r="AE114" s="70"/>
      <c r="AF114" s="69"/>
      <c r="AG114" s="69"/>
      <c r="AH114" s="69"/>
      <c r="AI114" s="69"/>
      <c r="AJ114" s="66"/>
      <c r="AK114" s="68"/>
      <c r="AL114" s="69"/>
      <c r="AM114" s="71">
        <v>43891</v>
      </c>
      <c r="AN114" s="71">
        <v>44255</v>
      </c>
      <c r="AO114" s="72"/>
      <c r="AP114" s="73">
        <f>SUMPRODUCT(AO115:AO116,AP115:AP116)/SUM(AO115:AO116)</f>
        <v>0.79166666666666663</v>
      </c>
      <c r="AQ114" s="74" t="s">
        <v>362</v>
      </c>
      <c r="AR114" s="75"/>
      <c r="AS114" s="76" t="s">
        <v>50</v>
      </c>
      <c r="AT114" s="76" t="s">
        <v>363</v>
      </c>
      <c r="AU114" s="75"/>
      <c r="AV114" s="75" t="s">
        <v>51</v>
      </c>
      <c r="AW114" s="75" t="s">
        <v>364</v>
      </c>
      <c r="AX114" s="75" t="s">
        <v>365</v>
      </c>
      <c r="AY114" s="75" t="s">
        <v>366</v>
      </c>
      <c r="AZ114" s="75" t="s">
        <v>367</v>
      </c>
      <c r="BA114" s="75"/>
      <c r="BB114" s="77">
        <v>3</v>
      </c>
    </row>
    <row r="115" spans="1:54" ht="118.2" hidden="1" customHeight="1" outlineLevel="2" x14ac:dyDescent="0.3">
      <c r="A115" s="64"/>
      <c r="B115" s="89" t="s">
        <v>368</v>
      </c>
      <c r="C115" s="79"/>
      <c r="D115" s="80"/>
      <c r="E115" s="81"/>
      <c r="F115" s="82"/>
      <c r="G115" s="82"/>
      <c r="H115" s="83"/>
      <c r="I115" s="83"/>
      <c r="J115" s="83"/>
      <c r="K115" s="83"/>
      <c r="L115" s="83"/>
      <c r="M115" s="83"/>
      <c r="N115" s="83"/>
      <c r="O115" s="79"/>
      <c r="P115" s="80"/>
      <c r="Q115" s="81"/>
      <c r="R115" s="79"/>
      <c r="S115" s="81"/>
      <c r="T115" s="83" t="s">
        <v>42</v>
      </c>
      <c r="U115" s="79" t="s">
        <v>42</v>
      </c>
      <c r="V115" s="80" t="s">
        <v>42</v>
      </c>
      <c r="W115" s="81" t="s">
        <v>42</v>
      </c>
      <c r="X115" s="79" t="s">
        <v>42</v>
      </c>
      <c r="Y115" s="81" t="s">
        <v>28</v>
      </c>
      <c r="Z115" s="82" t="s">
        <v>28</v>
      </c>
      <c r="AA115" s="79" t="s">
        <v>28</v>
      </c>
      <c r="AB115" s="80" t="s">
        <v>28</v>
      </c>
      <c r="AC115" s="81" t="s">
        <v>28</v>
      </c>
      <c r="AD115" s="79" t="s">
        <v>28</v>
      </c>
      <c r="AE115" s="84" t="s">
        <v>28</v>
      </c>
      <c r="AF115" s="83"/>
      <c r="AG115" s="79"/>
      <c r="AH115" s="80"/>
      <c r="AI115" s="81"/>
      <c r="AJ115" s="79"/>
      <c r="AK115" s="81"/>
      <c r="AL115" s="82"/>
      <c r="AM115" s="129"/>
      <c r="AN115" s="129"/>
      <c r="AO115" s="130">
        <v>5</v>
      </c>
      <c r="AP115" s="87">
        <v>0.85</v>
      </c>
      <c r="AQ115" s="88"/>
      <c r="AR115" s="35" t="s">
        <v>369</v>
      </c>
      <c r="AS115" s="35" t="s">
        <v>363</v>
      </c>
      <c r="AT115" s="35"/>
      <c r="AU115" s="35" t="s">
        <v>370</v>
      </c>
      <c r="AV115" s="35"/>
      <c r="AW115" s="35"/>
      <c r="AX115" s="35"/>
      <c r="AY115" s="35"/>
      <c r="AZ115" s="35" t="s">
        <v>223</v>
      </c>
      <c r="BA115" s="35"/>
      <c r="BB115" s="36"/>
    </row>
    <row r="116" spans="1:54" ht="57.6" hidden="1" outlineLevel="2" x14ac:dyDescent="0.3">
      <c r="A116" s="64"/>
      <c r="B116" s="89" t="s">
        <v>371</v>
      </c>
      <c r="C116" s="95"/>
      <c r="D116" s="96"/>
      <c r="E116" s="97"/>
      <c r="F116" s="82"/>
      <c r="G116" s="98"/>
      <c r="H116" s="98"/>
      <c r="I116" s="98"/>
      <c r="J116" s="98"/>
      <c r="K116" s="98"/>
      <c r="L116" s="98"/>
      <c r="M116" s="98"/>
      <c r="N116" s="98"/>
      <c r="O116" s="98"/>
      <c r="P116" s="96"/>
      <c r="Q116" s="98"/>
      <c r="R116" s="98"/>
      <c r="S116" s="98"/>
      <c r="T116" s="98"/>
      <c r="U116" s="96"/>
      <c r="V116" s="98"/>
      <c r="W116" s="98"/>
      <c r="X116" s="98"/>
      <c r="Y116" s="98" t="s">
        <v>42</v>
      </c>
      <c r="Z116" s="90" t="s">
        <v>42</v>
      </c>
      <c r="AA116" s="98" t="s">
        <v>28</v>
      </c>
      <c r="AB116" s="96" t="s">
        <v>28</v>
      </c>
      <c r="AC116" s="97" t="s">
        <v>28</v>
      </c>
      <c r="AD116" s="95" t="s">
        <v>28</v>
      </c>
      <c r="AE116" s="99" t="s">
        <v>28</v>
      </c>
      <c r="AF116" s="98"/>
      <c r="AG116" s="95"/>
      <c r="AH116" s="96"/>
      <c r="AI116" s="97"/>
      <c r="AJ116" s="95"/>
      <c r="AK116" s="97"/>
      <c r="AL116" s="82"/>
      <c r="AM116" s="129"/>
      <c r="AN116" s="129"/>
      <c r="AO116" s="130">
        <v>1</v>
      </c>
      <c r="AP116" s="176">
        <v>0.5</v>
      </c>
      <c r="AQ116" s="88" t="s">
        <v>324</v>
      </c>
      <c r="AR116" s="35" t="s">
        <v>372</v>
      </c>
      <c r="AS116" s="35" t="s">
        <v>177</v>
      </c>
      <c r="AT116" s="35"/>
      <c r="AU116" s="35" t="s">
        <v>325</v>
      </c>
      <c r="AV116" s="35"/>
      <c r="AW116" s="35"/>
      <c r="AX116" s="35"/>
      <c r="AY116" s="35"/>
      <c r="AZ116" s="35"/>
      <c r="BA116" s="35"/>
      <c r="BB116" s="36"/>
    </row>
    <row r="117" spans="1:54" ht="72" outlineLevel="1" collapsed="1" x14ac:dyDescent="0.3">
      <c r="A117" s="64" t="s">
        <v>373</v>
      </c>
      <c r="B117" s="65" t="s">
        <v>374</v>
      </c>
      <c r="C117" s="66"/>
      <c r="D117" s="67"/>
      <c r="E117" s="68"/>
      <c r="F117" s="69"/>
      <c r="G117" s="69"/>
      <c r="H117" s="69"/>
      <c r="I117" s="69"/>
      <c r="J117" s="69"/>
      <c r="K117" s="69"/>
      <c r="L117" s="69"/>
      <c r="M117" s="69"/>
      <c r="N117" s="69"/>
      <c r="O117" s="69"/>
      <c r="P117" s="67"/>
      <c r="Q117" s="69"/>
      <c r="R117" s="69"/>
      <c r="S117" s="69"/>
      <c r="T117" s="69"/>
      <c r="U117" s="66"/>
      <c r="V117" s="69"/>
      <c r="W117" s="69"/>
      <c r="X117" s="69"/>
      <c r="Y117" s="69"/>
      <c r="Z117" s="69"/>
      <c r="AA117" s="69"/>
      <c r="AB117" s="69"/>
      <c r="AC117" s="69"/>
      <c r="AD117" s="69"/>
      <c r="AE117" s="70"/>
      <c r="AF117" s="69"/>
      <c r="AG117" s="69"/>
      <c r="AH117" s="69"/>
      <c r="AI117" s="69"/>
      <c r="AJ117" s="66"/>
      <c r="AK117" s="68"/>
      <c r="AL117" s="69"/>
      <c r="AM117" s="71">
        <v>44105</v>
      </c>
      <c r="AN117" s="71">
        <v>44227</v>
      </c>
      <c r="AO117" s="72"/>
      <c r="AP117" s="73">
        <f>SUMPRODUCT(AO118:AO125,AP118:AP125)/SUM(AO118:AO125)</f>
        <v>3.7499999999999999E-2</v>
      </c>
      <c r="AQ117" s="74" t="s">
        <v>375</v>
      </c>
      <c r="AR117" s="75"/>
      <c r="AS117" s="76" t="s">
        <v>70</v>
      </c>
      <c r="AT117" s="76" t="s">
        <v>329</v>
      </c>
      <c r="AU117" s="75"/>
      <c r="AV117" s="75" t="s">
        <v>51</v>
      </c>
      <c r="AW117" s="75" t="s">
        <v>376</v>
      </c>
      <c r="AX117" s="75" t="s">
        <v>377</v>
      </c>
      <c r="AY117" s="75" t="s">
        <v>218</v>
      </c>
      <c r="AZ117" s="75" t="s">
        <v>378</v>
      </c>
      <c r="BA117" s="75"/>
      <c r="BB117" s="77">
        <v>2</v>
      </c>
    </row>
    <row r="118" spans="1:54" ht="115.2" hidden="1" outlineLevel="2" x14ac:dyDescent="0.3">
      <c r="A118" s="131"/>
      <c r="B118" s="89" t="s">
        <v>379</v>
      </c>
      <c r="C118" s="95"/>
      <c r="D118" s="96"/>
      <c r="E118" s="97"/>
      <c r="F118" s="82"/>
      <c r="G118" s="98"/>
      <c r="H118" s="98"/>
      <c r="I118" s="98"/>
      <c r="J118" s="98"/>
      <c r="K118" s="98"/>
      <c r="L118" s="98"/>
      <c r="M118" s="98"/>
      <c r="N118" s="98"/>
      <c r="O118" s="98"/>
      <c r="P118" s="96"/>
      <c r="Q118" s="97"/>
      <c r="R118" s="95"/>
      <c r="S118" s="97"/>
      <c r="T118" s="98"/>
      <c r="U118" s="95"/>
      <c r="V118" s="96"/>
      <c r="W118" s="97"/>
      <c r="X118" s="95"/>
      <c r="Y118" s="97" t="s">
        <v>42</v>
      </c>
      <c r="Z118" s="82" t="s">
        <v>28</v>
      </c>
      <c r="AA118" s="98" t="s">
        <v>28</v>
      </c>
      <c r="AB118" s="96" t="s">
        <v>28</v>
      </c>
      <c r="AC118" s="97" t="s">
        <v>28</v>
      </c>
      <c r="AD118" s="95" t="s">
        <v>28</v>
      </c>
      <c r="AE118" s="99" t="s">
        <v>28</v>
      </c>
      <c r="AF118" s="98"/>
      <c r="AG118" s="95"/>
      <c r="AH118" s="96"/>
      <c r="AI118" s="97"/>
      <c r="AJ118" s="95"/>
      <c r="AK118" s="97"/>
      <c r="AL118" s="82"/>
      <c r="AM118" s="129"/>
      <c r="AN118" s="129"/>
      <c r="AO118" s="130">
        <v>1</v>
      </c>
      <c r="AP118" s="176">
        <v>0.3</v>
      </c>
      <c r="AQ118" s="11" t="s">
        <v>380</v>
      </c>
      <c r="AR118" s="35" t="s">
        <v>381</v>
      </c>
      <c r="AS118" s="35" t="s">
        <v>329</v>
      </c>
      <c r="AT118" s="35"/>
      <c r="AU118" s="35" t="s">
        <v>382</v>
      </c>
      <c r="AV118" s="35"/>
      <c r="AW118" s="35"/>
      <c r="AX118" s="35"/>
      <c r="AY118" s="35"/>
      <c r="AZ118" s="35" t="s">
        <v>383</v>
      </c>
      <c r="BA118" s="35"/>
      <c r="BB118" s="36"/>
    </row>
    <row r="119" spans="1:54" hidden="1" outlineLevel="2" x14ac:dyDescent="0.3">
      <c r="A119" s="131"/>
      <c r="B119" s="89" t="s">
        <v>384</v>
      </c>
      <c r="C119" s="95"/>
      <c r="D119" s="96"/>
      <c r="E119" s="97"/>
      <c r="F119" s="82"/>
      <c r="G119" s="98"/>
      <c r="H119" s="98"/>
      <c r="I119" s="98"/>
      <c r="J119" s="98"/>
      <c r="K119" s="98"/>
      <c r="L119" s="98"/>
      <c r="M119" s="98"/>
      <c r="N119" s="98"/>
      <c r="O119" s="98"/>
      <c r="P119" s="96"/>
      <c r="Q119" s="97"/>
      <c r="R119" s="95"/>
      <c r="S119" s="97"/>
      <c r="T119" s="98"/>
      <c r="U119" s="95"/>
      <c r="V119" s="96"/>
      <c r="W119" s="97"/>
      <c r="X119" s="95"/>
      <c r="Y119" s="97"/>
      <c r="Z119" s="82" t="s">
        <v>42</v>
      </c>
      <c r="AA119" s="98" t="s">
        <v>42</v>
      </c>
      <c r="AB119" s="95" t="s">
        <v>42</v>
      </c>
      <c r="AC119" s="97" t="s">
        <v>28</v>
      </c>
      <c r="AD119" s="95" t="s">
        <v>28</v>
      </c>
      <c r="AE119" s="99" t="s">
        <v>28</v>
      </c>
      <c r="AF119" s="98"/>
      <c r="AG119" s="95"/>
      <c r="AH119" s="96"/>
      <c r="AI119" s="97"/>
      <c r="AJ119" s="95"/>
      <c r="AK119" s="97"/>
      <c r="AL119" s="82"/>
      <c r="AM119" s="129"/>
      <c r="AN119" s="129"/>
      <c r="AO119" s="130">
        <v>1</v>
      </c>
      <c r="AP119" s="176">
        <v>0</v>
      </c>
      <c r="AR119" s="35"/>
      <c r="AS119" s="35" t="s">
        <v>329</v>
      </c>
      <c r="AT119" s="35"/>
      <c r="AU119" s="35"/>
      <c r="AV119" s="35"/>
      <c r="AW119" s="35"/>
      <c r="AX119" s="35"/>
      <c r="AY119" s="35"/>
      <c r="AZ119" s="35"/>
      <c r="BA119" s="35"/>
      <c r="BB119" s="36"/>
    </row>
    <row r="120" spans="1:54" hidden="1" outlineLevel="2" x14ac:dyDescent="0.3">
      <c r="A120" s="131"/>
      <c r="B120" s="89" t="s">
        <v>385</v>
      </c>
      <c r="C120" s="95"/>
      <c r="D120" s="96"/>
      <c r="E120" s="97"/>
      <c r="F120" s="82"/>
      <c r="G120" s="98"/>
      <c r="H120" s="98"/>
      <c r="I120" s="98"/>
      <c r="J120" s="98"/>
      <c r="K120" s="98"/>
      <c r="L120" s="98"/>
      <c r="M120" s="98"/>
      <c r="N120" s="98"/>
      <c r="O120" s="98"/>
      <c r="P120" s="96"/>
      <c r="Q120" s="97"/>
      <c r="R120" s="95"/>
      <c r="S120" s="97"/>
      <c r="T120" s="98"/>
      <c r="U120" s="95"/>
      <c r="V120" s="96"/>
      <c r="W120" s="97"/>
      <c r="X120" s="95"/>
      <c r="Y120" s="97"/>
      <c r="Z120" s="82" t="s">
        <v>42</v>
      </c>
      <c r="AA120" s="98" t="s">
        <v>42</v>
      </c>
      <c r="AB120" s="95" t="s">
        <v>42</v>
      </c>
      <c r="AC120" s="97" t="s">
        <v>28</v>
      </c>
      <c r="AD120" s="95" t="s">
        <v>28</v>
      </c>
      <c r="AE120" s="99" t="s">
        <v>28</v>
      </c>
      <c r="AF120" s="98"/>
      <c r="AG120" s="95"/>
      <c r="AH120" s="96"/>
      <c r="AI120" s="97"/>
      <c r="AJ120" s="95"/>
      <c r="AK120" s="97"/>
      <c r="AL120" s="82"/>
      <c r="AM120" s="129"/>
      <c r="AN120" s="129"/>
      <c r="AO120" s="130">
        <v>1</v>
      </c>
      <c r="AP120" s="176">
        <v>0</v>
      </c>
      <c r="AQ120" s="11" t="s">
        <v>386</v>
      </c>
      <c r="AR120" s="35"/>
      <c r="AS120" s="35" t="s">
        <v>329</v>
      </c>
      <c r="AT120" s="35"/>
      <c r="AU120" s="35"/>
      <c r="AV120" s="35"/>
      <c r="AW120" s="35"/>
      <c r="AX120" s="35"/>
      <c r="AY120" s="35"/>
      <c r="AZ120" s="35"/>
      <c r="BA120" s="35"/>
      <c r="BB120" s="36"/>
    </row>
    <row r="121" spans="1:54" ht="28.8" hidden="1" outlineLevel="2" x14ac:dyDescent="0.3">
      <c r="A121" s="131"/>
      <c r="B121" s="89" t="s">
        <v>387</v>
      </c>
      <c r="C121" s="95"/>
      <c r="D121" s="96"/>
      <c r="E121" s="97"/>
      <c r="F121" s="82"/>
      <c r="G121" s="98"/>
      <c r="H121" s="98"/>
      <c r="I121" s="98"/>
      <c r="J121" s="98"/>
      <c r="K121" s="98"/>
      <c r="L121" s="98"/>
      <c r="M121" s="98"/>
      <c r="N121" s="98"/>
      <c r="O121" s="98"/>
      <c r="P121" s="96"/>
      <c r="Q121" s="97"/>
      <c r="R121" s="95"/>
      <c r="S121" s="97"/>
      <c r="T121" s="98"/>
      <c r="U121" s="95"/>
      <c r="V121" s="96"/>
      <c r="W121" s="97"/>
      <c r="X121" s="95"/>
      <c r="Y121" s="97"/>
      <c r="Z121" s="82" t="s">
        <v>42</v>
      </c>
      <c r="AA121" s="98" t="s">
        <v>42</v>
      </c>
      <c r="AB121" s="95" t="s">
        <v>42</v>
      </c>
      <c r="AC121" s="97" t="s">
        <v>28</v>
      </c>
      <c r="AD121" s="95" t="s">
        <v>28</v>
      </c>
      <c r="AE121" s="99" t="s">
        <v>28</v>
      </c>
      <c r="AF121" s="98"/>
      <c r="AG121" s="95"/>
      <c r="AH121" s="96"/>
      <c r="AI121" s="97"/>
      <c r="AJ121" s="95"/>
      <c r="AK121" s="97"/>
      <c r="AL121" s="82"/>
      <c r="AM121" s="129"/>
      <c r="AN121" s="129"/>
      <c r="AO121" s="130">
        <v>1</v>
      </c>
      <c r="AP121" s="176">
        <v>0</v>
      </c>
      <c r="AQ121" s="11" t="s">
        <v>388</v>
      </c>
      <c r="AR121" s="35"/>
      <c r="AS121" s="35" t="s">
        <v>329</v>
      </c>
      <c r="AT121" s="35"/>
      <c r="AU121" s="35"/>
      <c r="AV121" s="35"/>
      <c r="AW121" s="35"/>
      <c r="AX121" s="35"/>
      <c r="AY121" s="35"/>
      <c r="AZ121" s="35"/>
      <c r="BA121" s="35"/>
      <c r="BB121" s="36"/>
    </row>
    <row r="122" spans="1:54" hidden="1" outlineLevel="2" x14ac:dyDescent="0.3">
      <c r="A122" s="131"/>
      <c r="B122" s="89" t="s">
        <v>389</v>
      </c>
      <c r="C122" s="95"/>
      <c r="D122" s="96"/>
      <c r="E122" s="97"/>
      <c r="F122" s="82"/>
      <c r="G122" s="98"/>
      <c r="H122" s="98"/>
      <c r="I122" s="98"/>
      <c r="J122" s="98"/>
      <c r="K122" s="98"/>
      <c r="L122" s="98"/>
      <c r="M122" s="98"/>
      <c r="N122" s="98"/>
      <c r="O122" s="98"/>
      <c r="P122" s="96"/>
      <c r="Q122" s="97"/>
      <c r="R122" s="95"/>
      <c r="S122" s="97"/>
      <c r="T122" s="98"/>
      <c r="U122" s="95"/>
      <c r="V122" s="96"/>
      <c r="W122" s="97"/>
      <c r="X122" s="95"/>
      <c r="Y122" s="97"/>
      <c r="Z122" s="82" t="s">
        <v>42</v>
      </c>
      <c r="AA122" s="98" t="s">
        <v>42</v>
      </c>
      <c r="AB122" s="95" t="s">
        <v>42</v>
      </c>
      <c r="AC122" s="97" t="s">
        <v>28</v>
      </c>
      <c r="AD122" s="95" t="s">
        <v>28</v>
      </c>
      <c r="AE122" s="99" t="s">
        <v>28</v>
      </c>
      <c r="AF122" s="98"/>
      <c r="AG122" s="95"/>
      <c r="AH122" s="96"/>
      <c r="AI122" s="97"/>
      <c r="AJ122" s="95"/>
      <c r="AK122" s="97"/>
      <c r="AL122" s="82"/>
      <c r="AM122" s="129"/>
      <c r="AN122" s="129"/>
      <c r="AO122" s="130">
        <v>1</v>
      </c>
      <c r="AP122" s="176">
        <v>0</v>
      </c>
      <c r="AR122" s="35"/>
      <c r="AS122" s="35" t="s">
        <v>329</v>
      </c>
      <c r="AT122" s="35"/>
      <c r="AU122" s="35"/>
      <c r="AV122" s="35"/>
      <c r="AW122" s="35"/>
      <c r="AX122" s="35"/>
      <c r="AY122" s="35"/>
      <c r="AZ122" s="35"/>
      <c r="BA122" s="35"/>
      <c r="BB122" s="36"/>
    </row>
    <row r="123" spans="1:54" hidden="1" outlineLevel="2" x14ac:dyDescent="0.3">
      <c r="A123" s="131"/>
      <c r="B123" s="89" t="s">
        <v>390</v>
      </c>
      <c r="C123" s="95"/>
      <c r="D123" s="96"/>
      <c r="E123" s="97"/>
      <c r="F123" s="82"/>
      <c r="G123" s="98"/>
      <c r="H123" s="98"/>
      <c r="I123" s="98"/>
      <c r="J123" s="98"/>
      <c r="K123" s="98"/>
      <c r="L123" s="98"/>
      <c r="M123" s="98"/>
      <c r="N123" s="98"/>
      <c r="O123" s="98"/>
      <c r="P123" s="96"/>
      <c r="Q123" s="97"/>
      <c r="R123" s="95"/>
      <c r="S123" s="97"/>
      <c r="T123" s="98"/>
      <c r="U123" s="95"/>
      <c r="V123" s="96"/>
      <c r="W123" s="97"/>
      <c r="X123" s="95"/>
      <c r="Y123" s="97"/>
      <c r="Z123" s="82"/>
      <c r="AA123" s="98" t="s">
        <v>42</v>
      </c>
      <c r="AB123" s="95" t="s">
        <v>42</v>
      </c>
      <c r="AC123" s="97" t="s">
        <v>42</v>
      </c>
      <c r="AD123" s="95" t="s">
        <v>28</v>
      </c>
      <c r="AE123" s="99" t="s">
        <v>28</v>
      </c>
      <c r="AF123" s="98"/>
      <c r="AG123" s="95"/>
      <c r="AH123" s="96"/>
      <c r="AI123" s="97"/>
      <c r="AJ123" s="95"/>
      <c r="AK123" s="97"/>
      <c r="AL123" s="82"/>
      <c r="AM123" s="129"/>
      <c r="AN123" s="129"/>
      <c r="AO123" s="130">
        <v>1</v>
      </c>
      <c r="AP123" s="176">
        <v>0</v>
      </c>
      <c r="AR123" s="35"/>
      <c r="AS123" s="35" t="s">
        <v>329</v>
      </c>
      <c r="AT123" s="35"/>
      <c r="AU123" s="35"/>
      <c r="AV123" s="35"/>
      <c r="AW123" s="35"/>
      <c r="AX123" s="35"/>
      <c r="AY123" s="35"/>
      <c r="AZ123" s="35"/>
      <c r="BA123" s="35"/>
      <c r="BB123" s="36"/>
    </row>
    <row r="124" spans="1:54" ht="28.8" hidden="1" outlineLevel="2" x14ac:dyDescent="0.3">
      <c r="A124" s="131"/>
      <c r="B124" s="89" t="s">
        <v>391</v>
      </c>
      <c r="C124" s="95"/>
      <c r="D124" s="96"/>
      <c r="E124" s="97"/>
      <c r="F124" s="82"/>
      <c r="G124" s="98"/>
      <c r="H124" s="98"/>
      <c r="I124" s="98"/>
      <c r="J124" s="98"/>
      <c r="K124" s="98"/>
      <c r="L124" s="98"/>
      <c r="M124" s="98"/>
      <c r="N124" s="98"/>
      <c r="O124" s="98"/>
      <c r="P124" s="96"/>
      <c r="Q124" s="97"/>
      <c r="R124" s="95"/>
      <c r="S124" s="97"/>
      <c r="T124" s="98"/>
      <c r="U124" s="95"/>
      <c r="V124" s="96"/>
      <c r="W124" s="97"/>
      <c r="X124" s="95"/>
      <c r="Y124" s="81"/>
      <c r="Z124" s="82"/>
      <c r="AA124" s="98" t="s">
        <v>42</v>
      </c>
      <c r="AB124" s="95" t="s">
        <v>42</v>
      </c>
      <c r="AC124" s="97" t="s">
        <v>42</v>
      </c>
      <c r="AD124" s="95" t="s">
        <v>28</v>
      </c>
      <c r="AE124" s="99" t="s">
        <v>28</v>
      </c>
      <c r="AF124" s="98"/>
      <c r="AG124" s="95"/>
      <c r="AH124" s="96"/>
      <c r="AI124" s="97"/>
      <c r="AJ124" s="95"/>
      <c r="AK124" s="97"/>
      <c r="AL124" s="82"/>
      <c r="AM124" s="129"/>
      <c r="AN124" s="129"/>
      <c r="AO124" s="130">
        <v>1</v>
      </c>
      <c r="AP124" s="176">
        <v>0</v>
      </c>
      <c r="AQ124" s="11" t="s">
        <v>392</v>
      </c>
      <c r="AR124" s="35"/>
      <c r="AS124" s="35" t="s">
        <v>329</v>
      </c>
      <c r="AT124" s="35"/>
      <c r="AU124" s="35"/>
      <c r="AV124" s="35"/>
      <c r="AW124" s="35"/>
      <c r="AX124" s="35"/>
      <c r="AY124" s="35"/>
      <c r="AZ124" s="35"/>
      <c r="BA124" s="35"/>
      <c r="BB124" s="36"/>
    </row>
    <row r="125" spans="1:54" ht="28.8" hidden="1" outlineLevel="2" x14ac:dyDescent="0.3">
      <c r="A125" s="131"/>
      <c r="B125" s="89" t="s">
        <v>393</v>
      </c>
      <c r="C125" s="90"/>
      <c r="D125" s="91"/>
      <c r="E125" s="92"/>
      <c r="F125" s="82"/>
      <c r="G125" s="82"/>
      <c r="H125" s="82"/>
      <c r="I125" s="82"/>
      <c r="J125" s="82"/>
      <c r="K125" s="82"/>
      <c r="L125" s="82"/>
      <c r="M125" s="82"/>
      <c r="N125" s="82"/>
      <c r="O125" s="82"/>
      <c r="P125" s="91"/>
      <c r="Q125" s="92"/>
      <c r="R125" s="90"/>
      <c r="S125" s="92"/>
      <c r="T125" s="82"/>
      <c r="U125" s="90"/>
      <c r="V125" s="91"/>
      <c r="W125" s="92"/>
      <c r="X125" s="90"/>
      <c r="Y125" s="118"/>
      <c r="Z125" s="82"/>
      <c r="AA125" s="82" t="s">
        <v>42</v>
      </c>
      <c r="AB125" s="90" t="s">
        <v>42</v>
      </c>
      <c r="AC125" s="92" t="s">
        <v>42</v>
      </c>
      <c r="AD125" s="90" t="s">
        <v>28</v>
      </c>
      <c r="AE125" s="93" t="s">
        <v>28</v>
      </c>
      <c r="AF125" s="82"/>
      <c r="AG125" s="90"/>
      <c r="AH125" s="91"/>
      <c r="AI125" s="92"/>
      <c r="AJ125" s="90"/>
      <c r="AK125" s="92"/>
      <c r="AL125" s="82"/>
      <c r="AM125" s="129"/>
      <c r="AN125" s="129"/>
      <c r="AO125" s="130">
        <v>1</v>
      </c>
      <c r="AP125" s="176">
        <v>0</v>
      </c>
      <c r="AQ125" s="11" t="s">
        <v>394</v>
      </c>
      <c r="AR125" s="35"/>
      <c r="AS125" s="35" t="s">
        <v>329</v>
      </c>
      <c r="AT125" s="35"/>
      <c r="AU125" s="35"/>
      <c r="AV125" s="35"/>
      <c r="AW125" s="35"/>
      <c r="AX125" s="35"/>
      <c r="AY125" s="35"/>
      <c r="AZ125" s="35"/>
      <c r="BA125" s="35"/>
      <c r="BB125" s="36"/>
    </row>
    <row r="126" spans="1:54" outlineLevel="1" collapsed="1" x14ac:dyDescent="0.3">
      <c r="A126" s="132"/>
      <c r="B126" s="133"/>
      <c r="C126" s="177"/>
      <c r="D126" s="178"/>
      <c r="E126" s="179"/>
      <c r="F126" s="180"/>
      <c r="G126" s="181"/>
      <c r="H126" s="181"/>
      <c r="I126" s="181"/>
      <c r="J126" s="181"/>
      <c r="K126" s="181"/>
      <c r="L126" s="181"/>
      <c r="M126" s="181"/>
      <c r="N126" s="181"/>
      <c r="O126" s="181"/>
      <c r="P126" s="178"/>
      <c r="Q126" s="179"/>
      <c r="R126" s="177"/>
      <c r="S126" s="179"/>
      <c r="T126" s="181"/>
      <c r="U126" s="177"/>
      <c r="V126" s="178"/>
      <c r="W126" s="179"/>
      <c r="X126" s="177"/>
      <c r="Y126" s="179"/>
      <c r="Z126" s="138"/>
      <c r="AA126" s="181"/>
      <c r="AB126" s="178"/>
      <c r="AC126" s="179"/>
      <c r="AD126" s="177"/>
      <c r="AE126" s="182"/>
      <c r="AF126" s="181"/>
      <c r="AG126" s="177"/>
      <c r="AH126" s="178"/>
      <c r="AI126" s="179"/>
      <c r="AJ126" s="177"/>
      <c r="AK126" s="179"/>
      <c r="AL126" s="138"/>
      <c r="AM126" s="184"/>
      <c r="AN126" s="184"/>
      <c r="AO126" s="185"/>
      <c r="AP126" s="87"/>
      <c r="AQ126" s="183"/>
      <c r="AR126" s="144"/>
      <c r="AS126" s="144"/>
      <c r="AT126" s="144"/>
      <c r="AU126" s="144"/>
      <c r="AV126" s="144"/>
      <c r="AW126" s="144"/>
      <c r="AX126" s="144"/>
      <c r="AY126" s="144"/>
      <c r="AZ126" s="144"/>
      <c r="BA126" s="144"/>
      <c r="BB126" s="145"/>
    </row>
    <row r="127" spans="1:54" x14ac:dyDescent="0.3">
      <c r="A127" s="52" t="s">
        <v>395</v>
      </c>
      <c r="B127" s="17" t="s">
        <v>396</v>
      </c>
      <c r="C127" s="122"/>
      <c r="D127" s="123"/>
      <c r="E127" s="124"/>
      <c r="F127" s="56"/>
      <c r="G127" s="125"/>
      <c r="H127" s="125"/>
      <c r="I127" s="125"/>
      <c r="J127" s="125"/>
      <c r="K127" s="125"/>
      <c r="L127" s="125" t="s">
        <v>27</v>
      </c>
      <c r="M127" s="125" t="s">
        <v>27</v>
      </c>
      <c r="N127" s="125" t="s">
        <v>27</v>
      </c>
      <c r="O127" s="125" t="s">
        <v>27</v>
      </c>
      <c r="P127" s="123" t="s">
        <v>27</v>
      </c>
      <c r="Q127" s="125" t="s">
        <v>27</v>
      </c>
      <c r="R127" s="125" t="s">
        <v>27</v>
      </c>
      <c r="S127" s="125" t="s">
        <v>27</v>
      </c>
      <c r="T127" s="125" t="s">
        <v>27</v>
      </c>
      <c r="U127" s="123" t="s">
        <v>27</v>
      </c>
      <c r="V127" s="125" t="s">
        <v>27</v>
      </c>
      <c r="W127" s="125" t="s">
        <v>27</v>
      </c>
      <c r="X127" s="125" t="s">
        <v>27</v>
      </c>
      <c r="Y127" s="125" t="s">
        <v>27</v>
      </c>
      <c r="Z127" s="122" t="s">
        <v>27</v>
      </c>
      <c r="AA127" s="125"/>
      <c r="AB127" s="125"/>
      <c r="AC127" s="125"/>
      <c r="AD127" s="125"/>
      <c r="AE127" s="126"/>
      <c r="AF127" s="125"/>
      <c r="AG127" s="125"/>
      <c r="AH127" s="125"/>
      <c r="AI127" s="125"/>
      <c r="AJ127" s="122"/>
      <c r="AK127" s="124"/>
      <c r="AL127" s="56"/>
      <c r="AM127" s="146"/>
      <c r="AN127" s="146"/>
      <c r="AO127" s="147"/>
      <c r="AP127" s="60">
        <f>SUMPRODUCT(AO128:AO132,AP128:AP132)/SUM(AO128:AO132)</f>
        <v>0</v>
      </c>
      <c r="AR127" s="35" t="s">
        <v>397</v>
      </c>
      <c r="AS127" s="63"/>
      <c r="AT127" s="63"/>
      <c r="AU127" s="35"/>
      <c r="AV127" s="35"/>
      <c r="AW127" s="35"/>
      <c r="AX127" s="35"/>
      <c r="AY127" s="35"/>
      <c r="AZ127" s="35"/>
      <c r="BA127" s="35"/>
      <c r="BB127" s="36"/>
    </row>
    <row r="128" spans="1:54" hidden="1" outlineLevel="2" x14ac:dyDescent="0.3">
      <c r="A128" s="131"/>
      <c r="B128" s="89"/>
      <c r="C128" s="95"/>
      <c r="D128" s="96"/>
      <c r="E128" s="97"/>
      <c r="F128" s="82"/>
      <c r="G128" s="98"/>
      <c r="H128" s="98"/>
      <c r="I128" s="98"/>
      <c r="J128" s="98"/>
      <c r="K128" s="98"/>
      <c r="L128" s="98"/>
      <c r="M128" s="98"/>
      <c r="N128" s="98"/>
      <c r="O128" s="98"/>
      <c r="P128" s="96"/>
      <c r="Q128" s="98"/>
      <c r="R128" s="98"/>
      <c r="S128" s="98"/>
      <c r="T128" s="98"/>
      <c r="U128" s="96"/>
      <c r="V128" s="98"/>
      <c r="W128" s="98"/>
      <c r="X128" s="98"/>
      <c r="Y128" s="98"/>
      <c r="Z128" s="90"/>
      <c r="AA128" s="98"/>
      <c r="AB128" s="96"/>
      <c r="AC128" s="97"/>
      <c r="AD128" s="95"/>
      <c r="AE128" s="99"/>
      <c r="AF128" s="98"/>
      <c r="AG128" s="95"/>
      <c r="AH128" s="96"/>
      <c r="AI128" s="97"/>
      <c r="AJ128" s="95"/>
      <c r="AK128" s="97"/>
      <c r="AL128" s="82"/>
      <c r="AM128" s="174"/>
      <c r="AN128" s="174"/>
      <c r="AO128" s="175">
        <v>5</v>
      </c>
      <c r="AP128" s="176">
        <v>0</v>
      </c>
      <c r="AR128" s="35"/>
      <c r="AS128" s="35"/>
      <c r="AT128" s="35"/>
      <c r="AU128" s="35"/>
      <c r="AV128" s="35"/>
      <c r="AW128" s="35"/>
      <c r="AX128" s="35"/>
      <c r="AY128" s="35"/>
      <c r="AZ128" s="35"/>
      <c r="BA128" s="35"/>
      <c r="BB128" s="36"/>
    </row>
    <row r="129" spans="1:54" hidden="1" outlineLevel="2" x14ac:dyDescent="0.3">
      <c r="A129" s="131"/>
      <c r="B129" s="89"/>
      <c r="C129" s="95"/>
      <c r="D129" s="96"/>
      <c r="E129" s="97"/>
      <c r="F129" s="82"/>
      <c r="G129" s="98"/>
      <c r="H129" s="98"/>
      <c r="I129" s="98"/>
      <c r="J129" s="98"/>
      <c r="K129" s="98"/>
      <c r="L129" s="98"/>
      <c r="M129" s="98"/>
      <c r="N129" s="98"/>
      <c r="O129" s="98"/>
      <c r="P129" s="96"/>
      <c r="Q129" s="98"/>
      <c r="R129" s="98"/>
      <c r="S129" s="98"/>
      <c r="T129" s="98"/>
      <c r="U129" s="96"/>
      <c r="V129" s="98"/>
      <c r="W129" s="98"/>
      <c r="X129" s="98"/>
      <c r="Y129" s="98"/>
      <c r="Z129" s="90"/>
      <c r="AA129" s="98"/>
      <c r="AB129" s="96"/>
      <c r="AC129" s="97"/>
      <c r="AD129" s="95"/>
      <c r="AE129" s="99"/>
      <c r="AF129" s="98"/>
      <c r="AG129" s="95"/>
      <c r="AH129" s="96"/>
      <c r="AI129" s="97"/>
      <c r="AJ129" s="95"/>
      <c r="AK129" s="97"/>
      <c r="AL129" s="82"/>
      <c r="AM129" s="174"/>
      <c r="AN129" s="174"/>
      <c r="AO129" s="175"/>
      <c r="AP129" s="176"/>
      <c r="AR129" s="35"/>
      <c r="AS129" s="35"/>
      <c r="AT129" s="35"/>
      <c r="AU129" s="35"/>
      <c r="AV129" s="35"/>
      <c r="AW129" s="35"/>
      <c r="AX129" s="35"/>
      <c r="AY129" s="35"/>
      <c r="AZ129" s="35"/>
      <c r="BA129" s="35"/>
      <c r="BB129" s="36"/>
    </row>
    <row r="130" spans="1:54" hidden="1" outlineLevel="2" x14ac:dyDescent="0.3">
      <c r="A130" s="131"/>
      <c r="B130" s="89"/>
      <c r="C130" s="95"/>
      <c r="D130" s="96"/>
      <c r="E130" s="97"/>
      <c r="F130" s="82"/>
      <c r="G130" s="98"/>
      <c r="H130" s="98"/>
      <c r="I130" s="98"/>
      <c r="J130" s="98"/>
      <c r="K130" s="98"/>
      <c r="L130" s="98"/>
      <c r="M130" s="98"/>
      <c r="N130" s="98"/>
      <c r="O130" s="98"/>
      <c r="P130" s="96"/>
      <c r="Q130" s="97"/>
      <c r="R130" s="95"/>
      <c r="S130" s="97"/>
      <c r="T130" s="98"/>
      <c r="U130" s="95"/>
      <c r="V130" s="96"/>
      <c r="W130" s="97"/>
      <c r="X130" s="95"/>
      <c r="Y130" s="97"/>
      <c r="Z130" s="82"/>
      <c r="AA130" s="98"/>
      <c r="AB130" s="96"/>
      <c r="AC130" s="97"/>
      <c r="AD130" s="95"/>
      <c r="AE130" s="99"/>
      <c r="AF130" s="98"/>
      <c r="AG130" s="95"/>
      <c r="AH130" s="96"/>
      <c r="AI130" s="97"/>
      <c r="AJ130" s="95"/>
      <c r="AK130" s="97"/>
      <c r="AL130" s="82"/>
      <c r="AM130" s="174"/>
      <c r="AN130" s="174"/>
      <c r="AO130" s="175"/>
      <c r="AP130" s="176"/>
      <c r="AR130" s="35"/>
      <c r="AS130" s="35"/>
      <c r="AT130" s="35"/>
      <c r="AU130" s="35"/>
      <c r="AV130" s="35"/>
      <c r="AW130" s="35"/>
      <c r="AX130" s="35"/>
      <c r="AY130" s="35"/>
      <c r="AZ130" s="35"/>
      <c r="BA130" s="35"/>
      <c r="BB130" s="36"/>
    </row>
    <row r="131" spans="1:54" hidden="1" outlineLevel="2" x14ac:dyDescent="0.3">
      <c r="A131" s="131"/>
      <c r="B131" s="89"/>
      <c r="C131" s="95"/>
      <c r="D131" s="96"/>
      <c r="E131" s="97"/>
      <c r="F131" s="82"/>
      <c r="G131" s="98"/>
      <c r="H131" s="98"/>
      <c r="I131" s="98"/>
      <c r="J131" s="98"/>
      <c r="K131" s="98"/>
      <c r="L131" s="98"/>
      <c r="M131" s="98"/>
      <c r="N131" s="98"/>
      <c r="O131" s="98"/>
      <c r="P131" s="96"/>
      <c r="Q131" s="97"/>
      <c r="R131" s="95"/>
      <c r="S131" s="97"/>
      <c r="T131" s="98"/>
      <c r="U131" s="95"/>
      <c r="V131" s="96"/>
      <c r="W131" s="97"/>
      <c r="X131" s="95"/>
      <c r="Y131" s="81"/>
      <c r="Z131" s="82"/>
      <c r="AA131" s="98"/>
      <c r="AB131" s="95"/>
      <c r="AC131" s="97"/>
      <c r="AD131" s="95"/>
      <c r="AE131" s="99"/>
      <c r="AF131" s="98"/>
      <c r="AG131" s="95"/>
      <c r="AH131" s="96"/>
      <c r="AI131" s="97"/>
      <c r="AJ131" s="95"/>
      <c r="AK131" s="97"/>
      <c r="AL131" s="82"/>
      <c r="AM131" s="174"/>
      <c r="AN131" s="174"/>
      <c r="AO131" s="175"/>
      <c r="AP131" s="176"/>
      <c r="AR131" s="35"/>
      <c r="AS131" s="35"/>
      <c r="AT131" s="35"/>
      <c r="AU131" s="35"/>
      <c r="AV131" s="35"/>
      <c r="AW131" s="35"/>
      <c r="AX131" s="35"/>
      <c r="AY131" s="35"/>
      <c r="AZ131" s="35"/>
      <c r="BA131" s="35"/>
      <c r="BB131" s="36"/>
    </row>
    <row r="132" spans="1:54" outlineLevel="1" collapsed="1" x14ac:dyDescent="0.3">
      <c r="A132" s="132"/>
      <c r="B132" s="133"/>
      <c r="C132" s="177"/>
      <c r="D132" s="178"/>
      <c r="E132" s="179"/>
      <c r="F132" s="180"/>
      <c r="G132" s="181"/>
      <c r="H132" s="181"/>
      <c r="I132" s="181"/>
      <c r="J132" s="181"/>
      <c r="K132" s="181"/>
      <c r="L132" s="181"/>
      <c r="M132" s="181"/>
      <c r="N132" s="181"/>
      <c r="O132" s="181"/>
      <c r="P132" s="178"/>
      <c r="Q132" s="179"/>
      <c r="R132" s="177"/>
      <c r="S132" s="179"/>
      <c r="T132" s="181"/>
      <c r="U132" s="177"/>
      <c r="V132" s="178"/>
      <c r="W132" s="179"/>
      <c r="X132" s="177"/>
      <c r="Y132" s="179"/>
      <c r="Z132" s="138"/>
      <c r="AA132" s="181"/>
      <c r="AB132" s="178"/>
      <c r="AC132" s="179"/>
      <c r="AD132" s="177"/>
      <c r="AE132" s="182"/>
      <c r="AF132" s="181"/>
      <c r="AG132" s="177"/>
      <c r="AH132" s="178"/>
      <c r="AI132" s="179"/>
      <c r="AJ132" s="177"/>
      <c r="AK132" s="179"/>
      <c r="AL132" s="138"/>
      <c r="AM132" s="184"/>
      <c r="AN132" s="184"/>
      <c r="AO132" s="185"/>
      <c r="AP132" s="87"/>
      <c r="AQ132" s="183"/>
      <c r="AR132" s="144"/>
      <c r="AS132" s="144"/>
      <c r="AT132" s="35"/>
      <c r="AU132" s="35"/>
      <c r="AV132" s="35"/>
      <c r="AW132" s="35"/>
      <c r="AX132" s="35"/>
      <c r="AY132" s="35"/>
      <c r="AZ132" s="35"/>
      <c r="BA132" s="35"/>
      <c r="BB132" s="36"/>
    </row>
    <row r="133" spans="1:54" x14ac:dyDescent="0.3">
      <c r="A133" s="52" t="s">
        <v>398</v>
      </c>
      <c r="B133" s="17" t="s">
        <v>399</v>
      </c>
      <c r="C133" s="122"/>
      <c r="D133" s="123"/>
      <c r="E133" s="124"/>
      <c r="F133" s="56"/>
      <c r="G133" s="125"/>
      <c r="H133" s="125"/>
      <c r="I133" s="125"/>
      <c r="J133" s="125"/>
      <c r="K133" s="125"/>
      <c r="L133" s="125"/>
      <c r="M133" s="125"/>
      <c r="N133" s="125"/>
      <c r="O133" s="125"/>
      <c r="P133" s="123"/>
      <c r="Q133" s="125" t="s">
        <v>27</v>
      </c>
      <c r="R133" s="125" t="s">
        <v>27</v>
      </c>
      <c r="S133" s="125" t="s">
        <v>27</v>
      </c>
      <c r="T133" s="125" t="s">
        <v>27</v>
      </c>
      <c r="U133" s="123" t="s">
        <v>27</v>
      </c>
      <c r="V133" s="125" t="s">
        <v>27</v>
      </c>
      <c r="W133" s="125" t="s">
        <v>27</v>
      </c>
      <c r="X133" s="125" t="s">
        <v>27</v>
      </c>
      <c r="Y133" s="125" t="s">
        <v>27</v>
      </c>
      <c r="Z133" s="122" t="s">
        <v>27</v>
      </c>
      <c r="AA133" s="125" t="s">
        <v>27</v>
      </c>
      <c r="AB133" s="125" t="s">
        <v>27</v>
      </c>
      <c r="AC133" s="125"/>
      <c r="AD133" s="125"/>
      <c r="AE133" s="126"/>
      <c r="AF133" s="125"/>
      <c r="AG133" s="125"/>
      <c r="AH133" s="125"/>
      <c r="AI133" s="125"/>
      <c r="AJ133" s="122"/>
      <c r="AK133" s="124"/>
      <c r="AL133" s="56"/>
      <c r="AM133" s="146"/>
      <c r="AN133" s="146"/>
      <c r="AO133" s="147"/>
      <c r="AP133" s="60">
        <f>SUMPRODUCT(AO134:AO154,AP134:AP154)/SUM(AO134:AO154)</f>
        <v>0.57333333333333347</v>
      </c>
      <c r="AR133" s="35"/>
      <c r="AS133" s="63"/>
      <c r="AT133" s="63"/>
      <c r="AU133" s="63"/>
      <c r="AV133" s="63"/>
      <c r="AW133" s="63"/>
      <c r="AX133" s="63"/>
      <c r="AY133" s="63"/>
      <c r="AZ133" s="63"/>
      <c r="BA133" s="63"/>
      <c r="BB133" s="63"/>
    </row>
    <row r="134" spans="1:54" ht="117" customHeight="1" outlineLevel="1" x14ac:dyDescent="0.3">
      <c r="A134" s="64" t="s">
        <v>400</v>
      </c>
      <c r="B134" s="65" t="s">
        <v>401</v>
      </c>
      <c r="C134" s="66"/>
      <c r="D134" s="67"/>
      <c r="E134" s="68"/>
      <c r="F134" s="69"/>
      <c r="G134" s="69"/>
      <c r="H134" s="69"/>
      <c r="I134" s="69"/>
      <c r="J134" s="69"/>
      <c r="K134" s="69"/>
      <c r="L134" s="69"/>
      <c r="M134" s="69"/>
      <c r="N134" s="69"/>
      <c r="O134" s="69"/>
      <c r="P134" s="67"/>
      <c r="Q134" s="69"/>
      <c r="R134" s="69"/>
      <c r="S134" s="69"/>
      <c r="T134" s="69"/>
      <c r="U134" s="66"/>
      <c r="V134" s="69"/>
      <c r="W134" s="69"/>
      <c r="X134" s="69"/>
      <c r="Y134" s="69"/>
      <c r="Z134" s="69"/>
      <c r="AA134" s="69"/>
      <c r="AB134" s="69"/>
      <c r="AC134" s="69"/>
      <c r="AD134" s="69"/>
      <c r="AE134" s="70"/>
      <c r="AF134" s="69"/>
      <c r="AG134" s="69"/>
      <c r="AH134" s="69"/>
      <c r="AI134" s="69"/>
      <c r="AJ134" s="66"/>
      <c r="AK134" s="68"/>
      <c r="AL134" s="69"/>
      <c r="AM134" s="186">
        <v>44044</v>
      </c>
      <c r="AN134" s="186">
        <v>43889</v>
      </c>
      <c r="AO134" s="187"/>
      <c r="AP134" s="73">
        <f>SUMPRODUCT(AO135:AO136,AP135:AP136)/SUM(AO135:AO136)</f>
        <v>0.98333333333333339</v>
      </c>
      <c r="AQ134" s="74" t="s">
        <v>402</v>
      </c>
      <c r="AR134" s="75"/>
      <c r="AS134" s="76" t="s">
        <v>177</v>
      </c>
      <c r="AT134" s="76" t="s">
        <v>403</v>
      </c>
      <c r="AU134" s="75"/>
      <c r="AV134" s="75" t="s">
        <v>51</v>
      </c>
      <c r="AW134" s="75" t="str">
        <f>"D"&amp;RIGHT(A134,5)</f>
        <v>D2.4.1</v>
      </c>
      <c r="AX134" s="75" t="s">
        <v>404</v>
      </c>
      <c r="AY134" s="75" t="s">
        <v>405</v>
      </c>
      <c r="AZ134" s="75" t="s">
        <v>406</v>
      </c>
      <c r="BA134" s="75" t="s">
        <v>407</v>
      </c>
      <c r="BB134" s="77">
        <v>1</v>
      </c>
    </row>
    <row r="135" spans="1:54" ht="129.6" hidden="1" outlineLevel="2" x14ac:dyDescent="0.3">
      <c r="A135" s="64"/>
      <c r="B135" s="89" t="s">
        <v>408</v>
      </c>
      <c r="C135" s="79"/>
      <c r="D135" s="80"/>
      <c r="E135" s="81"/>
      <c r="F135" s="82"/>
      <c r="G135" s="82"/>
      <c r="H135" s="83"/>
      <c r="I135" s="83"/>
      <c r="J135" s="83"/>
      <c r="K135" s="83"/>
      <c r="L135" s="83"/>
      <c r="M135" s="83"/>
      <c r="N135" s="83"/>
      <c r="O135" s="79"/>
      <c r="P135" s="80"/>
      <c r="Q135" s="81"/>
      <c r="R135" s="79"/>
      <c r="S135" s="81"/>
      <c r="T135" s="83"/>
      <c r="U135" s="79" t="s">
        <v>42</v>
      </c>
      <c r="V135" s="80" t="s">
        <v>42</v>
      </c>
      <c r="W135" s="81" t="s">
        <v>42</v>
      </c>
      <c r="X135" s="79" t="s">
        <v>42</v>
      </c>
      <c r="Y135" s="81" t="s">
        <v>42</v>
      </c>
      <c r="Z135" s="82" t="s">
        <v>42</v>
      </c>
      <c r="AA135" s="79" t="s">
        <v>42</v>
      </c>
      <c r="AB135" s="80"/>
      <c r="AC135" s="81"/>
      <c r="AD135" s="79"/>
      <c r="AE135" s="84"/>
      <c r="AF135" s="83"/>
      <c r="AG135" s="79"/>
      <c r="AH135" s="80"/>
      <c r="AI135" s="81"/>
      <c r="AJ135" s="79"/>
      <c r="AK135" s="81"/>
      <c r="AL135" s="82"/>
      <c r="AM135" s="129"/>
      <c r="AN135" s="129"/>
      <c r="AO135" s="130">
        <v>5</v>
      </c>
      <c r="AP135" s="87">
        <v>1</v>
      </c>
      <c r="AQ135" s="88"/>
      <c r="AR135" s="35" t="s">
        <v>409</v>
      </c>
      <c r="AS135" s="35" t="s">
        <v>403</v>
      </c>
      <c r="AT135" s="35"/>
      <c r="AU135" s="35" t="s">
        <v>410</v>
      </c>
      <c r="AV135" s="35"/>
      <c r="AW135" s="35" t="s">
        <v>411</v>
      </c>
      <c r="AX135" s="35"/>
      <c r="AY135" s="35"/>
      <c r="AZ135" s="35" t="s">
        <v>412</v>
      </c>
      <c r="BA135" s="35" t="s">
        <v>413</v>
      </c>
      <c r="BB135" s="35"/>
    </row>
    <row r="136" spans="1:54" ht="57.6" hidden="1" outlineLevel="2" x14ac:dyDescent="0.3">
      <c r="A136" s="64"/>
      <c r="B136" s="89" t="s">
        <v>414</v>
      </c>
      <c r="C136" s="116"/>
      <c r="D136" s="117"/>
      <c r="E136" s="118"/>
      <c r="F136" s="121"/>
      <c r="G136" s="82"/>
      <c r="H136" s="119"/>
      <c r="I136" s="119"/>
      <c r="J136" s="119"/>
      <c r="K136" s="119"/>
      <c r="L136" s="83"/>
      <c r="M136" s="83"/>
      <c r="N136" s="83"/>
      <c r="O136" s="79"/>
      <c r="P136" s="80"/>
      <c r="Q136" s="81"/>
      <c r="R136" s="79"/>
      <c r="S136" s="81"/>
      <c r="T136" s="83"/>
      <c r="U136" s="79"/>
      <c r="V136" s="80"/>
      <c r="W136" s="118"/>
      <c r="X136" s="116"/>
      <c r="Y136" s="118"/>
      <c r="Z136" s="82"/>
      <c r="AA136" s="116"/>
      <c r="AB136" s="117" t="s">
        <v>42</v>
      </c>
      <c r="AC136" s="118" t="s">
        <v>42</v>
      </c>
      <c r="AD136" s="116"/>
      <c r="AE136" s="120"/>
      <c r="AF136" s="119"/>
      <c r="AG136" s="116"/>
      <c r="AH136" s="117"/>
      <c r="AI136" s="118"/>
      <c r="AJ136" s="116"/>
      <c r="AK136" s="118"/>
      <c r="AL136" s="82"/>
      <c r="AM136" s="129"/>
      <c r="AN136" s="129"/>
      <c r="AO136" s="130">
        <v>1</v>
      </c>
      <c r="AP136" s="87">
        <v>0.9</v>
      </c>
      <c r="AQ136" s="88" t="s">
        <v>324</v>
      </c>
      <c r="AR136" s="35"/>
      <c r="AS136" s="35" t="s">
        <v>403</v>
      </c>
      <c r="AT136" s="35"/>
      <c r="AU136" s="35" t="s">
        <v>415</v>
      </c>
      <c r="AV136" s="35"/>
      <c r="AW136" s="35" t="s">
        <v>416</v>
      </c>
      <c r="AX136" s="35"/>
      <c r="AY136" s="35"/>
      <c r="AZ136" s="35" t="s">
        <v>417</v>
      </c>
      <c r="BA136" s="35"/>
      <c r="BB136" s="35"/>
    </row>
    <row r="137" spans="1:54" ht="76.2" customHeight="1" outlineLevel="1" collapsed="1" x14ac:dyDescent="0.3">
      <c r="A137" s="64" t="s">
        <v>418</v>
      </c>
      <c r="B137" s="65" t="s">
        <v>419</v>
      </c>
      <c r="C137" s="66"/>
      <c r="D137" s="67"/>
      <c r="E137" s="68"/>
      <c r="F137" s="69"/>
      <c r="G137" s="69"/>
      <c r="H137" s="69"/>
      <c r="I137" s="69"/>
      <c r="J137" s="69"/>
      <c r="K137" s="69"/>
      <c r="L137" s="69"/>
      <c r="M137" s="69"/>
      <c r="N137" s="69"/>
      <c r="O137" s="69"/>
      <c r="P137" s="67"/>
      <c r="Q137" s="69"/>
      <c r="R137" s="69"/>
      <c r="S137" s="69"/>
      <c r="T137" s="69"/>
      <c r="U137" s="66"/>
      <c r="V137" s="69"/>
      <c r="W137" s="69"/>
      <c r="X137" s="69"/>
      <c r="Y137" s="69"/>
      <c r="Z137" s="69"/>
      <c r="AA137" s="69"/>
      <c r="AB137" s="69"/>
      <c r="AC137" s="69"/>
      <c r="AD137" s="69"/>
      <c r="AE137" s="70"/>
      <c r="AF137" s="69"/>
      <c r="AG137" s="69"/>
      <c r="AH137" s="69"/>
      <c r="AI137" s="69"/>
      <c r="AJ137" s="66"/>
      <c r="AK137" s="68"/>
      <c r="AL137" s="69"/>
      <c r="AM137" s="186">
        <v>43922</v>
      </c>
      <c r="AN137" s="186">
        <v>44227</v>
      </c>
      <c r="AO137" s="187"/>
      <c r="AP137" s="73">
        <f>SUMPRODUCT(AO138:AO140,AP138:AP140)/SUM(AO138:AO140)</f>
        <v>1</v>
      </c>
      <c r="AQ137" s="74" t="s">
        <v>420</v>
      </c>
      <c r="AR137" s="75"/>
      <c r="AS137" s="76" t="s">
        <v>128</v>
      </c>
      <c r="AT137" s="76"/>
      <c r="AU137" s="75"/>
      <c r="AV137" s="75" t="s">
        <v>36</v>
      </c>
      <c r="AW137" s="75" t="str">
        <f>"D"&amp;RIGHT(A137,5)</f>
        <v>D2.4.2</v>
      </c>
      <c r="AX137" s="75" t="s">
        <v>421</v>
      </c>
      <c r="AY137" s="75" t="s">
        <v>422</v>
      </c>
      <c r="AZ137" s="75" t="s">
        <v>423</v>
      </c>
      <c r="BA137" s="75" t="s">
        <v>424</v>
      </c>
      <c r="BB137" s="77"/>
    </row>
    <row r="138" spans="1:54" hidden="1" outlineLevel="2" x14ac:dyDescent="0.3">
      <c r="A138" s="64"/>
      <c r="B138" s="89" t="s">
        <v>425</v>
      </c>
      <c r="C138" s="116"/>
      <c r="D138" s="117"/>
      <c r="E138" s="118"/>
      <c r="F138" s="121"/>
      <c r="G138" s="82"/>
      <c r="H138" s="119"/>
      <c r="I138" s="119"/>
      <c r="J138" s="119"/>
      <c r="K138" s="119"/>
      <c r="L138" s="83"/>
      <c r="M138" s="83"/>
      <c r="N138" s="83"/>
      <c r="O138" s="79"/>
      <c r="P138" s="80"/>
      <c r="Q138" s="81"/>
      <c r="R138" s="79"/>
      <c r="S138" s="81"/>
      <c r="T138" s="83"/>
      <c r="U138" s="79"/>
      <c r="V138" s="80"/>
      <c r="W138" s="118"/>
      <c r="X138" s="116"/>
      <c r="Y138" s="118"/>
      <c r="Z138" s="82"/>
      <c r="AA138" s="116"/>
      <c r="AB138" s="117"/>
      <c r="AC138" s="118"/>
      <c r="AD138" s="116"/>
      <c r="AE138" s="120"/>
      <c r="AF138" s="119"/>
      <c r="AG138" s="116"/>
      <c r="AH138" s="117"/>
      <c r="AI138" s="118"/>
      <c r="AJ138" s="116"/>
      <c r="AK138" s="118"/>
      <c r="AL138" s="82"/>
      <c r="AM138" s="129"/>
      <c r="AN138" s="129"/>
      <c r="AO138" s="130">
        <v>2</v>
      </c>
      <c r="AP138" s="87">
        <v>1</v>
      </c>
      <c r="AQ138" s="88"/>
      <c r="AR138" s="35"/>
      <c r="AS138" s="35" t="s">
        <v>128</v>
      </c>
      <c r="AT138" s="35"/>
      <c r="AU138" s="35"/>
      <c r="AV138" s="35"/>
      <c r="AW138" s="35"/>
      <c r="AX138" s="35"/>
      <c r="AY138" s="35"/>
      <c r="AZ138" s="35"/>
      <c r="BA138" s="35"/>
      <c r="BB138" s="35"/>
    </row>
    <row r="139" spans="1:54" ht="28.8" hidden="1" outlineLevel="2" x14ac:dyDescent="0.3">
      <c r="A139" s="64"/>
      <c r="B139" s="89" t="s">
        <v>426</v>
      </c>
      <c r="C139" s="116"/>
      <c r="D139" s="117"/>
      <c r="E139" s="118"/>
      <c r="F139" s="121"/>
      <c r="G139" s="82"/>
      <c r="H139" s="119"/>
      <c r="I139" s="119"/>
      <c r="J139" s="119"/>
      <c r="K139" s="119"/>
      <c r="L139" s="83"/>
      <c r="M139" s="83"/>
      <c r="N139" s="83"/>
      <c r="O139" s="79"/>
      <c r="P139" s="80"/>
      <c r="Q139" s="81"/>
      <c r="R139" s="79"/>
      <c r="S139" s="81"/>
      <c r="T139" s="83"/>
      <c r="U139" s="79"/>
      <c r="V139" s="80"/>
      <c r="W139" s="118" t="s">
        <v>42</v>
      </c>
      <c r="X139" s="116" t="s">
        <v>42</v>
      </c>
      <c r="Y139" s="118" t="s">
        <v>42</v>
      </c>
      <c r="Z139" s="82" t="s">
        <v>28</v>
      </c>
      <c r="AA139" s="116"/>
      <c r="AB139" s="117"/>
      <c r="AC139" s="118"/>
      <c r="AD139" s="116"/>
      <c r="AE139" s="120"/>
      <c r="AF139" s="119"/>
      <c r="AG139" s="116"/>
      <c r="AH139" s="117"/>
      <c r="AI139" s="118"/>
      <c r="AJ139" s="116"/>
      <c r="AK139" s="118"/>
      <c r="AL139" s="82"/>
      <c r="AM139" s="129"/>
      <c r="AN139" s="129"/>
      <c r="AO139" s="130">
        <v>2</v>
      </c>
      <c r="AP139" s="87">
        <v>1</v>
      </c>
      <c r="AQ139" s="88" t="s">
        <v>427</v>
      </c>
      <c r="AR139" s="35"/>
      <c r="AS139" s="35" t="s">
        <v>128</v>
      </c>
      <c r="AT139" s="35"/>
      <c r="AU139" s="35" t="s">
        <v>428</v>
      </c>
      <c r="AV139" s="35"/>
      <c r="AW139" s="35"/>
      <c r="AX139" s="35"/>
      <c r="AY139" s="35"/>
      <c r="AZ139" s="35"/>
      <c r="BA139" s="35"/>
      <c r="BB139" s="35"/>
    </row>
    <row r="140" spans="1:54" ht="100.8" hidden="1" outlineLevel="2" x14ac:dyDescent="0.3">
      <c r="A140" s="64"/>
      <c r="B140" s="89" t="s">
        <v>429</v>
      </c>
      <c r="C140" s="116"/>
      <c r="D140" s="117"/>
      <c r="E140" s="118"/>
      <c r="F140" s="121"/>
      <c r="G140" s="82"/>
      <c r="H140" s="119"/>
      <c r="I140" s="119"/>
      <c r="J140" s="119"/>
      <c r="K140" s="119"/>
      <c r="L140" s="83"/>
      <c r="M140" s="83"/>
      <c r="N140" s="83"/>
      <c r="O140" s="79"/>
      <c r="P140" s="80"/>
      <c r="Q140" s="81"/>
      <c r="R140" s="79"/>
      <c r="S140" s="81"/>
      <c r="T140" s="83"/>
      <c r="U140" s="79"/>
      <c r="V140" s="80"/>
      <c r="W140" s="118" t="s">
        <v>42</v>
      </c>
      <c r="X140" s="116" t="s">
        <v>42</v>
      </c>
      <c r="Y140" s="118" t="s">
        <v>42</v>
      </c>
      <c r="Z140" s="82" t="s">
        <v>28</v>
      </c>
      <c r="AA140" s="116" t="s">
        <v>28</v>
      </c>
      <c r="AB140" s="117"/>
      <c r="AC140" s="118"/>
      <c r="AD140" s="116"/>
      <c r="AE140" s="120"/>
      <c r="AF140" s="119"/>
      <c r="AG140" s="116"/>
      <c r="AH140" s="117"/>
      <c r="AI140" s="118"/>
      <c r="AJ140" s="116"/>
      <c r="AK140" s="118"/>
      <c r="AL140" s="82"/>
      <c r="AM140" s="129"/>
      <c r="AN140" s="129"/>
      <c r="AO140" s="130">
        <v>4</v>
      </c>
      <c r="AP140" s="87">
        <v>1</v>
      </c>
      <c r="AQ140" s="88" t="s">
        <v>430</v>
      </c>
      <c r="AR140" s="35" t="s">
        <v>431</v>
      </c>
      <c r="AS140" s="35" t="s">
        <v>128</v>
      </c>
      <c r="AT140" s="35"/>
      <c r="AU140" s="35" t="s">
        <v>432</v>
      </c>
      <c r="AV140" s="35"/>
      <c r="AW140" s="35"/>
      <c r="AX140" s="35" t="s">
        <v>433</v>
      </c>
      <c r="AY140" s="35"/>
      <c r="AZ140" s="35"/>
      <c r="BA140" s="35"/>
      <c r="BB140" s="35"/>
    </row>
    <row r="141" spans="1:54" ht="43.2" outlineLevel="1" collapsed="1" x14ac:dyDescent="0.3">
      <c r="A141" s="64" t="s">
        <v>434</v>
      </c>
      <c r="B141" s="65" t="s">
        <v>435</v>
      </c>
      <c r="C141" s="66"/>
      <c r="D141" s="67"/>
      <c r="E141" s="68"/>
      <c r="F141" s="69"/>
      <c r="G141" s="69"/>
      <c r="H141" s="69"/>
      <c r="I141" s="69"/>
      <c r="J141" s="69"/>
      <c r="K141" s="69"/>
      <c r="L141" s="69"/>
      <c r="M141" s="69"/>
      <c r="N141" s="69"/>
      <c r="O141" s="69"/>
      <c r="P141" s="67"/>
      <c r="Q141" s="69"/>
      <c r="R141" s="69"/>
      <c r="S141" s="69"/>
      <c r="T141" s="69"/>
      <c r="U141" s="66"/>
      <c r="V141" s="69"/>
      <c r="W141" s="69"/>
      <c r="X141" s="69"/>
      <c r="Y141" s="69"/>
      <c r="Z141" s="69"/>
      <c r="AA141" s="69"/>
      <c r="AB141" s="69"/>
      <c r="AC141" s="69"/>
      <c r="AD141" s="69"/>
      <c r="AE141" s="70"/>
      <c r="AF141" s="69"/>
      <c r="AG141" s="69"/>
      <c r="AH141" s="69"/>
      <c r="AI141" s="69"/>
      <c r="AJ141" s="66"/>
      <c r="AK141" s="68"/>
      <c r="AL141" s="69"/>
      <c r="AM141" s="186">
        <v>44075</v>
      </c>
      <c r="AN141" s="186">
        <v>44316</v>
      </c>
      <c r="AO141" s="187"/>
      <c r="AP141" s="73">
        <f>SUMPRODUCT(AO142:AO147,AP142:AP147)/SUM(AO142:AO147)</f>
        <v>0.27500000000000002</v>
      </c>
      <c r="AQ141" s="74" t="s">
        <v>436</v>
      </c>
      <c r="AR141" s="75" t="s">
        <v>437</v>
      </c>
      <c r="AS141" s="76" t="s">
        <v>177</v>
      </c>
      <c r="AT141" s="76" t="s">
        <v>438</v>
      </c>
      <c r="AU141" s="75"/>
      <c r="AV141" s="75" t="s">
        <v>51</v>
      </c>
      <c r="AW141" s="75" t="s">
        <v>439</v>
      </c>
      <c r="AX141" s="75" t="s">
        <v>440</v>
      </c>
      <c r="AY141" s="75" t="s">
        <v>441</v>
      </c>
      <c r="AZ141" s="75" t="s">
        <v>442</v>
      </c>
      <c r="BA141" s="75"/>
      <c r="BB141" s="77">
        <v>1</v>
      </c>
    </row>
    <row r="142" spans="1:54" ht="43.2" hidden="1" outlineLevel="2" x14ac:dyDescent="0.3">
      <c r="A142" s="131"/>
      <c r="B142" s="89" t="s">
        <v>443</v>
      </c>
      <c r="C142" s="90"/>
      <c r="D142" s="91"/>
      <c r="E142" s="92"/>
      <c r="F142" s="82"/>
      <c r="G142" s="82"/>
      <c r="H142" s="82"/>
      <c r="I142" s="82"/>
      <c r="J142" s="82"/>
      <c r="K142" s="82"/>
      <c r="L142" s="82"/>
      <c r="M142" s="82"/>
      <c r="N142" s="82"/>
      <c r="O142" s="82"/>
      <c r="P142" s="91"/>
      <c r="Q142" s="92"/>
      <c r="R142" s="90"/>
      <c r="S142" s="92"/>
      <c r="T142" s="82"/>
      <c r="U142" s="90"/>
      <c r="V142" s="91"/>
      <c r="W142" s="92" t="s">
        <v>42</v>
      </c>
      <c r="X142" s="90" t="s">
        <v>42</v>
      </c>
      <c r="Y142" s="118"/>
      <c r="Z142" s="82"/>
      <c r="AA142" s="82"/>
      <c r="AB142" s="90"/>
      <c r="AC142" s="92"/>
      <c r="AD142" s="90"/>
      <c r="AE142" s="93"/>
      <c r="AF142" s="82"/>
      <c r="AG142" s="90"/>
      <c r="AH142" s="91"/>
      <c r="AI142" s="92"/>
      <c r="AJ142" s="90"/>
      <c r="AK142" s="92"/>
      <c r="AL142" s="82"/>
      <c r="AM142" s="129"/>
      <c r="AN142" s="129"/>
      <c r="AO142" s="130">
        <v>2</v>
      </c>
      <c r="AP142" s="87">
        <v>1</v>
      </c>
      <c r="AQ142" s="11" t="s">
        <v>444</v>
      </c>
      <c r="AR142" s="35" t="s">
        <v>445</v>
      </c>
      <c r="AS142" s="35" t="s">
        <v>438</v>
      </c>
      <c r="AT142" s="35"/>
      <c r="AU142" s="35" t="s">
        <v>446</v>
      </c>
      <c r="AV142" s="35"/>
      <c r="AW142" s="35"/>
      <c r="AX142" s="35"/>
      <c r="AY142" s="35"/>
      <c r="AZ142" s="35" t="s">
        <v>447</v>
      </c>
      <c r="BA142" s="35"/>
      <c r="BB142" s="35"/>
    </row>
    <row r="143" spans="1:54" ht="57.6" hidden="1" outlineLevel="2" x14ac:dyDescent="0.3">
      <c r="A143" s="131"/>
      <c r="B143" s="89" t="s">
        <v>448</v>
      </c>
      <c r="C143" s="90"/>
      <c r="D143" s="91"/>
      <c r="E143" s="92"/>
      <c r="F143" s="82"/>
      <c r="G143" s="82"/>
      <c r="H143" s="82"/>
      <c r="I143" s="82"/>
      <c r="J143" s="82"/>
      <c r="K143" s="82"/>
      <c r="L143" s="82"/>
      <c r="M143" s="82"/>
      <c r="N143" s="82"/>
      <c r="O143" s="82"/>
      <c r="P143" s="91"/>
      <c r="Q143" s="92"/>
      <c r="R143" s="90"/>
      <c r="S143" s="92"/>
      <c r="T143" s="82"/>
      <c r="U143" s="90"/>
      <c r="V143" s="91"/>
      <c r="W143" s="92" t="s">
        <v>42</v>
      </c>
      <c r="X143" s="90" t="s">
        <v>42</v>
      </c>
      <c r="Y143" s="118"/>
      <c r="Z143" s="82"/>
      <c r="AA143" s="82"/>
      <c r="AB143" s="90"/>
      <c r="AC143" s="92"/>
      <c r="AD143" s="90"/>
      <c r="AE143" s="93"/>
      <c r="AF143" s="82"/>
      <c r="AG143" s="90"/>
      <c r="AH143" s="91"/>
      <c r="AI143" s="92"/>
      <c r="AJ143" s="90"/>
      <c r="AK143" s="92"/>
      <c r="AL143" s="82"/>
      <c r="AM143" s="129"/>
      <c r="AN143" s="129"/>
      <c r="AO143" s="130">
        <v>2</v>
      </c>
      <c r="AP143" s="87">
        <v>0.35</v>
      </c>
      <c r="AQ143" s="11" t="s">
        <v>449</v>
      </c>
      <c r="AR143" s="35" t="s">
        <v>450</v>
      </c>
      <c r="AS143" s="35" t="s">
        <v>438</v>
      </c>
      <c r="AT143" s="35"/>
      <c r="AU143" s="35" t="s">
        <v>451</v>
      </c>
      <c r="AV143" s="35"/>
      <c r="AW143" s="35"/>
      <c r="AX143" s="35"/>
      <c r="AY143" s="35"/>
      <c r="AZ143" s="35"/>
      <c r="BA143" s="35"/>
      <c r="BB143" s="35"/>
    </row>
    <row r="144" spans="1:54" ht="28.8" hidden="1" outlineLevel="2" x14ac:dyDescent="0.3">
      <c r="A144" s="131"/>
      <c r="B144" s="89" t="s">
        <v>452</v>
      </c>
      <c r="C144" s="90"/>
      <c r="D144" s="91"/>
      <c r="E144" s="92"/>
      <c r="F144" s="82"/>
      <c r="G144" s="82"/>
      <c r="H144" s="82"/>
      <c r="I144" s="82"/>
      <c r="J144" s="82"/>
      <c r="K144" s="82"/>
      <c r="L144" s="82"/>
      <c r="M144" s="82"/>
      <c r="N144" s="82"/>
      <c r="O144" s="82"/>
      <c r="P144" s="91"/>
      <c r="Q144" s="92"/>
      <c r="R144" s="90"/>
      <c r="S144" s="92"/>
      <c r="T144" s="82"/>
      <c r="U144" s="90"/>
      <c r="V144" s="91"/>
      <c r="W144" s="92"/>
      <c r="X144" s="90"/>
      <c r="Y144" s="118" t="s">
        <v>42</v>
      </c>
      <c r="Z144" s="82" t="s">
        <v>42</v>
      </c>
      <c r="AA144" s="82"/>
      <c r="AB144" s="90"/>
      <c r="AC144" s="92"/>
      <c r="AD144" s="90"/>
      <c r="AE144" s="93"/>
      <c r="AF144" s="82"/>
      <c r="AG144" s="90"/>
      <c r="AH144" s="91"/>
      <c r="AI144" s="92"/>
      <c r="AJ144" s="90"/>
      <c r="AK144" s="92"/>
      <c r="AL144" s="82"/>
      <c r="AM144" s="129"/>
      <c r="AN144" s="129"/>
      <c r="AO144" s="130">
        <v>2</v>
      </c>
      <c r="AP144" s="87">
        <v>0.3</v>
      </c>
      <c r="AQ144" s="11" t="s">
        <v>453</v>
      </c>
      <c r="AR144" s="35"/>
      <c r="AS144" s="35" t="s">
        <v>438</v>
      </c>
      <c r="AT144" s="35"/>
      <c r="AU144" s="35"/>
      <c r="AV144" s="35"/>
      <c r="AW144" s="35"/>
      <c r="AX144" s="35"/>
      <c r="AY144" s="35"/>
      <c r="AZ144" s="35"/>
      <c r="BA144" s="35"/>
      <c r="BB144" s="35"/>
    </row>
    <row r="145" spans="1:54" ht="57.6" hidden="1" outlineLevel="2" x14ac:dyDescent="0.3">
      <c r="A145" s="131"/>
      <c r="B145" s="89" t="s">
        <v>454</v>
      </c>
      <c r="C145" s="90"/>
      <c r="D145" s="91"/>
      <c r="E145" s="92"/>
      <c r="F145" s="82"/>
      <c r="G145" s="82"/>
      <c r="H145" s="82"/>
      <c r="I145" s="82"/>
      <c r="J145" s="82"/>
      <c r="K145" s="82"/>
      <c r="L145" s="82"/>
      <c r="M145" s="82"/>
      <c r="N145" s="82"/>
      <c r="O145" s="82"/>
      <c r="P145" s="91"/>
      <c r="Q145" s="92"/>
      <c r="R145" s="90"/>
      <c r="S145" s="92"/>
      <c r="T145" s="82"/>
      <c r="U145" s="90"/>
      <c r="V145" s="91"/>
      <c r="W145" s="92"/>
      <c r="X145" s="90"/>
      <c r="Y145" s="118"/>
      <c r="Z145" s="82"/>
      <c r="AA145" s="82" t="s">
        <v>42</v>
      </c>
      <c r="AB145" s="90"/>
      <c r="AC145" s="92"/>
      <c r="AD145" s="90"/>
      <c r="AE145" s="93"/>
      <c r="AF145" s="82"/>
      <c r="AG145" s="90"/>
      <c r="AH145" s="91"/>
      <c r="AI145" s="92"/>
      <c r="AJ145" s="90"/>
      <c r="AK145" s="92"/>
      <c r="AL145" s="82"/>
      <c r="AM145" s="129"/>
      <c r="AN145" s="129"/>
      <c r="AO145" s="130">
        <v>2</v>
      </c>
      <c r="AP145" s="87">
        <v>0</v>
      </c>
      <c r="AQ145" s="11" t="s">
        <v>455</v>
      </c>
      <c r="AR145" s="35"/>
      <c r="AS145" s="35" t="s">
        <v>438</v>
      </c>
      <c r="AT145" s="35"/>
      <c r="AU145" s="35"/>
      <c r="AV145" s="35"/>
      <c r="AW145" s="35"/>
      <c r="AX145" s="35"/>
      <c r="AY145" s="35"/>
      <c r="AZ145" s="35"/>
      <c r="BA145" s="35"/>
      <c r="BB145" s="35"/>
    </row>
    <row r="146" spans="1:54" ht="43.2" hidden="1" outlineLevel="2" x14ac:dyDescent="0.3">
      <c r="A146" s="131"/>
      <c r="B146" s="89" t="s">
        <v>456</v>
      </c>
      <c r="C146" s="90"/>
      <c r="D146" s="91"/>
      <c r="E146" s="92"/>
      <c r="F146" s="82"/>
      <c r="G146" s="82"/>
      <c r="H146" s="82"/>
      <c r="I146" s="82"/>
      <c r="J146" s="82"/>
      <c r="K146" s="82"/>
      <c r="L146" s="82"/>
      <c r="M146" s="82"/>
      <c r="N146" s="82"/>
      <c r="O146" s="82"/>
      <c r="P146" s="91"/>
      <c r="Q146" s="92"/>
      <c r="R146" s="90"/>
      <c r="S146" s="92"/>
      <c r="T146" s="82"/>
      <c r="U146" s="90"/>
      <c r="V146" s="91"/>
      <c r="W146" s="92"/>
      <c r="X146" s="90"/>
      <c r="Y146" s="118"/>
      <c r="Z146" s="82"/>
      <c r="AA146" s="82"/>
      <c r="AB146" s="90" t="s">
        <v>42</v>
      </c>
      <c r="AC146" s="92"/>
      <c r="AD146" s="90"/>
      <c r="AE146" s="93"/>
      <c r="AF146" s="82"/>
      <c r="AG146" s="90"/>
      <c r="AH146" s="91"/>
      <c r="AI146" s="92"/>
      <c r="AJ146" s="90"/>
      <c r="AK146" s="92"/>
      <c r="AL146" s="82"/>
      <c r="AM146" s="129"/>
      <c r="AN146" s="129"/>
      <c r="AO146" s="130">
        <v>2</v>
      </c>
      <c r="AP146" s="87">
        <v>0</v>
      </c>
      <c r="AQ146" s="11" t="s">
        <v>457</v>
      </c>
      <c r="AR146" s="35" t="s">
        <v>458</v>
      </c>
      <c r="AS146" s="35" t="s">
        <v>438</v>
      </c>
      <c r="AT146" s="35"/>
      <c r="AU146" s="35"/>
      <c r="AV146" s="35"/>
      <c r="AW146" s="35"/>
      <c r="AX146" s="35"/>
      <c r="AY146" s="35"/>
      <c r="AZ146" s="35"/>
      <c r="BA146" s="35"/>
      <c r="BB146" s="35"/>
    </row>
    <row r="147" spans="1:54" s="6" customFormat="1" ht="72" hidden="1" outlineLevel="2" x14ac:dyDescent="0.3">
      <c r="A147" s="131"/>
      <c r="B147" s="89" t="s">
        <v>459</v>
      </c>
      <c r="C147" s="90"/>
      <c r="D147" s="91"/>
      <c r="E147" s="92"/>
      <c r="F147" s="82"/>
      <c r="G147" s="82"/>
      <c r="H147" s="82"/>
      <c r="I147" s="82"/>
      <c r="J147" s="82"/>
      <c r="K147" s="82"/>
      <c r="L147" s="82"/>
      <c r="M147" s="82"/>
      <c r="N147" s="82"/>
      <c r="O147" s="82"/>
      <c r="P147" s="91"/>
      <c r="Q147" s="92"/>
      <c r="R147" s="90"/>
      <c r="S147" s="92"/>
      <c r="T147" s="82"/>
      <c r="U147" s="90"/>
      <c r="V147" s="91"/>
      <c r="W147" s="92"/>
      <c r="X147" s="90"/>
      <c r="Y147" s="118"/>
      <c r="Z147" s="82"/>
      <c r="AA147" s="82"/>
      <c r="AB147" s="90"/>
      <c r="AC147" s="92" t="s">
        <v>42</v>
      </c>
      <c r="AD147" s="90" t="s">
        <v>42</v>
      </c>
      <c r="AE147" s="93"/>
      <c r="AF147" s="82"/>
      <c r="AG147" s="90"/>
      <c r="AH147" s="91"/>
      <c r="AI147" s="92"/>
      <c r="AJ147" s="90"/>
      <c r="AK147" s="92"/>
      <c r="AL147" s="82"/>
      <c r="AM147" s="129"/>
      <c r="AN147" s="129"/>
      <c r="AO147" s="130">
        <v>2</v>
      </c>
      <c r="AP147" s="87">
        <v>0</v>
      </c>
      <c r="AQ147" s="35" t="s">
        <v>460</v>
      </c>
      <c r="AS147" s="35" t="s">
        <v>438</v>
      </c>
      <c r="AT147" s="35"/>
      <c r="AU147" s="35" t="s">
        <v>461</v>
      </c>
      <c r="AV147" s="35"/>
      <c r="AW147" s="35"/>
      <c r="AX147" s="35"/>
      <c r="AY147" s="35"/>
      <c r="AZ147" s="35"/>
      <c r="BA147" s="35"/>
      <c r="BB147" s="35"/>
    </row>
    <row r="148" spans="1:54" outlineLevel="1" collapsed="1" x14ac:dyDescent="0.3">
      <c r="A148" s="64" t="s">
        <v>462</v>
      </c>
      <c r="B148" s="65" t="s">
        <v>463</v>
      </c>
      <c r="C148" s="66"/>
      <c r="D148" s="67"/>
      <c r="E148" s="68"/>
      <c r="F148" s="69"/>
      <c r="G148" s="69"/>
      <c r="H148" s="69"/>
      <c r="I148" s="69"/>
      <c r="J148" s="69"/>
      <c r="K148" s="69"/>
      <c r="L148" s="69"/>
      <c r="M148" s="69"/>
      <c r="N148" s="69"/>
      <c r="O148" s="69"/>
      <c r="P148" s="67"/>
      <c r="Q148" s="69"/>
      <c r="R148" s="69"/>
      <c r="S148" s="69"/>
      <c r="T148" s="69"/>
      <c r="U148" s="66"/>
      <c r="V148" s="69"/>
      <c r="W148" s="69"/>
      <c r="X148" s="69"/>
      <c r="Y148" s="69"/>
      <c r="Z148" s="69"/>
      <c r="AA148" s="69"/>
      <c r="AB148" s="69"/>
      <c r="AC148" s="69"/>
      <c r="AD148" s="69"/>
      <c r="AE148" s="70"/>
      <c r="AF148" s="69"/>
      <c r="AG148" s="69"/>
      <c r="AH148" s="69"/>
      <c r="AI148" s="69"/>
      <c r="AJ148" s="66"/>
      <c r="AK148" s="68"/>
      <c r="AL148" s="69"/>
      <c r="AM148" s="186">
        <v>44256</v>
      </c>
      <c r="AN148" s="186">
        <v>44439</v>
      </c>
      <c r="AO148" s="187"/>
      <c r="AP148" s="73">
        <f>SUMPRODUCT(AO149:AO153,AP149:AP153)/SUM(AO149:AO153)</f>
        <v>0</v>
      </c>
      <c r="AQ148" s="74" t="s">
        <v>463</v>
      </c>
      <c r="AR148" s="75"/>
      <c r="AS148" s="76" t="s">
        <v>50</v>
      </c>
      <c r="AT148" s="76" t="s">
        <v>464</v>
      </c>
      <c r="AU148" s="75"/>
      <c r="AV148" s="75" t="s">
        <v>51</v>
      </c>
      <c r="AW148" s="75" t="s">
        <v>465</v>
      </c>
      <c r="AX148" s="75"/>
      <c r="AY148" s="75" t="s">
        <v>466</v>
      </c>
      <c r="AZ148" s="75"/>
      <c r="BA148" s="75"/>
      <c r="BB148" s="77">
        <v>3</v>
      </c>
    </row>
    <row r="149" spans="1:54" s="6" customFormat="1" hidden="1" outlineLevel="2" x14ac:dyDescent="0.3">
      <c r="A149" s="131"/>
      <c r="B149" s="89" t="s">
        <v>467</v>
      </c>
      <c r="C149" s="90"/>
      <c r="D149" s="91"/>
      <c r="E149" s="92"/>
      <c r="F149" s="82"/>
      <c r="G149" s="82"/>
      <c r="H149" s="82"/>
      <c r="I149" s="82"/>
      <c r="J149" s="82"/>
      <c r="K149" s="82"/>
      <c r="L149" s="82"/>
      <c r="M149" s="82"/>
      <c r="N149" s="82"/>
      <c r="O149" s="82"/>
      <c r="P149" s="91"/>
      <c r="Q149" s="92"/>
      <c r="R149" s="90"/>
      <c r="S149" s="92"/>
      <c r="T149" s="82"/>
      <c r="U149" s="90"/>
      <c r="V149" s="91"/>
      <c r="W149" s="92"/>
      <c r="X149" s="90"/>
      <c r="Y149" s="118"/>
      <c r="Z149" s="82"/>
      <c r="AA149" s="82"/>
      <c r="AB149" s="90"/>
      <c r="AC149" s="92" t="s">
        <v>42</v>
      </c>
      <c r="AD149" s="90" t="s">
        <v>42</v>
      </c>
      <c r="AE149" s="93" t="s">
        <v>42</v>
      </c>
      <c r="AF149" s="82" t="s">
        <v>42</v>
      </c>
      <c r="AG149" s="90" t="s">
        <v>42</v>
      </c>
      <c r="AH149" s="91"/>
      <c r="AI149" s="92"/>
      <c r="AJ149" s="90"/>
      <c r="AK149" s="92"/>
      <c r="AL149" s="82"/>
      <c r="AM149" s="129"/>
      <c r="AN149" s="129"/>
      <c r="AO149" s="130">
        <v>4</v>
      </c>
      <c r="AP149" s="87">
        <v>0</v>
      </c>
      <c r="AQ149" s="35"/>
      <c r="AS149" s="35"/>
      <c r="AT149" s="35"/>
      <c r="AU149" s="35"/>
      <c r="AV149" s="35"/>
      <c r="AW149" s="35"/>
      <c r="AX149" s="35"/>
      <c r="AY149" s="35"/>
      <c r="AZ149" s="35"/>
      <c r="BA149" s="35"/>
      <c r="BB149" s="35"/>
    </row>
    <row r="150" spans="1:54" s="6" customFormat="1" hidden="1" outlineLevel="2" x14ac:dyDescent="0.3">
      <c r="A150" s="131"/>
      <c r="B150" s="89" t="s">
        <v>468</v>
      </c>
      <c r="C150" s="90"/>
      <c r="D150" s="91"/>
      <c r="E150" s="92"/>
      <c r="F150" s="82"/>
      <c r="G150" s="82"/>
      <c r="H150" s="82"/>
      <c r="I150" s="82"/>
      <c r="J150" s="82"/>
      <c r="K150" s="82"/>
      <c r="L150" s="82"/>
      <c r="M150" s="82"/>
      <c r="N150" s="82"/>
      <c r="O150" s="82"/>
      <c r="P150" s="91"/>
      <c r="Q150" s="92"/>
      <c r="R150" s="90"/>
      <c r="S150" s="92"/>
      <c r="T150" s="82"/>
      <c r="U150" s="90"/>
      <c r="V150" s="91"/>
      <c r="W150" s="92"/>
      <c r="X150" s="90"/>
      <c r="Y150" s="118"/>
      <c r="Z150" s="82"/>
      <c r="AA150" s="82"/>
      <c r="AB150" s="90"/>
      <c r="AC150" s="92"/>
      <c r="AD150" s="90"/>
      <c r="AE150" s="93"/>
      <c r="AF150" s="82" t="s">
        <v>42</v>
      </c>
      <c r="AG150" s="90" t="s">
        <v>42</v>
      </c>
      <c r="AH150" s="91" t="s">
        <v>42</v>
      </c>
      <c r="AI150" s="92"/>
      <c r="AJ150" s="90"/>
      <c r="AK150" s="92"/>
      <c r="AL150" s="82"/>
      <c r="AM150" s="129"/>
      <c r="AN150" s="129"/>
      <c r="AO150" s="130"/>
      <c r="AP150" s="87"/>
      <c r="AQ150" s="35"/>
      <c r="AS150" s="35"/>
      <c r="AT150" s="35"/>
      <c r="AU150" s="35"/>
      <c r="AV150" s="35"/>
      <c r="AW150" s="35"/>
      <c r="AX150" s="35"/>
      <c r="AY150" s="35"/>
      <c r="AZ150" s="35"/>
      <c r="BA150" s="35"/>
      <c r="BB150" s="35"/>
    </row>
    <row r="151" spans="1:54" s="6" customFormat="1" hidden="1" outlineLevel="2" x14ac:dyDescent="0.3">
      <c r="A151" s="131"/>
      <c r="B151" s="89"/>
      <c r="C151" s="90"/>
      <c r="D151" s="91"/>
      <c r="E151" s="92"/>
      <c r="F151" s="82"/>
      <c r="G151" s="82"/>
      <c r="H151" s="82"/>
      <c r="I151" s="82"/>
      <c r="J151" s="82"/>
      <c r="K151" s="82"/>
      <c r="L151" s="82"/>
      <c r="M151" s="82"/>
      <c r="N151" s="82"/>
      <c r="O151" s="82"/>
      <c r="P151" s="91"/>
      <c r="Q151" s="92"/>
      <c r="R151" s="90"/>
      <c r="S151" s="92"/>
      <c r="T151" s="82"/>
      <c r="U151" s="90"/>
      <c r="V151" s="91"/>
      <c r="W151" s="92"/>
      <c r="X151" s="90"/>
      <c r="Y151" s="118"/>
      <c r="Z151" s="82"/>
      <c r="AA151" s="82"/>
      <c r="AB151" s="90"/>
      <c r="AC151" s="92"/>
      <c r="AD151" s="90"/>
      <c r="AE151" s="93"/>
      <c r="AF151" s="82"/>
      <c r="AG151" s="90"/>
      <c r="AH151" s="91"/>
      <c r="AI151" s="92"/>
      <c r="AJ151" s="90"/>
      <c r="AK151" s="92"/>
      <c r="AL151" s="82"/>
      <c r="AM151" s="129"/>
      <c r="AN151" s="129"/>
      <c r="AO151" s="130"/>
      <c r="AP151" s="87"/>
      <c r="AQ151" s="35"/>
      <c r="AS151" s="35"/>
      <c r="AT151" s="35"/>
      <c r="AU151" s="35"/>
      <c r="AV151" s="35"/>
      <c r="AW151" s="35"/>
      <c r="AX151" s="35"/>
      <c r="AY151" s="35"/>
      <c r="AZ151" s="35"/>
      <c r="BA151" s="35"/>
      <c r="BB151" s="35"/>
    </row>
    <row r="152" spans="1:54" s="6" customFormat="1" hidden="1" outlineLevel="2" x14ac:dyDescent="0.3">
      <c r="A152" s="131"/>
      <c r="B152" s="89"/>
      <c r="C152" s="90"/>
      <c r="D152" s="91"/>
      <c r="E152" s="92"/>
      <c r="F152" s="82"/>
      <c r="G152" s="82"/>
      <c r="H152" s="82"/>
      <c r="I152" s="82"/>
      <c r="J152" s="82"/>
      <c r="K152" s="82"/>
      <c r="L152" s="82"/>
      <c r="M152" s="82"/>
      <c r="N152" s="82"/>
      <c r="O152" s="82"/>
      <c r="P152" s="91"/>
      <c r="Q152" s="92"/>
      <c r="R152" s="90"/>
      <c r="S152" s="92"/>
      <c r="T152" s="82"/>
      <c r="U152" s="90"/>
      <c r="V152" s="91"/>
      <c r="W152" s="92"/>
      <c r="X152" s="90"/>
      <c r="Y152" s="118"/>
      <c r="Z152" s="82"/>
      <c r="AA152" s="82"/>
      <c r="AB152" s="90"/>
      <c r="AC152" s="92"/>
      <c r="AD152" s="90"/>
      <c r="AE152" s="93"/>
      <c r="AF152" s="82"/>
      <c r="AG152" s="90"/>
      <c r="AH152" s="91"/>
      <c r="AI152" s="92"/>
      <c r="AJ152" s="90"/>
      <c r="AK152" s="92"/>
      <c r="AL152" s="82"/>
      <c r="AM152" s="129"/>
      <c r="AN152" s="129"/>
      <c r="AO152" s="130"/>
      <c r="AP152" s="87"/>
      <c r="AQ152" s="35"/>
      <c r="AS152" s="35"/>
      <c r="AT152" s="35"/>
      <c r="AU152" s="35"/>
      <c r="AV152" s="35"/>
      <c r="AW152" s="35"/>
      <c r="AX152" s="35"/>
      <c r="AY152" s="35"/>
      <c r="AZ152" s="35"/>
      <c r="BA152" s="35"/>
      <c r="BB152" s="35"/>
    </row>
    <row r="153" spans="1:54" s="6" customFormat="1" hidden="1" outlineLevel="2" x14ac:dyDescent="0.3">
      <c r="A153" s="131"/>
      <c r="B153" s="89"/>
      <c r="C153" s="90"/>
      <c r="D153" s="91"/>
      <c r="E153" s="92"/>
      <c r="F153" s="82"/>
      <c r="G153" s="82"/>
      <c r="H153" s="82"/>
      <c r="I153" s="82"/>
      <c r="J153" s="82"/>
      <c r="K153" s="82"/>
      <c r="L153" s="82"/>
      <c r="M153" s="82"/>
      <c r="N153" s="82"/>
      <c r="O153" s="82"/>
      <c r="P153" s="91"/>
      <c r="Q153" s="92"/>
      <c r="R153" s="90"/>
      <c r="S153" s="92"/>
      <c r="T153" s="82"/>
      <c r="U153" s="90"/>
      <c r="V153" s="91"/>
      <c r="W153" s="92"/>
      <c r="X153" s="90"/>
      <c r="Y153" s="118"/>
      <c r="Z153" s="82"/>
      <c r="AA153" s="82"/>
      <c r="AB153" s="90"/>
      <c r="AC153" s="92"/>
      <c r="AD153" s="90"/>
      <c r="AE153" s="93"/>
      <c r="AF153" s="82"/>
      <c r="AG153" s="90"/>
      <c r="AH153" s="91"/>
      <c r="AI153" s="92"/>
      <c r="AJ153" s="90"/>
      <c r="AK153" s="92"/>
      <c r="AL153" s="82"/>
      <c r="AM153" s="129"/>
      <c r="AN153" s="129"/>
      <c r="AO153" s="130"/>
      <c r="AP153" s="87"/>
      <c r="AQ153" s="35"/>
      <c r="AS153" s="35"/>
      <c r="AT153" s="35"/>
      <c r="AU153" s="35"/>
      <c r="AV153" s="35"/>
      <c r="AW153" s="35"/>
      <c r="AX153" s="35"/>
      <c r="AY153" s="35"/>
      <c r="AZ153" s="35"/>
      <c r="BA153" s="35"/>
      <c r="BB153" s="35"/>
    </row>
    <row r="154" spans="1:54" outlineLevel="1" collapsed="1" x14ac:dyDescent="0.3">
      <c r="A154" s="132"/>
      <c r="B154" s="133"/>
      <c r="C154" s="177"/>
      <c r="D154" s="178"/>
      <c r="E154" s="179"/>
      <c r="F154" s="180"/>
      <c r="G154" s="181"/>
      <c r="H154" s="181"/>
      <c r="I154" s="181"/>
      <c r="J154" s="181"/>
      <c r="K154" s="181"/>
      <c r="L154" s="181"/>
      <c r="M154" s="181"/>
      <c r="N154" s="181"/>
      <c r="O154" s="181"/>
      <c r="P154" s="178"/>
      <c r="Q154" s="179"/>
      <c r="R154" s="177"/>
      <c r="S154" s="179"/>
      <c r="T154" s="181"/>
      <c r="U154" s="177"/>
      <c r="V154" s="178"/>
      <c r="W154" s="179"/>
      <c r="X154" s="177"/>
      <c r="Y154" s="179"/>
      <c r="Z154" s="138"/>
      <c r="AA154" s="181"/>
      <c r="AB154" s="178"/>
      <c r="AC154" s="179"/>
      <c r="AD154" s="177"/>
      <c r="AE154" s="182"/>
      <c r="AF154" s="181"/>
      <c r="AG154" s="177"/>
      <c r="AH154" s="178"/>
      <c r="AI154" s="179"/>
      <c r="AJ154" s="177"/>
      <c r="AK154" s="179"/>
      <c r="AL154" s="138"/>
      <c r="AM154" s="184"/>
      <c r="AN154" s="184"/>
      <c r="AO154" s="185"/>
      <c r="AP154" s="87"/>
      <c r="AQ154" s="144"/>
      <c r="AR154" s="188"/>
      <c r="AS154" s="144"/>
      <c r="AT154" s="35"/>
      <c r="AU154" s="63"/>
      <c r="AV154" s="63"/>
      <c r="AW154" s="63"/>
      <c r="AX154" s="63"/>
      <c r="AY154" s="63"/>
      <c r="AZ154" s="63"/>
      <c r="BA154" s="63"/>
      <c r="BB154" s="63"/>
    </row>
    <row r="155" spans="1:54" ht="28.8" x14ac:dyDescent="0.3">
      <c r="A155" s="52" t="s">
        <v>469</v>
      </c>
      <c r="B155" s="17" t="s">
        <v>470</v>
      </c>
      <c r="C155" s="122"/>
      <c r="D155" s="123"/>
      <c r="E155" s="124"/>
      <c r="F155" s="56"/>
      <c r="G155" s="125"/>
      <c r="H155" s="125"/>
      <c r="I155" s="125"/>
      <c r="J155" s="125"/>
      <c r="K155" s="125"/>
      <c r="L155" s="125"/>
      <c r="M155" s="125"/>
      <c r="N155" s="125"/>
      <c r="O155" s="125"/>
      <c r="P155" s="123"/>
      <c r="Q155" s="125"/>
      <c r="R155" s="125"/>
      <c r="S155" s="125"/>
      <c r="T155" s="125"/>
      <c r="U155" s="123"/>
      <c r="V155" s="125"/>
      <c r="W155" s="125"/>
      <c r="X155" s="125" t="s">
        <v>27</v>
      </c>
      <c r="Y155" s="125" t="s">
        <v>27</v>
      </c>
      <c r="Z155" s="122" t="s">
        <v>27</v>
      </c>
      <c r="AA155" s="125" t="s">
        <v>27</v>
      </c>
      <c r="AB155" s="125" t="s">
        <v>27</v>
      </c>
      <c r="AC155" s="125" t="s">
        <v>27</v>
      </c>
      <c r="AD155" s="125" t="s">
        <v>27</v>
      </c>
      <c r="AE155" s="126" t="s">
        <v>27</v>
      </c>
      <c r="AF155" s="125" t="s">
        <v>27</v>
      </c>
      <c r="AG155" s="125" t="s">
        <v>27</v>
      </c>
      <c r="AH155" s="125" t="s">
        <v>27</v>
      </c>
      <c r="AI155" s="125" t="s">
        <v>27</v>
      </c>
      <c r="AJ155" s="122"/>
      <c r="AK155" s="124"/>
      <c r="AL155" s="56"/>
      <c r="AM155" s="146"/>
      <c r="AN155" s="146"/>
      <c r="AO155" s="147"/>
      <c r="AP155" s="60">
        <f>SUMPRODUCT(AO156:AO206,AP156:AP206)/SUM(AO156:AO206)</f>
        <v>0.57117647058823529</v>
      </c>
      <c r="AR155" s="35" t="s">
        <v>471</v>
      </c>
      <c r="AS155" s="63"/>
      <c r="AT155" s="63"/>
      <c r="AU155" s="35"/>
      <c r="AV155" s="35"/>
      <c r="AW155" s="35"/>
      <c r="AX155" s="35"/>
      <c r="AY155" s="35"/>
      <c r="AZ155" s="35"/>
      <c r="BA155" s="35"/>
      <c r="BB155" s="36"/>
    </row>
    <row r="156" spans="1:54" ht="43.2" outlineLevel="1" x14ac:dyDescent="0.3">
      <c r="A156" s="64" t="s">
        <v>472</v>
      </c>
      <c r="B156" s="65" t="s">
        <v>473</v>
      </c>
      <c r="C156" s="66"/>
      <c r="D156" s="67"/>
      <c r="E156" s="68"/>
      <c r="F156" s="69"/>
      <c r="G156" s="69"/>
      <c r="H156" s="69"/>
      <c r="I156" s="69"/>
      <c r="J156" s="69"/>
      <c r="K156" s="69"/>
      <c r="L156" s="69"/>
      <c r="M156" s="69"/>
      <c r="N156" s="69"/>
      <c r="O156" s="69"/>
      <c r="P156" s="67"/>
      <c r="Q156" s="69"/>
      <c r="R156" s="69"/>
      <c r="S156" s="69"/>
      <c r="T156" s="69"/>
      <c r="U156" s="66"/>
      <c r="V156" s="69"/>
      <c r="W156" s="69"/>
      <c r="X156" s="69"/>
      <c r="Y156" s="69"/>
      <c r="Z156" s="69"/>
      <c r="AA156" s="69"/>
      <c r="AB156" s="69"/>
      <c r="AC156" s="69"/>
      <c r="AD156" s="69"/>
      <c r="AE156" s="70"/>
      <c r="AF156" s="69"/>
      <c r="AG156" s="69"/>
      <c r="AH156" s="69"/>
      <c r="AI156" s="69"/>
      <c r="AJ156" s="66"/>
      <c r="AK156" s="68"/>
      <c r="AL156" s="69"/>
      <c r="AM156" s="186">
        <v>43952</v>
      </c>
      <c r="AN156" s="186">
        <v>44227</v>
      </c>
      <c r="AO156" s="187"/>
      <c r="AP156" s="73">
        <f>SUMPRODUCT(AO157:AO160,AP157:AP160)/SUM(AO157:AO160)</f>
        <v>1</v>
      </c>
      <c r="AQ156" s="74" t="s">
        <v>474</v>
      </c>
      <c r="AR156" s="75"/>
      <c r="AS156" s="76" t="s">
        <v>128</v>
      </c>
      <c r="AT156" s="76"/>
      <c r="AU156" s="75"/>
      <c r="AV156" s="75" t="s">
        <v>475</v>
      </c>
      <c r="AW156" s="75" t="s">
        <v>476</v>
      </c>
      <c r="AX156" s="75" t="s">
        <v>477</v>
      </c>
      <c r="AY156" s="75" t="s">
        <v>160</v>
      </c>
      <c r="AZ156" s="75" t="s">
        <v>478</v>
      </c>
      <c r="BA156" s="75" t="s">
        <v>479</v>
      </c>
      <c r="BB156" s="77"/>
    </row>
    <row r="157" spans="1:54" ht="28.8" hidden="1" outlineLevel="2" x14ac:dyDescent="0.3">
      <c r="A157" s="64"/>
      <c r="B157" s="89" t="s">
        <v>480</v>
      </c>
      <c r="C157" s="95"/>
      <c r="D157" s="96"/>
      <c r="E157" s="97"/>
      <c r="F157" s="82"/>
      <c r="G157" s="98"/>
      <c r="H157" s="98"/>
      <c r="I157" s="98"/>
      <c r="J157" s="98"/>
      <c r="K157" s="98"/>
      <c r="L157" s="98"/>
      <c r="M157" s="98"/>
      <c r="N157" s="98"/>
      <c r="O157" s="98"/>
      <c r="P157" s="96"/>
      <c r="Q157" s="98"/>
      <c r="R157" s="98"/>
      <c r="S157" s="98"/>
      <c r="T157" s="98"/>
      <c r="U157" s="96"/>
      <c r="V157" s="98"/>
      <c r="W157" s="98" t="s">
        <v>42</v>
      </c>
      <c r="X157" s="98"/>
      <c r="Y157" s="98"/>
      <c r="Z157" s="90"/>
      <c r="AA157" s="98"/>
      <c r="AB157" s="96"/>
      <c r="AC157" s="97"/>
      <c r="AD157" s="95"/>
      <c r="AE157" s="99"/>
      <c r="AF157" s="98"/>
      <c r="AG157" s="95"/>
      <c r="AH157" s="96"/>
      <c r="AI157" s="97"/>
      <c r="AJ157" s="95"/>
      <c r="AK157" s="97"/>
      <c r="AL157" s="82"/>
      <c r="AM157" s="174"/>
      <c r="AN157" s="174"/>
      <c r="AO157" s="175">
        <v>2</v>
      </c>
      <c r="AP157" s="176">
        <v>1</v>
      </c>
      <c r="AQ157" s="11" t="s">
        <v>481</v>
      </c>
      <c r="AR157" s="35" t="s">
        <v>482</v>
      </c>
      <c r="AS157" s="35" t="s">
        <v>128</v>
      </c>
      <c r="AT157" s="35"/>
      <c r="AU157" s="35"/>
      <c r="AV157" s="35"/>
      <c r="AW157" s="35"/>
      <c r="AX157" s="35"/>
      <c r="AY157" s="35"/>
      <c r="AZ157" s="35"/>
      <c r="BA157" s="35"/>
      <c r="BB157" s="36"/>
    </row>
    <row r="158" spans="1:54" ht="57.6" hidden="1" outlineLevel="2" x14ac:dyDescent="0.3">
      <c r="A158" s="64"/>
      <c r="B158" s="89" t="s">
        <v>483</v>
      </c>
      <c r="C158" s="95"/>
      <c r="D158" s="96"/>
      <c r="E158" s="97"/>
      <c r="F158" s="82"/>
      <c r="G158" s="98"/>
      <c r="H158" s="98"/>
      <c r="I158" s="98"/>
      <c r="J158" s="98"/>
      <c r="K158" s="98"/>
      <c r="L158" s="98"/>
      <c r="M158" s="98"/>
      <c r="N158" s="98"/>
      <c r="O158" s="98"/>
      <c r="P158" s="96"/>
      <c r="Q158" s="98"/>
      <c r="R158" s="98"/>
      <c r="S158" s="98"/>
      <c r="T158" s="98"/>
      <c r="U158" s="96"/>
      <c r="V158" s="98"/>
      <c r="W158" s="98"/>
      <c r="X158" s="98" t="s">
        <v>42</v>
      </c>
      <c r="Y158" s="98"/>
      <c r="Z158" s="90"/>
      <c r="AA158" s="98"/>
      <c r="AB158" s="96"/>
      <c r="AC158" s="97"/>
      <c r="AD158" s="95"/>
      <c r="AE158" s="99"/>
      <c r="AF158" s="98"/>
      <c r="AG158" s="95"/>
      <c r="AH158" s="96"/>
      <c r="AI158" s="97"/>
      <c r="AJ158" s="95"/>
      <c r="AK158" s="97"/>
      <c r="AL158" s="82"/>
      <c r="AM158" s="174"/>
      <c r="AN158" s="174"/>
      <c r="AO158" s="175">
        <v>1</v>
      </c>
      <c r="AP158" s="176">
        <v>1</v>
      </c>
      <c r="AQ158" s="11" t="s">
        <v>484</v>
      </c>
      <c r="AR158" s="35" t="s">
        <v>485</v>
      </c>
      <c r="AS158" s="35" t="s">
        <v>403</v>
      </c>
      <c r="AT158" s="35"/>
      <c r="AU158" s="35" t="s">
        <v>486</v>
      </c>
      <c r="AV158" s="35"/>
      <c r="AW158" s="35"/>
      <c r="AX158" s="35"/>
      <c r="AY158" s="35"/>
      <c r="AZ158" s="35"/>
      <c r="BA158" s="35"/>
      <c r="BB158" s="36"/>
    </row>
    <row r="159" spans="1:54" ht="72" hidden="1" outlineLevel="2" x14ac:dyDescent="0.3">
      <c r="A159" s="64"/>
      <c r="B159" s="89" t="s">
        <v>487</v>
      </c>
      <c r="C159" s="95"/>
      <c r="D159" s="96"/>
      <c r="E159" s="97"/>
      <c r="F159" s="82"/>
      <c r="G159" s="98"/>
      <c r="H159" s="98"/>
      <c r="I159" s="98"/>
      <c r="J159" s="98"/>
      <c r="K159" s="98"/>
      <c r="L159" s="98"/>
      <c r="M159" s="98"/>
      <c r="N159" s="98"/>
      <c r="O159" s="98"/>
      <c r="P159" s="96"/>
      <c r="Q159" s="97"/>
      <c r="R159" s="95"/>
      <c r="S159" s="97"/>
      <c r="T159" s="98"/>
      <c r="U159" s="95"/>
      <c r="V159" s="96"/>
      <c r="W159" s="97"/>
      <c r="X159" s="95"/>
      <c r="Y159" s="97" t="s">
        <v>42</v>
      </c>
      <c r="Z159" s="82"/>
      <c r="AA159" s="98"/>
      <c r="AB159" s="96"/>
      <c r="AC159" s="97"/>
      <c r="AD159" s="95"/>
      <c r="AE159" s="99"/>
      <c r="AF159" s="98"/>
      <c r="AG159" s="95"/>
      <c r="AH159" s="96"/>
      <c r="AI159" s="97"/>
      <c r="AJ159" s="95"/>
      <c r="AK159" s="97"/>
      <c r="AL159" s="82"/>
      <c r="AM159" s="174"/>
      <c r="AN159" s="174"/>
      <c r="AO159" s="175">
        <v>1</v>
      </c>
      <c r="AP159" s="176">
        <v>1</v>
      </c>
      <c r="AQ159" s="11" t="s">
        <v>488</v>
      </c>
      <c r="AR159" s="35"/>
      <c r="AS159" s="35" t="s">
        <v>403</v>
      </c>
      <c r="AT159" s="35"/>
      <c r="AU159" s="35"/>
      <c r="AV159" s="35"/>
      <c r="AW159" s="35"/>
      <c r="AX159" s="35"/>
      <c r="AY159" s="35"/>
      <c r="AZ159" s="35"/>
      <c r="BA159" s="35"/>
      <c r="BB159" s="36"/>
    </row>
    <row r="160" spans="1:54" ht="28.8" hidden="1" outlineLevel="2" x14ac:dyDescent="0.3">
      <c r="A160" s="64"/>
      <c r="B160" s="89" t="s">
        <v>489</v>
      </c>
      <c r="C160" s="95"/>
      <c r="D160" s="96"/>
      <c r="E160" s="97"/>
      <c r="F160" s="82"/>
      <c r="G160" s="98"/>
      <c r="H160" s="98"/>
      <c r="I160" s="98"/>
      <c r="J160" s="98"/>
      <c r="K160" s="98"/>
      <c r="L160" s="98"/>
      <c r="M160" s="98"/>
      <c r="N160" s="98"/>
      <c r="O160" s="98"/>
      <c r="P160" s="96"/>
      <c r="Q160" s="97"/>
      <c r="R160" s="95"/>
      <c r="S160" s="97"/>
      <c r="T160" s="98"/>
      <c r="U160" s="95"/>
      <c r="V160" s="96"/>
      <c r="W160" s="97"/>
      <c r="X160" s="95"/>
      <c r="Y160" s="81" t="s">
        <v>42</v>
      </c>
      <c r="Z160" s="82"/>
      <c r="AA160" s="98"/>
      <c r="AB160" s="95"/>
      <c r="AC160" s="97"/>
      <c r="AD160" s="95"/>
      <c r="AE160" s="99"/>
      <c r="AF160" s="98"/>
      <c r="AG160" s="95"/>
      <c r="AH160" s="96"/>
      <c r="AI160" s="97"/>
      <c r="AJ160" s="95"/>
      <c r="AK160" s="97"/>
      <c r="AL160" s="82"/>
      <c r="AM160" s="174"/>
      <c r="AN160" s="174"/>
      <c r="AO160" s="175">
        <v>1</v>
      </c>
      <c r="AP160" s="176">
        <v>1</v>
      </c>
      <c r="AQ160" s="11" t="s">
        <v>490</v>
      </c>
      <c r="AR160" s="35" t="s">
        <v>491</v>
      </c>
      <c r="AS160" s="35" t="s">
        <v>403</v>
      </c>
      <c r="AT160" s="35"/>
      <c r="AU160" s="35"/>
      <c r="AV160" s="35"/>
      <c r="AW160" s="35"/>
      <c r="AX160" s="35"/>
      <c r="AY160" s="35"/>
      <c r="AZ160" s="35" t="s">
        <v>479</v>
      </c>
      <c r="BA160" s="35"/>
      <c r="BB160" s="36"/>
    </row>
    <row r="161" spans="1:54" ht="100.8" outlineLevel="1" collapsed="1" x14ac:dyDescent="0.3">
      <c r="A161" s="64" t="s">
        <v>492</v>
      </c>
      <c r="B161" s="65" t="s">
        <v>493</v>
      </c>
      <c r="C161" s="66"/>
      <c r="D161" s="67"/>
      <c r="E161" s="68"/>
      <c r="F161" s="69"/>
      <c r="G161" s="69"/>
      <c r="H161" s="69"/>
      <c r="I161" s="69"/>
      <c r="J161" s="69"/>
      <c r="K161" s="69"/>
      <c r="L161" s="69"/>
      <c r="M161" s="69"/>
      <c r="N161" s="69"/>
      <c r="O161" s="69"/>
      <c r="P161" s="67"/>
      <c r="Q161" s="69"/>
      <c r="R161" s="69"/>
      <c r="S161" s="69"/>
      <c r="T161" s="69"/>
      <c r="U161" s="66"/>
      <c r="V161" s="69"/>
      <c r="W161" s="69"/>
      <c r="X161" s="69"/>
      <c r="Y161" s="69"/>
      <c r="Z161" s="69"/>
      <c r="AA161" s="69"/>
      <c r="AB161" s="69"/>
      <c r="AC161" s="69"/>
      <c r="AD161" s="69"/>
      <c r="AE161" s="70"/>
      <c r="AF161" s="69"/>
      <c r="AG161" s="69"/>
      <c r="AH161" s="69"/>
      <c r="AI161" s="69"/>
      <c r="AJ161" s="66"/>
      <c r="AK161" s="68"/>
      <c r="AL161" s="69"/>
      <c r="AM161" s="186">
        <v>44105</v>
      </c>
      <c r="AN161" s="186">
        <v>44316</v>
      </c>
      <c r="AO161" s="187"/>
      <c r="AP161" s="73">
        <f>SUMPRODUCT(AO162:AO164,AP162:AP164)/SUM(AO162:AO164)</f>
        <v>0.97142857142857142</v>
      </c>
      <c r="AQ161" s="74" t="s">
        <v>494</v>
      </c>
      <c r="AR161" s="75"/>
      <c r="AS161" s="76" t="s">
        <v>128</v>
      </c>
      <c r="AT161" s="76"/>
      <c r="AU161" s="75"/>
      <c r="AV161" s="75" t="s">
        <v>51</v>
      </c>
      <c r="AW161" s="75" t="s">
        <v>495</v>
      </c>
      <c r="AX161" s="75" t="s">
        <v>496</v>
      </c>
      <c r="AY161" s="75" t="s">
        <v>160</v>
      </c>
      <c r="AZ161" s="75" t="s">
        <v>497</v>
      </c>
      <c r="BA161" s="75" t="s">
        <v>498</v>
      </c>
      <c r="BB161" s="77">
        <v>3</v>
      </c>
    </row>
    <row r="162" spans="1:54" ht="43.2" hidden="1" outlineLevel="2" x14ac:dyDescent="0.3">
      <c r="A162" s="64"/>
      <c r="B162" s="89" t="s">
        <v>499</v>
      </c>
      <c r="C162" s="116"/>
      <c r="D162" s="117"/>
      <c r="E162" s="118"/>
      <c r="F162" s="121"/>
      <c r="G162" s="82"/>
      <c r="H162" s="119"/>
      <c r="I162" s="119"/>
      <c r="J162" s="119"/>
      <c r="K162" s="119"/>
      <c r="L162" s="83"/>
      <c r="M162" s="83"/>
      <c r="N162" s="83"/>
      <c r="O162" s="79"/>
      <c r="P162" s="80"/>
      <c r="Q162" s="81"/>
      <c r="R162" s="79"/>
      <c r="S162" s="81"/>
      <c r="T162" s="83"/>
      <c r="U162" s="79"/>
      <c r="V162" s="80"/>
      <c r="W162" s="118"/>
      <c r="X162" s="116"/>
      <c r="Y162" s="118" t="s">
        <v>42</v>
      </c>
      <c r="Z162" s="82" t="s">
        <v>42</v>
      </c>
      <c r="AA162" s="116"/>
      <c r="AB162" s="117"/>
      <c r="AC162" s="118"/>
      <c r="AD162" s="116"/>
      <c r="AE162" s="120"/>
      <c r="AF162" s="119"/>
      <c r="AG162" s="116"/>
      <c r="AH162" s="117"/>
      <c r="AI162" s="118"/>
      <c r="AJ162" s="116"/>
      <c r="AK162" s="118"/>
      <c r="AL162" s="82"/>
      <c r="AM162" s="129"/>
      <c r="AN162" s="129"/>
      <c r="AO162" s="130">
        <v>3</v>
      </c>
      <c r="AP162" s="87">
        <v>1</v>
      </c>
      <c r="AQ162" s="88" t="s">
        <v>500</v>
      </c>
      <c r="AR162" s="35" t="s">
        <v>501</v>
      </c>
      <c r="AS162" s="35" t="s">
        <v>177</v>
      </c>
      <c r="AT162" s="35" t="s">
        <v>502</v>
      </c>
      <c r="AU162" s="35" t="s">
        <v>503</v>
      </c>
      <c r="AV162" s="35"/>
      <c r="AW162" s="35"/>
      <c r="AX162" s="35"/>
      <c r="AY162" s="35"/>
      <c r="AZ162" s="35" t="s">
        <v>504</v>
      </c>
      <c r="BA162" s="35"/>
      <c r="BB162" s="36"/>
    </row>
    <row r="163" spans="1:54" ht="57.6" hidden="1" outlineLevel="2" x14ac:dyDescent="0.3">
      <c r="A163" s="64"/>
      <c r="B163" s="89" t="s">
        <v>505</v>
      </c>
      <c r="C163" s="116"/>
      <c r="D163" s="117"/>
      <c r="E163" s="118"/>
      <c r="F163" s="121"/>
      <c r="G163" s="82"/>
      <c r="H163" s="119"/>
      <c r="I163" s="119"/>
      <c r="J163" s="119"/>
      <c r="K163" s="119"/>
      <c r="L163" s="83"/>
      <c r="M163" s="83"/>
      <c r="N163" s="83"/>
      <c r="O163" s="79"/>
      <c r="P163" s="80"/>
      <c r="Q163" s="81"/>
      <c r="R163" s="79"/>
      <c r="S163" s="81"/>
      <c r="T163" s="83"/>
      <c r="U163" s="79"/>
      <c r="V163" s="80"/>
      <c r="W163" s="118"/>
      <c r="X163" s="116"/>
      <c r="Y163" s="118"/>
      <c r="Z163" s="82"/>
      <c r="AA163" s="116"/>
      <c r="AB163" s="117"/>
      <c r="AC163" s="118" t="s">
        <v>42</v>
      </c>
      <c r="AD163" s="116" t="s">
        <v>42</v>
      </c>
      <c r="AE163" s="120"/>
      <c r="AF163" s="119"/>
      <c r="AG163" s="116"/>
      <c r="AH163" s="117"/>
      <c r="AI163" s="118"/>
      <c r="AJ163" s="116"/>
      <c r="AK163" s="118"/>
      <c r="AL163" s="82"/>
      <c r="AM163" s="129"/>
      <c r="AN163" s="129"/>
      <c r="AO163" s="130">
        <v>2</v>
      </c>
      <c r="AP163" s="87">
        <v>0.9</v>
      </c>
      <c r="AQ163" s="88" t="s">
        <v>506</v>
      </c>
      <c r="AR163" s="35" t="s">
        <v>507</v>
      </c>
      <c r="AS163" s="35" t="s">
        <v>177</v>
      </c>
      <c r="AT163" s="35" t="s">
        <v>337</v>
      </c>
      <c r="AU163" s="35" t="s">
        <v>508</v>
      </c>
      <c r="AV163" s="35"/>
      <c r="AW163" s="35"/>
      <c r="AX163" s="35"/>
      <c r="AY163" s="35"/>
      <c r="AZ163" s="35"/>
      <c r="BA163" s="35"/>
      <c r="BB163" s="36"/>
    </row>
    <row r="164" spans="1:54" ht="43.2" hidden="1" outlineLevel="2" x14ac:dyDescent="0.3">
      <c r="A164" s="64"/>
      <c r="B164" s="89" t="s">
        <v>509</v>
      </c>
      <c r="C164" s="90"/>
      <c r="D164" s="91"/>
      <c r="E164" s="92"/>
      <c r="F164" s="150"/>
      <c r="G164" s="82"/>
      <c r="H164" s="82"/>
      <c r="I164" s="82"/>
      <c r="J164" s="82"/>
      <c r="K164" s="82"/>
      <c r="L164" s="98"/>
      <c r="M164" s="98"/>
      <c r="N164" s="98"/>
      <c r="O164" s="95"/>
      <c r="P164" s="96"/>
      <c r="Q164" s="97"/>
      <c r="R164" s="95"/>
      <c r="S164" s="97"/>
      <c r="T164" s="98"/>
      <c r="U164" s="95"/>
      <c r="V164" s="96"/>
      <c r="W164" s="92" t="s">
        <v>42</v>
      </c>
      <c r="X164" s="90" t="s">
        <v>42</v>
      </c>
      <c r="Y164" s="92" t="s">
        <v>42</v>
      </c>
      <c r="Z164" s="82" t="s">
        <v>42</v>
      </c>
      <c r="AA164" s="90"/>
      <c r="AB164" s="91"/>
      <c r="AC164" s="92"/>
      <c r="AD164" s="90"/>
      <c r="AE164" s="93"/>
      <c r="AF164" s="82"/>
      <c r="AG164" s="90"/>
      <c r="AH164" s="91"/>
      <c r="AI164" s="92"/>
      <c r="AJ164" s="90"/>
      <c r="AK164" s="92"/>
      <c r="AL164" s="82"/>
      <c r="AM164" s="129"/>
      <c r="AN164" s="129"/>
      <c r="AO164" s="130">
        <v>2</v>
      </c>
      <c r="AP164" s="87">
        <v>1</v>
      </c>
      <c r="AQ164" s="88" t="s">
        <v>510</v>
      </c>
      <c r="AR164" s="35" t="s">
        <v>511</v>
      </c>
      <c r="AS164" s="35" t="s">
        <v>403</v>
      </c>
      <c r="AT164" s="35"/>
      <c r="AU164" s="35" t="s">
        <v>512</v>
      </c>
      <c r="AV164" s="35"/>
      <c r="AW164" s="35"/>
      <c r="AX164" s="35"/>
      <c r="AY164" s="35"/>
      <c r="AZ164" s="35"/>
      <c r="BA164" s="35"/>
      <c r="BB164" s="36"/>
    </row>
    <row r="165" spans="1:54" ht="28.8" outlineLevel="1" collapsed="1" x14ac:dyDescent="0.3">
      <c r="A165" s="64" t="s">
        <v>513</v>
      </c>
      <c r="B165" s="65" t="s">
        <v>514</v>
      </c>
      <c r="C165" s="66"/>
      <c r="D165" s="67"/>
      <c r="E165" s="68"/>
      <c r="F165" s="69"/>
      <c r="G165" s="69"/>
      <c r="H165" s="69"/>
      <c r="I165" s="69"/>
      <c r="J165" s="69"/>
      <c r="K165" s="69"/>
      <c r="L165" s="69"/>
      <c r="M165" s="69"/>
      <c r="N165" s="69"/>
      <c r="O165" s="69"/>
      <c r="P165" s="67"/>
      <c r="Q165" s="69"/>
      <c r="R165" s="69"/>
      <c r="S165" s="69"/>
      <c r="T165" s="69"/>
      <c r="U165" s="66"/>
      <c r="V165" s="69"/>
      <c r="W165" s="69"/>
      <c r="X165" s="69"/>
      <c r="Y165" s="69"/>
      <c r="Z165" s="69"/>
      <c r="AA165" s="69"/>
      <c r="AB165" s="69"/>
      <c r="AC165" s="69"/>
      <c r="AD165" s="69"/>
      <c r="AE165" s="70"/>
      <c r="AF165" s="69"/>
      <c r="AG165" s="69"/>
      <c r="AH165" s="69"/>
      <c r="AI165" s="69"/>
      <c r="AJ165" s="66"/>
      <c r="AK165" s="68"/>
      <c r="AL165" s="69"/>
      <c r="AM165" s="186"/>
      <c r="AN165" s="186"/>
      <c r="AO165" s="187"/>
      <c r="AP165" s="73">
        <f>SUMPRODUCT(AO166:AO169,AP166:AP169)/SUM(AO166:AO169)</f>
        <v>0</v>
      </c>
      <c r="AQ165" s="74" t="s">
        <v>515</v>
      </c>
      <c r="AR165" s="75"/>
      <c r="AS165" s="76" t="s">
        <v>177</v>
      </c>
      <c r="AT165" s="76"/>
      <c r="AU165" s="75"/>
      <c r="AV165" s="75" t="s">
        <v>91</v>
      </c>
      <c r="AW165" s="75"/>
      <c r="AX165" s="75"/>
      <c r="AY165" s="75"/>
      <c r="AZ165" s="75"/>
      <c r="BA165" s="75"/>
      <c r="BB165" s="77">
        <v>3</v>
      </c>
    </row>
    <row r="166" spans="1:54" ht="28.8" hidden="1" outlineLevel="2" x14ac:dyDescent="0.3">
      <c r="A166" s="64"/>
      <c r="B166" s="89" t="s">
        <v>516</v>
      </c>
      <c r="C166" s="116"/>
      <c r="D166" s="117"/>
      <c r="E166" s="118"/>
      <c r="F166" s="121"/>
      <c r="G166" s="82"/>
      <c r="H166" s="119"/>
      <c r="I166" s="119"/>
      <c r="J166" s="119"/>
      <c r="K166" s="119"/>
      <c r="L166" s="83"/>
      <c r="M166" s="83"/>
      <c r="N166" s="83"/>
      <c r="O166" s="79"/>
      <c r="P166" s="80"/>
      <c r="Q166" s="81"/>
      <c r="R166" s="79"/>
      <c r="S166" s="81"/>
      <c r="T166" s="83"/>
      <c r="U166" s="79"/>
      <c r="V166" s="80"/>
      <c r="W166" s="118"/>
      <c r="X166" s="116"/>
      <c r="Y166" s="118"/>
      <c r="Z166" s="82"/>
      <c r="AA166" s="116"/>
      <c r="AB166" s="117"/>
      <c r="AC166" s="118"/>
      <c r="AD166" s="116"/>
      <c r="AE166" s="120"/>
      <c r="AF166" s="119"/>
      <c r="AG166" s="116"/>
      <c r="AH166" s="117"/>
      <c r="AI166" s="118"/>
      <c r="AJ166" s="116"/>
      <c r="AK166" s="118"/>
      <c r="AL166" s="82"/>
      <c r="AM166" s="129"/>
      <c r="AN166" s="129"/>
      <c r="AO166" s="130">
        <v>1</v>
      </c>
      <c r="AP166" s="87">
        <v>0</v>
      </c>
      <c r="AQ166" s="88" t="s">
        <v>517</v>
      </c>
      <c r="AR166" s="35"/>
      <c r="AS166" s="35" t="s">
        <v>177</v>
      </c>
      <c r="AT166" s="35"/>
      <c r="AU166" s="35"/>
      <c r="AV166" s="35"/>
      <c r="AW166" s="35"/>
      <c r="AX166" s="35"/>
      <c r="AY166" s="35"/>
      <c r="AZ166" s="35"/>
      <c r="BA166" s="35" t="s">
        <v>518</v>
      </c>
      <c r="BB166" s="36"/>
    </row>
    <row r="167" spans="1:54" ht="28.8" hidden="1" outlineLevel="2" x14ac:dyDescent="0.3">
      <c r="A167" s="64"/>
      <c r="B167" s="89" t="s">
        <v>519</v>
      </c>
      <c r="C167" s="79"/>
      <c r="D167" s="80"/>
      <c r="E167" s="81"/>
      <c r="F167" s="82"/>
      <c r="G167" s="82"/>
      <c r="H167" s="83"/>
      <c r="I167" s="83"/>
      <c r="J167" s="83"/>
      <c r="K167" s="83"/>
      <c r="L167" s="83"/>
      <c r="M167" s="83"/>
      <c r="N167" s="83"/>
      <c r="O167" s="79"/>
      <c r="P167" s="80"/>
      <c r="Q167" s="81"/>
      <c r="R167" s="79"/>
      <c r="S167" s="81"/>
      <c r="T167" s="83"/>
      <c r="U167" s="79"/>
      <c r="V167" s="80"/>
      <c r="W167" s="81"/>
      <c r="X167" s="79"/>
      <c r="Y167" s="81"/>
      <c r="Z167" s="82"/>
      <c r="AA167" s="79"/>
      <c r="AB167" s="80"/>
      <c r="AC167" s="81"/>
      <c r="AD167" s="79"/>
      <c r="AE167" s="84"/>
      <c r="AF167" s="83"/>
      <c r="AG167" s="79"/>
      <c r="AH167" s="80"/>
      <c r="AI167" s="81"/>
      <c r="AJ167" s="79"/>
      <c r="AK167" s="81"/>
      <c r="AL167" s="82"/>
      <c r="AM167" s="129"/>
      <c r="AN167" s="129"/>
      <c r="AO167" s="130">
        <v>1</v>
      </c>
      <c r="AP167" s="87">
        <v>0</v>
      </c>
      <c r="AQ167" s="88" t="s">
        <v>520</v>
      </c>
      <c r="AR167" s="35"/>
      <c r="AS167" s="35" t="s">
        <v>177</v>
      </c>
      <c r="AT167" s="35"/>
      <c r="AU167" s="35"/>
      <c r="AV167" s="35"/>
      <c r="AW167" s="35"/>
      <c r="AX167" s="35"/>
      <c r="AY167" s="35"/>
      <c r="AZ167" s="35"/>
      <c r="BA167" s="35"/>
      <c r="BB167" s="36"/>
    </row>
    <row r="168" spans="1:54" ht="28.8" hidden="1" outlineLevel="2" x14ac:dyDescent="0.3">
      <c r="A168" s="64"/>
      <c r="B168" s="89" t="s">
        <v>521</v>
      </c>
      <c r="C168" s="79"/>
      <c r="D168" s="80"/>
      <c r="E168" s="81"/>
      <c r="F168" s="121"/>
      <c r="G168" s="82"/>
      <c r="H168" s="83"/>
      <c r="I168" s="83"/>
      <c r="J168" s="83"/>
      <c r="K168" s="83"/>
      <c r="L168" s="83"/>
      <c r="M168" s="83"/>
      <c r="N168" s="83"/>
      <c r="O168" s="79"/>
      <c r="P168" s="80"/>
      <c r="Q168" s="81"/>
      <c r="R168" s="79"/>
      <c r="S168" s="81"/>
      <c r="T168" s="83"/>
      <c r="U168" s="79"/>
      <c r="V168" s="80"/>
      <c r="W168" s="81"/>
      <c r="X168" s="79"/>
      <c r="Y168" s="81"/>
      <c r="Z168" s="82"/>
      <c r="AA168" s="79"/>
      <c r="AB168" s="80"/>
      <c r="AC168" s="81"/>
      <c r="AD168" s="79"/>
      <c r="AE168" s="84"/>
      <c r="AF168" s="83"/>
      <c r="AG168" s="79"/>
      <c r="AH168" s="80"/>
      <c r="AI168" s="81"/>
      <c r="AJ168" s="79"/>
      <c r="AK168" s="81"/>
      <c r="AL168" s="82"/>
      <c r="AM168" s="129"/>
      <c r="AN168" s="129"/>
      <c r="AO168" s="130">
        <v>1</v>
      </c>
      <c r="AP168" s="87">
        <v>0</v>
      </c>
      <c r="AQ168" s="88" t="s">
        <v>522</v>
      </c>
      <c r="AR168" s="35"/>
      <c r="AS168" s="35" t="s">
        <v>177</v>
      </c>
      <c r="AT168" s="35"/>
      <c r="AU168" s="35"/>
      <c r="AV168" s="35"/>
      <c r="AW168" s="35"/>
      <c r="AX168" s="35"/>
      <c r="AY168" s="35"/>
      <c r="AZ168" s="35"/>
      <c r="BA168" s="35"/>
      <c r="BB168" s="36"/>
    </row>
    <row r="169" spans="1:54" ht="43.2" hidden="1" outlineLevel="2" x14ac:dyDescent="0.3">
      <c r="A169" s="64"/>
      <c r="B169" s="89" t="s">
        <v>523</v>
      </c>
      <c r="C169" s="95"/>
      <c r="D169" s="96"/>
      <c r="E169" s="97"/>
      <c r="F169" s="150"/>
      <c r="G169" s="82"/>
      <c r="H169" s="98"/>
      <c r="I169" s="98"/>
      <c r="J169" s="98"/>
      <c r="K169" s="98"/>
      <c r="L169" s="98"/>
      <c r="M169" s="98"/>
      <c r="N169" s="98"/>
      <c r="O169" s="95"/>
      <c r="P169" s="96"/>
      <c r="Q169" s="97"/>
      <c r="R169" s="95"/>
      <c r="S169" s="97"/>
      <c r="T169" s="98"/>
      <c r="U169" s="95"/>
      <c r="V169" s="96"/>
      <c r="W169" s="97"/>
      <c r="X169" s="95"/>
      <c r="Y169" s="97"/>
      <c r="Z169" s="82"/>
      <c r="AA169" s="95"/>
      <c r="AB169" s="96"/>
      <c r="AC169" s="97"/>
      <c r="AD169" s="95"/>
      <c r="AE169" s="99"/>
      <c r="AF169" s="98"/>
      <c r="AG169" s="95"/>
      <c r="AH169" s="96"/>
      <c r="AI169" s="97"/>
      <c r="AJ169" s="95"/>
      <c r="AK169" s="97"/>
      <c r="AL169" s="82"/>
      <c r="AM169" s="129"/>
      <c r="AN169" s="129"/>
      <c r="AO169" s="130">
        <v>1</v>
      </c>
      <c r="AP169" s="87">
        <v>0</v>
      </c>
      <c r="AQ169" s="35" t="s">
        <v>524</v>
      </c>
      <c r="AR169" s="35"/>
      <c r="AS169" s="35" t="s">
        <v>177</v>
      </c>
      <c r="AT169" s="35"/>
      <c r="AU169" s="35"/>
      <c r="AV169" s="35"/>
      <c r="AW169" s="35"/>
      <c r="AX169" s="35"/>
      <c r="AY169" s="35"/>
      <c r="AZ169" s="35"/>
      <c r="BA169" s="35"/>
      <c r="BB169" s="36"/>
    </row>
    <row r="170" spans="1:54" ht="28.8" outlineLevel="1" collapsed="1" x14ac:dyDescent="0.3">
      <c r="A170" s="64" t="s">
        <v>525</v>
      </c>
      <c r="B170" s="189" t="s">
        <v>526</v>
      </c>
      <c r="C170" s="190"/>
      <c r="D170" s="191"/>
      <c r="E170" s="192"/>
      <c r="F170" s="193"/>
      <c r="G170" s="193"/>
      <c r="H170" s="193"/>
      <c r="I170" s="193"/>
      <c r="J170" s="193"/>
      <c r="K170" s="193"/>
      <c r="L170" s="193"/>
      <c r="M170" s="193"/>
      <c r="N170" s="193"/>
      <c r="O170" s="193"/>
      <c r="P170" s="191"/>
      <c r="Q170" s="193"/>
      <c r="R170" s="193"/>
      <c r="S170" s="193"/>
      <c r="T170" s="193"/>
      <c r="U170" s="190"/>
      <c r="V170" s="193"/>
      <c r="W170" s="193"/>
      <c r="X170" s="193"/>
      <c r="Y170" s="193"/>
      <c r="Z170" s="193"/>
      <c r="AA170" s="193"/>
      <c r="AB170" s="193"/>
      <c r="AC170" s="193"/>
      <c r="AD170" s="193"/>
      <c r="AE170" s="194"/>
      <c r="AF170" s="193"/>
      <c r="AG170" s="193"/>
      <c r="AH170" s="193"/>
      <c r="AI170" s="193"/>
      <c r="AJ170" s="190"/>
      <c r="AK170" s="192"/>
      <c r="AL170" s="193"/>
      <c r="AM170" s="195">
        <v>44228</v>
      </c>
      <c r="AN170" s="195">
        <v>44469</v>
      </c>
      <c r="AO170" s="196"/>
      <c r="AP170" s="73">
        <f>SUMPRODUCT(AO171:AO174,AP171:AP174)/SUM(AO171:AO174)</f>
        <v>0.15</v>
      </c>
      <c r="AQ170" s="197" t="s">
        <v>527</v>
      </c>
      <c r="AR170" s="198"/>
      <c r="AS170" s="76" t="s">
        <v>177</v>
      </c>
      <c r="AT170" s="76"/>
      <c r="AU170" s="75"/>
      <c r="AV170" s="75" t="s">
        <v>91</v>
      </c>
      <c r="AW170" s="75"/>
      <c r="AX170" s="75"/>
      <c r="AY170" s="75"/>
      <c r="AZ170" s="75"/>
      <c r="BA170" s="75"/>
      <c r="BB170" s="77">
        <v>3</v>
      </c>
    </row>
    <row r="171" spans="1:54" ht="57.6" hidden="1" outlineLevel="2" x14ac:dyDescent="0.3">
      <c r="A171" s="64"/>
      <c r="B171" s="89" t="s">
        <v>528</v>
      </c>
      <c r="C171" s="116"/>
      <c r="D171" s="117"/>
      <c r="E171" s="118"/>
      <c r="F171" s="121"/>
      <c r="G171" s="82"/>
      <c r="H171" s="119"/>
      <c r="I171" s="119"/>
      <c r="J171" s="119"/>
      <c r="K171" s="119"/>
      <c r="L171" s="83"/>
      <c r="M171" s="83"/>
      <c r="N171" s="83"/>
      <c r="O171" s="79"/>
      <c r="P171" s="80"/>
      <c r="Q171" s="81"/>
      <c r="R171" s="79"/>
      <c r="S171" s="81"/>
      <c r="T171" s="83"/>
      <c r="U171" s="79"/>
      <c r="V171" s="80"/>
      <c r="W171" s="118"/>
      <c r="X171" s="116"/>
      <c r="Y171" s="118" t="s">
        <v>42</v>
      </c>
      <c r="Z171" s="82" t="s">
        <v>42</v>
      </c>
      <c r="AA171" s="116"/>
      <c r="AB171" s="117"/>
      <c r="AC171" s="118"/>
      <c r="AD171" s="116"/>
      <c r="AE171" s="120"/>
      <c r="AF171" s="119"/>
      <c r="AG171" s="116"/>
      <c r="AH171" s="117"/>
      <c r="AI171" s="118"/>
      <c r="AJ171" s="116"/>
      <c r="AK171" s="118"/>
      <c r="AL171" s="82"/>
      <c r="AM171" s="129"/>
      <c r="AN171" s="129"/>
      <c r="AO171" s="130">
        <v>3</v>
      </c>
      <c r="AP171" s="87">
        <v>0</v>
      </c>
      <c r="AQ171" s="88" t="s">
        <v>529</v>
      </c>
      <c r="AR171" s="35"/>
      <c r="AS171" s="35" t="s">
        <v>177</v>
      </c>
      <c r="AT171" s="35"/>
      <c r="AU171" s="35"/>
      <c r="AV171" s="35"/>
      <c r="AW171" s="35"/>
      <c r="AX171" s="35"/>
      <c r="AY171" s="35"/>
      <c r="AZ171" s="35" t="s">
        <v>530</v>
      </c>
      <c r="BA171" s="35"/>
      <c r="BB171" s="36"/>
    </row>
    <row r="172" spans="1:54" ht="86.4" hidden="1" outlineLevel="2" x14ac:dyDescent="0.3">
      <c r="A172" s="64"/>
      <c r="B172" s="89" t="s">
        <v>531</v>
      </c>
      <c r="C172" s="116"/>
      <c r="D172" s="117"/>
      <c r="E172" s="118"/>
      <c r="F172" s="121"/>
      <c r="G172" s="82"/>
      <c r="H172" s="119"/>
      <c r="I172" s="119"/>
      <c r="J172" s="119"/>
      <c r="K172" s="119"/>
      <c r="L172" s="83"/>
      <c r="M172" s="83"/>
      <c r="N172" s="83"/>
      <c r="O172" s="79"/>
      <c r="P172" s="80"/>
      <c r="Q172" s="81"/>
      <c r="R172" s="79"/>
      <c r="S172" s="81"/>
      <c r="T172" s="83"/>
      <c r="U172" s="79"/>
      <c r="V172" s="80"/>
      <c r="W172" s="118"/>
      <c r="X172" s="116"/>
      <c r="Y172" s="118" t="s">
        <v>42</v>
      </c>
      <c r="Z172" s="82"/>
      <c r="AA172" s="116"/>
      <c r="AB172" s="117"/>
      <c r="AC172" s="118"/>
      <c r="AD172" s="116"/>
      <c r="AE172" s="120"/>
      <c r="AF172" s="119"/>
      <c r="AG172" s="116"/>
      <c r="AH172" s="117"/>
      <c r="AI172" s="118"/>
      <c r="AJ172" s="116"/>
      <c r="AK172" s="118"/>
      <c r="AL172" s="82"/>
      <c r="AM172" s="129"/>
      <c r="AN172" s="129"/>
      <c r="AO172" s="130">
        <v>3</v>
      </c>
      <c r="AP172" s="87">
        <v>0</v>
      </c>
      <c r="AQ172" s="88" t="s">
        <v>532</v>
      </c>
      <c r="AR172" s="35"/>
      <c r="AS172" s="35" t="s">
        <v>177</v>
      </c>
      <c r="AT172" s="35"/>
      <c r="AU172" s="35"/>
      <c r="AV172" s="35"/>
      <c r="AW172" s="35"/>
      <c r="AX172" s="35"/>
      <c r="AY172" s="35"/>
      <c r="AZ172" s="35"/>
      <c r="BA172" s="35"/>
      <c r="BB172" s="36"/>
    </row>
    <row r="173" spans="1:54" ht="28.8" hidden="1" outlineLevel="2" x14ac:dyDescent="0.3">
      <c r="A173" s="64"/>
      <c r="B173" s="89" t="s">
        <v>533</v>
      </c>
      <c r="C173" s="116"/>
      <c r="D173" s="117"/>
      <c r="E173" s="118"/>
      <c r="F173" s="121"/>
      <c r="G173" s="82"/>
      <c r="H173" s="119"/>
      <c r="I173" s="119"/>
      <c r="J173" s="119"/>
      <c r="K173" s="119"/>
      <c r="L173" s="119"/>
      <c r="M173" s="119"/>
      <c r="N173" s="119"/>
      <c r="O173" s="119"/>
      <c r="P173" s="117"/>
      <c r="Q173" s="118"/>
      <c r="R173" s="116"/>
      <c r="S173" s="118"/>
      <c r="T173" s="119"/>
      <c r="U173" s="116"/>
      <c r="V173" s="117"/>
      <c r="W173" s="118"/>
      <c r="X173" s="116"/>
      <c r="Y173" s="118"/>
      <c r="Z173" s="82"/>
      <c r="AA173" s="119"/>
      <c r="AB173" s="117" t="s">
        <v>42</v>
      </c>
      <c r="AC173" s="118" t="s">
        <v>42</v>
      </c>
      <c r="AD173" s="116"/>
      <c r="AE173" s="120"/>
      <c r="AF173" s="119"/>
      <c r="AG173" s="116"/>
      <c r="AH173" s="117"/>
      <c r="AI173" s="118"/>
      <c r="AJ173" s="116"/>
      <c r="AK173" s="118"/>
      <c r="AL173" s="82"/>
      <c r="AM173" s="129"/>
      <c r="AN173" s="129"/>
      <c r="AO173" s="130">
        <v>2</v>
      </c>
      <c r="AP173" s="87">
        <v>0.6</v>
      </c>
      <c r="AQ173" s="88" t="s">
        <v>534</v>
      </c>
      <c r="AR173" s="35"/>
      <c r="AS173" s="35"/>
      <c r="AT173" s="35"/>
      <c r="AU173" s="35" t="s">
        <v>535</v>
      </c>
      <c r="AV173" s="35"/>
      <c r="AW173" s="35"/>
      <c r="AX173" s="35"/>
      <c r="AY173" s="35"/>
      <c r="AZ173" s="35"/>
      <c r="BA173" s="35"/>
      <c r="BB173" s="36"/>
    </row>
    <row r="174" spans="1:54" hidden="1" outlineLevel="2" x14ac:dyDescent="0.3">
      <c r="A174" s="64"/>
      <c r="B174" s="89"/>
      <c r="C174" s="116"/>
      <c r="D174" s="117"/>
      <c r="E174" s="118"/>
      <c r="F174" s="121"/>
      <c r="G174" s="82"/>
      <c r="H174" s="119"/>
      <c r="I174" s="119"/>
      <c r="J174" s="119"/>
      <c r="K174" s="119"/>
      <c r="L174" s="119"/>
      <c r="M174" s="119"/>
      <c r="N174" s="119"/>
      <c r="O174" s="119"/>
      <c r="P174" s="117"/>
      <c r="Q174" s="118"/>
      <c r="R174" s="116"/>
      <c r="S174" s="118"/>
      <c r="T174" s="119"/>
      <c r="U174" s="116"/>
      <c r="V174" s="117"/>
      <c r="W174" s="118"/>
      <c r="X174" s="116"/>
      <c r="Y174" s="118"/>
      <c r="Z174" s="82"/>
      <c r="AA174" s="119"/>
      <c r="AB174" s="117"/>
      <c r="AC174" s="118"/>
      <c r="AD174" s="116"/>
      <c r="AE174" s="120"/>
      <c r="AF174" s="119"/>
      <c r="AG174" s="116"/>
      <c r="AH174" s="117"/>
      <c r="AI174" s="118"/>
      <c r="AJ174" s="116"/>
      <c r="AK174" s="118"/>
      <c r="AL174" s="82"/>
      <c r="AM174" s="129"/>
      <c r="AN174" s="129"/>
      <c r="AO174" s="130"/>
      <c r="AP174" s="87"/>
      <c r="AQ174" s="88"/>
      <c r="AR174" s="35"/>
      <c r="AS174" s="35"/>
      <c r="AT174" s="35"/>
      <c r="AU174" s="35"/>
      <c r="AV174" s="35"/>
      <c r="AW174" s="35"/>
      <c r="AX174" s="35"/>
      <c r="AY174" s="35"/>
      <c r="AZ174" s="35"/>
      <c r="BA174" s="35"/>
      <c r="BB174" s="36"/>
    </row>
    <row r="175" spans="1:54" ht="57.6" outlineLevel="1" collapsed="1" x14ac:dyDescent="0.3">
      <c r="A175" s="64" t="s">
        <v>536</v>
      </c>
      <c r="B175" s="65" t="s">
        <v>537</v>
      </c>
      <c r="C175" s="66"/>
      <c r="D175" s="67"/>
      <c r="E175" s="68"/>
      <c r="F175" s="69"/>
      <c r="G175" s="69"/>
      <c r="H175" s="69"/>
      <c r="I175" s="69"/>
      <c r="J175" s="69"/>
      <c r="K175" s="69"/>
      <c r="L175" s="69"/>
      <c r="M175" s="69"/>
      <c r="N175" s="69"/>
      <c r="O175" s="69"/>
      <c r="P175" s="67"/>
      <c r="Q175" s="69"/>
      <c r="R175" s="69"/>
      <c r="S175" s="69"/>
      <c r="T175" s="69"/>
      <c r="U175" s="66"/>
      <c r="V175" s="69"/>
      <c r="W175" s="69"/>
      <c r="X175" s="69"/>
      <c r="Y175" s="69"/>
      <c r="Z175" s="69"/>
      <c r="AA175" s="69"/>
      <c r="AB175" s="69"/>
      <c r="AC175" s="69"/>
      <c r="AD175" s="69"/>
      <c r="AE175" s="70"/>
      <c r="AF175" s="69"/>
      <c r="AG175" s="69"/>
      <c r="AH175" s="69"/>
      <c r="AI175" s="69"/>
      <c r="AJ175" s="66"/>
      <c r="AK175" s="68"/>
      <c r="AL175" s="69"/>
      <c r="AM175" s="186">
        <v>43891</v>
      </c>
      <c r="AN175" s="186">
        <v>44316</v>
      </c>
      <c r="AO175" s="187"/>
      <c r="AP175" s="73">
        <f>SUMPRODUCT(AO176:AO181,AP176:AP181)/SUM(AO176:AO181)</f>
        <v>0.35833333333333334</v>
      </c>
      <c r="AQ175" s="74" t="s">
        <v>538</v>
      </c>
      <c r="AR175" s="75"/>
      <c r="AS175" s="76" t="s">
        <v>177</v>
      </c>
      <c r="AT175" s="76" t="s">
        <v>337</v>
      </c>
      <c r="AU175" s="75"/>
      <c r="AV175" s="75" t="s">
        <v>51</v>
      </c>
      <c r="AW175" s="75" t="s">
        <v>539</v>
      </c>
      <c r="AX175" s="75" t="s">
        <v>540</v>
      </c>
      <c r="AY175" s="75" t="s">
        <v>160</v>
      </c>
      <c r="AZ175" s="75" t="s">
        <v>541</v>
      </c>
      <c r="BA175" s="75"/>
      <c r="BB175" s="77">
        <v>2</v>
      </c>
    </row>
    <row r="176" spans="1:54" ht="72" hidden="1" outlineLevel="2" x14ac:dyDescent="0.3">
      <c r="A176" s="64"/>
      <c r="B176" s="89" t="s">
        <v>542</v>
      </c>
      <c r="C176" s="116"/>
      <c r="D176" s="117"/>
      <c r="E176" s="118"/>
      <c r="F176" s="121"/>
      <c r="G176" s="82"/>
      <c r="H176" s="119"/>
      <c r="I176" s="119"/>
      <c r="J176" s="119"/>
      <c r="K176" s="119"/>
      <c r="L176" s="119"/>
      <c r="M176" s="119"/>
      <c r="N176" s="119"/>
      <c r="O176" s="119"/>
      <c r="P176" s="117"/>
      <c r="Q176" s="118"/>
      <c r="R176" s="116"/>
      <c r="S176" s="118"/>
      <c r="T176" s="119"/>
      <c r="U176" s="116"/>
      <c r="V176" s="117"/>
      <c r="W176" s="118"/>
      <c r="X176" s="116"/>
      <c r="Y176" s="118" t="s">
        <v>42</v>
      </c>
      <c r="Z176" s="82" t="s">
        <v>42</v>
      </c>
      <c r="AA176" s="119"/>
      <c r="AB176" s="117"/>
      <c r="AC176" s="118"/>
      <c r="AD176" s="116"/>
      <c r="AE176" s="120"/>
      <c r="AF176" s="119"/>
      <c r="AG176" s="116"/>
      <c r="AH176" s="117"/>
      <c r="AI176" s="118"/>
      <c r="AJ176" s="116"/>
      <c r="AK176" s="118"/>
      <c r="AL176" s="82"/>
      <c r="AM176" s="129"/>
      <c r="AN176" s="129"/>
      <c r="AO176" s="130">
        <v>3</v>
      </c>
      <c r="AP176" s="87">
        <v>0.6</v>
      </c>
      <c r="AQ176" s="88" t="s">
        <v>543</v>
      </c>
      <c r="AR176" s="35" t="s">
        <v>544</v>
      </c>
      <c r="AS176" s="35" t="s">
        <v>177</v>
      </c>
      <c r="AT176" s="35"/>
      <c r="AU176" s="35" t="s">
        <v>545</v>
      </c>
      <c r="AV176" s="35"/>
      <c r="AW176" s="35"/>
      <c r="AX176" s="35"/>
      <c r="AY176" s="35"/>
      <c r="AZ176" s="35" t="s">
        <v>306</v>
      </c>
      <c r="BA176" s="35"/>
      <c r="BB176" s="36"/>
    </row>
    <row r="177" spans="1:54" ht="43.2" hidden="1" outlineLevel="2" x14ac:dyDescent="0.3">
      <c r="A177" s="64"/>
      <c r="B177" s="89" t="s">
        <v>546</v>
      </c>
      <c r="C177" s="116"/>
      <c r="D177" s="117"/>
      <c r="E177" s="118"/>
      <c r="F177" s="121"/>
      <c r="G177" s="82"/>
      <c r="H177" s="119"/>
      <c r="I177" s="119"/>
      <c r="J177" s="119"/>
      <c r="K177" s="119"/>
      <c r="L177" s="119"/>
      <c r="M177" s="119"/>
      <c r="N177" s="119"/>
      <c r="O177" s="119"/>
      <c r="P177" s="117"/>
      <c r="Q177" s="118"/>
      <c r="R177" s="116"/>
      <c r="S177" s="118"/>
      <c r="T177" s="119"/>
      <c r="U177" s="116"/>
      <c r="V177" s="117"/>
      <c r="W177" s="118"/>
      <c r="X177" s="116"/>
      <c r="Y177" s="118" t="s">
        <v>42</v>
      </c>
      <c r="Z177" s="82" t="s">
        <v>42</v>
      </c>
      <c r="AA177" s="119" t="s">
        <v>28</v>
      </c>
      <c r="AB177" s="117" t="s">
        <v>28</v>
      </c>
      <c r="AC177" s="118"/>
      <c r="AD177" s="116"/>
      <c r="AE177" s="120"/>
      <c r="AF177" s="119"/>
      <c r="AG177" s="116"/>
      <c r="AH177" s="117"/>
      <c r="AI177" s="118"/>
      <c r="AJ177" s="116"/>
      <c r="AK177" s="118"/>
      <c r="AL177" s="82"/>
      <c r="AM177" s="129"/>
      <c r="AN177" s="129"/>
      <c r="AO177" s="130">
        <v>2</v>
      </c>
      <c r="AP177" s="87">
        <v>1</v>
      </c>
      <c r="AQ177" s="88" t="s">
        <v>547</v>
      </c>
      <c r="AR177" s="35" t="s">
        <v>548</v>
      </c>
      <c r="AS177" s="35" t="s">
        <v>177</v>
      </c>
      <c r="AT177" s="35" t="s">
        <v>337</v>
      </c>
      <c r="AU177" s="35"/>
      <c r="AV177" s="35"/>
      <c r="AW177" s="35"/>
      <c r="AX177" s="35"/>
      <c r="AY177" s="35"/>
      <c r="AZ177" s="35"/>
      <c r="BA177" s="35"/>
      <c r="BB177" s="36"/>
    </row>
    <row r="178" spans="1:54" ht="28.8" hidden="1" outlineLevel="2" x14ac:dyDescent="0.3">
      <c r="A178" s="64"/>
      <c r="B178" s="89" t="s">
        <v>549</v>
      </c>
      <c r="C178" s="116"/>
      <c r="D178" s="117"/>
      <c r="E178" s="118"/>
      <c r="F178" s="121"/>
      <c r="G178" s="82"/>
      <c r="H178" s="119"/>
      <c r="I178" s="119"/>
      <c r="J178" s="119"/>
      <c r="K178" s="119"/>
      <c r="L178" s="119"/>
      <c r="M178" s="119"/>
      <c r="N178" s="119"/>
      <c r="O178" s="119"/>
      <c r="P178" s="117"/>
      <c r="Q178" s="118"/>
      <c r="R178" s="116"/>
      <c r="S178" s="118"/>
      <c r="T178" s="119"/>
      <c r="U178" s="116"/>
      <c r="V178" s="117"/>
      <c r="W178" s="118"/>
      <c r="X178" s="116"/>
      <c r="Y178" s="118"/>
      <c r="Z178" s="82"/>
      <c r="AA178" s="119" t="s">
        <v>28</v>
      </c>
      <c r="AB178" s="117" t="s">
        <v>28</v>
      </c>
      <c r="AC178" s="118" t="s">
        <v>28</v>
      </c>
      <c r="AD178" s="116" t="s">
        <v>28</v>
      </c>
      <c r="AE178" s="120"/>
      <c r="AF178" s="119"/>
      <c r="AG178" s="116"/>
      <c r="AH178" s="117"/>
      <c r="AI178" s="118"/>
      <c r="AJ178" s="116"/>
      <c r="AK178" s="118"/>
      <c r="AL178" s="82"/>
      <c r="AM178" s="129"/>
      <c r="AN178" s="129"/>
      <c r="AO178" s="130">
        <v>1</v>
      </c>
      <c r="AP178" s="87">
        <v>0.5</v>
      </c>
      <c r="AQ178" s="88" t="s">
        <v>550</v>
      </c>
      <c r="AR178" s="35"/>
      <c r="AS178" s="35" t="s">
        <v>177</v>
      </c>
      <c r="AT178" s="35"/>
      <c r="AU178" s="35"/>
      <c r="AV178" s="35"/>
      <c r="AW178" s="35"/>
      <c r="AX178" s="35"/>
      <c r="AY178" s="35"/>
      <c r="AZ178" s="35"/>
      <c r="BA178" s="35"/>
      <c r="BB178" s="36"/>
    </row>
    <row r="179" spans="1:54" ht="28.8" hidden="1" outlineLevel="2" x14ac:dyDescent="0.3">
      <c r="A179" s="64"/>
      <c r="B179" s="89" t="s">
        <v>551</v>
      </c>
      <c r="C179" s="116"/>
      <c r="D179" s="117"/>
      <c r="E179" s="118"/>
      <c r="F179" s="121"/>
      <c r="G179" s="82"/>
      <c r="H179" s="119"/>
      <c r="I179" s="119"/>
      <c r="J179" s="119"/>
      <c r="K179" s="119"/>
      <c r="L179" s="119"/>
      <c r="M179" s="119"/>
      <c r="N179" s="119"/>
      <c r="O179" s="119"/>
      <c r="P179" s="117"/>
      <c r="Q179" s="118"/>
      <c r="R179" s="116"/>
      <c r="S179" s="118"/>
      <c r="T179" s="119"/>
      <c r="U179" s="116"/>
      <c r="V179" s="117"/>
      <c r="W179" s="118"/>
      <c r="X179" s="116"/>
      <c r="Y179" s="118"/>
      <c r="Z179" s="82"/>
      <c r="AA179" s="119" t="s">
        <v>28</v>
      </c>
      <c r="AB179" s="117" t="s">
        <v>28</v>
      </c>
      <c r="AC179" s="118" t="s">
        <v>28</v>
      </c>
      <c r="AD179" s="116" t="s">
        <v>28</v>
      </c>
      <c r="AE179" s="120"/>
      <c r="AF179" s="119"/>
      <c r="AG179" s="116"/>
      <c r="AH179" s="117"/>
      <c r="AI179" s="118"/>
      <c r="AJ179" s="116"/>
      <c r="AK179" s="118"/>
      <c r="AL179" s="82"/>
      <c r="AM179" s="129"/>
      <c r="AN179" s="129"/>
      <c r="AO179" s="130">
        <v>3</v>
      </c>
      <c r="AP179" s="87">
        <v>0</v>
      </c>
      <c r="AQ179" s="88" t="s">
        <v>552</v>
      </c>
      <c r="AR179" s="35"/>
      <c r="AS179" s="35" t="s">
        <v>177</v>
      </c>
      <c r="AT179" s="35"/>
      <c r="AU179" s="35"/>
      <c r="AV179" s="35"/>
      <c r="AW179" s="35"/>
      <c r="AX179" s="35"/>
      <c r="AY179" s="35"/>
      <c r="AZ179" s="35"/>
      <c r="BA179" s="35"/>
      <c r="BB179" s="36"/>
    </row>
    <row r="180" spans="1:54" ht="32.549999999999997" hidden="1" customHeight="1" outlineLevel="2" x14ac:dyDescent="0.3">
      <c r="A180" s="64"/>
      <c r="B180" s="89" t="s">
        <v>553</v>
      </c>
      <c r="C180" s="116"/>
      <c r="D180" s="117"/>
      <c r="E180" s="118"/>
      <c r="F180" s="121"/>
      <c r="G180" s="82"/>
      <c r="H180" s="119"/>
      <c r="I180" s="119"/>
      <c r="J180" s="119"/>
      <c r="K180" s="119"/>
      <c r="L180" s="119"/>
      <c r="M180" s="119"/>
      <c r="N180" s="119"/>
      <c r="O180" s="119"/>
      <c r="P180" s="117"/>
      <c r="Q180" s="118"/>
      <c r="R180" s="116"/>
      <c r="S180" s="118"/>
      <c r="T180" s="119"/>
      <c r="U180" s="116"/>
      <c r="V180" s="117"/>
      <c r="W180" s="118"/>
      <c r="X180" s="116"/>
      <c r="Y180" s="118"/>
      <c r="Z180" s="82"/>
      <c r="AA180" s="119"/>
      <c r="AB180" s="117" t="s">
        <v>28</v>
      </c>
      <c r="AC180" s="118" t="s">
        <v>28</v>
      </c>
      <c r="AD180" s="116" t="s">
        <v>28</v>
      </c>
      <c r="AE180" s="120" t="s">
        <v>28</v>
      </c>
      <c r="AF180" s="119"/>
      <c r="AG180" s="116"/>
      <c r="AH180" s="117"/>
      <c r="AI180" s="118"/>
      <c r="AJ180" s="116"/>
      <c r="AK180" s="118"/>
      <c r="AL180" s="82"/>
      <c r="AM180" s="129"/>
      <c r="AN180" s="129"/>
      <c r="AO180" s="130">
        <v>2</v>
      </c>
      <c r="AP180" s="87">
        <v>0</v>
      </c>
      <c r="AQ180" s="88" t="s">
        <v>554</v>
      </c>
      <c r="AR180" s="35"/>
      <c r="AS180" s="35" t="s">
        <v>177</v>
      </c>
      <c r="AT180" s="35"/>
      <c r="AU180" s="35"/>
      <c r="AV180" s="35"/>
      <c r="AW180" s="35"/>
      <c r="AX180" s="35"/>
      <c r="AY180" s="35"/>
      <c r="AZ180" s="35"/>
      <c r="BA180" s="35"/>
      <c r="BB180" s="36"/>
    </row>
    <row r="181" spans="1:54" hidden="1" outlineLevel="2" x14ac:dyDescent="0.3">
      <c r="A181" s="64"/>
      <c r="B181" s="89" t="s">
        <v>555</v>
      </c>
      <c r="C181" s="116"/>
      <c r="D181" s="117"/>
      <c r="E181" s="118"/>
      <c r="F181" s="121"/>
      <c r="G181" s="82"/>
      <c r="H181" s="119"/>
      <c r="I181" s="119"/>
      <c r="J181" s="119"/>
      <c r="K181" s="119"/>
      <c r="L181" s="119"/>
      <c r="M181" s="119"/>
      <c r="N181" s="119"/>
      <c r="O181" s="119"/>
      <c r="P181" s="117"/>
      <c r="Q181" s="118"/>
      <c r="R181" s="116"/>
      <c r="S181" s="118"/>
      <c r="T181" s="119"/>
      <c r="U181" s="116"/>
      <c r="V181" s="117"/>
      <c r="W181" s="118"/>
      <c r="X181" s="116"/>
      <c r="Y181" s="118"/>
      <c r="Z181" s="82"/>
      <c r="AA181" s="119"/>
      <c r="AB181" s="117"/>
      <c r="AC181" s="118"/>
      <c r="AD181" s="116" t="s">
        <v>28</v>
      </c>
      <c r="AE181" s="120" t="s">
        <v>28</v>
      </c>
      <c r="AF181" s="119"/>
      <c r="AG181" s="116"/>
      <c r="AH181" s="117"/>
      <c r="AI181" s="118"/>
      <c r="AJ181" s="116"/>
      <c r="AK181" s="118"/>
      <c r="AL181" s="82"/>
      <c r="AM181" s="129"/>
      <c r="AN181" s="129"/>
      <c r="AO181" s="130">
        <v>1</v>
      </c>
      <c r="AP181" s="87">
        <v>0</v>
      </c>
      <c r="AQ181" s="88" t="s">
        <v>556</v>
      </c>
      <c r="AR181" s="35"/>
      <c r="AS181" s="35"/>
      <c r="AT181" s="35"/>
      <c r="AU181" s="35"/>
      <c r="AV181" s="35"/>
      <c r="AW181" s="35"/>
      <c r="AX181" s="35"/>
      <c r="AY181" s="35"/>
      <c r="AZ181" s="35"/>
      <c r="BA181" s="35"/>
      <c r="BB181" s="36"/>
    </row>
    <row r="182" spans="1:54" ht="57.6" outlineLevel="1" collapsed="1" x14ac:dyDescent="0.3">
      <c r="A182" s="64" t="s">
        <v>557</v>
      </c>
      <c r="B182" s="65" t="s">
        <v>558</v>
      </c>
      <c r="C182" s="66"/>
      <c r="D182" s="67"/>
      <c r="E182" s="68"/>
      <c r="F182" s="69"/>
      <c r="G182" s="69"/>
      <c r="H182" s="69"/>
      <c r="I182" s="69"/>
      <c r="J182" s="69"/>
      <c r="K182" s="69"/>
      <c r="L182" s="69"/>
      <c r="M182" s="69"/>
      <c r="N182" s="69"/>
      <c r="O182" s="69"/>
      <c r="P182" s="67"/>
      <c r="Q182" s="69"/>
      <c r="R182" s="69"/>
      <c r="S182" s="69"/>
      <c r="T182" s="69"/>
      <c r="U182" s="66"/>
      <c r="V182" s="69"/>
      <c r="W182" s="69"/>
      <c r="X182" s="69"/>
      <c r="Y182" s="69"/>
      <c r="Z182" s="69"/>
      <c r="AA182" s="69"/>
      <c r="AB182" s="69"/>
      <c r="AC182" s="69"/>
      <c r="AD182" s="69"/>
      <c r="AE182" s="70"/>
      <c r="AF182" s="69"/>
      <c r="AG182" s="69"/>
      <c r="AH182" s="69"/>
      <c r="AI182" s="69"/>
      <c r="AJ182" s="66"/>
      <c r="AK182" s="68"/>
      <c r="AL182" s="69"/>
      <c r="AM182" s="186">
        <v>44044</v>
      </c>
      <c r="AN182" s="186">
        <v>44286</v>
      </c>
      <c r="AO182" s="187"/>
      <c r="AP182" s="73">
        <f>SUMPRODUCT(AO183:AO189,AP183:AP189)/SUM(AO183:AO189)</f>
        <v>0.44153846153846149</v>
      </c>
      <c r="AQ182" s="74" t="s">
        <v>559</v>
      </c>
      <c r="AR182" s="75"/>
      <c r="AS182" s="76" t="s">
        <v>177</v>
      </c>
      <c r="AT182" s="76" t="s">
        <v>560</v>
      </c>
      <c r="AU182" s="75"/>
      <c r="AV182" s="75" t="s">
        <v>51</v>
      </c>
      <c r="AW182" s="75" t="s">
        <v>561</v>
      </c>
      <c r="AX182" s="75" t="s">
        <v>540</v>
      </c>
      <c r="AY182" s="75" t="s">
        <v>562</v>
      </c>
      <c r="AZ182" s="75" t="s">
        <v>563</v>
      </c>
      <c r="BA182" s="75"/>
      <c r="BB182" s="77">
        <v>3</v>
      </c>
    </row>
    <row r="183" spans="1:54" hidden="1" outlineLevel="2" x14ac:dyDescent="0.3">
      <c r="A183" s="64"/>
      <c r="B183" s="89" t="s">
        <v>564</v>
      </c>
      <c r="C183" s="116"/>
      <c r="D183" s="117"/>
      <c r="E183" s="118"/>
      <c r="F183" s="121"/>
      <c r="G183" s="82"/>
      <c r="H183" s="119"/>
      <c r="I183" s="119"/>
      <c r="J183" s="119"/>
      <c r="K183" s="119"/>
      <c r="L183" s="119"/>
      <c r="M183" s="119"/>
      <c r="N183" s="119"/>
      <c r="O183" s="119"/>
      <c r="P183" s="117"/>
      <c r="Q183" s="118"/>
      <c r="R183" s="116"/>
      <c r="S183" s="118"/>
      <c r="T183" s="119"/>
      <c r="U183" s="116"/>
      <c r="V183" s="117"/>
      <c r="W183" s="118" t="s">
        <v>42</v>
      </c>
      <c r="X183" s="116"/>
      <c r="Y183" s="118"/>
      <c r="Z183" s="82"/>
      <c r="AA183" s="119"/>
      <c r="AB183" s="117"/>
      <c r="AC183" s="118"/>
      <c r="AD183" s="116"/>
      <c r="AE183" s="120"/>
      <c r="AF183" s="119"/>
      <c r="AG183" s="116"/>
      <c r="AH183" s="117"/>
      <c r="AI183" s="118"/>
      <c r="AJ183" s="116"/>
      <c r="AK183" s="118"/>
      <c r="AL183" s="82"/>
      <c r="AM183" s="129"/>
      <c r="AN183" s="129"/>
      <c r="AO183" s="130">
        <v>2</v>
      </c>
      <c r="AP183" s="87">
        <v>1</v>
      </c>
      <c r="AQ183" s="88"/>
      <c r="AR183" s="35"/>
      <c r="AS183" s="35" t="s">
        <v>560</v>
      </c>
      <c r="AT183" s="35"/>
      <c r="AU183" s="35"/>
      <c r="AV183" s="35"/>
      <c r="AW183" s="35"/>
      <c r="AX183" s="35"/>
      <c r="AY183" s="35"/>
      <c r="AZ183" s="35"/>
      <c r="BA183" s="35"/>
      <c r="BB183" s="36"/>
    </row>
    <row r="184" spans="1:54" ht="43.2" hidden="1" outlineLevel="2" x14ac:dyDescent="0.3">
      <c r="A184" s="64"/>
      <c r="B184" s="89" t="s">
        <v>565</v>
      </c>
      <c r="C184" s="116"/>
      <c r="D184" s="117"/>
      <c r="E184" s="118"/>
      <c r="F184" s="121"/>
      <c r="G184" s="82"/>
      <c r="H184" s="119"/>
      <c r="I184" s="119"/>
      <c r="J184" s="119"/>
      <c r="K184" s="119"/>
      <c r="L184" s="119"/>
      <c r="M184" s="119"/>
      <c r="N184" s="119"/>
      <c r="O184" s="119"/>
      <c r="P184" s="117"/>
      <c r="Q184" s="118"/>
      <c r="R184" s="116"/>
      <c r="S184" s="118"/>
      <c r="T184" s="119"/>
      <c r="U184" s="116"/>
      <c r="V184" s="117"/>
      <c r="W184" s="118" t="s">
        <v>42</v>
      </c>
      <c r="X184" s="116"/>
      <c r="Y184" s="118"/>
      <c r="Z184" s="82"/>
      <c r="AA184" s="119"/>
      <c r="AB184" s="117"/>
      <c r="AC184" s="118"/>
      <c r="AD184" s="116"/>
      <c r="AE184" s="120"/>
      <c r="AF184" s="119"/>
      <c r="AG184" s="116"/>
      <c r="AH184" s="117"/>
      <c r="AI184" s="118"/>
      <c r="AJ184" s="116"/>
      <c r="AK184" s="118"/>
      <c r="AL184" s="82"/>
      <c r="AM184" s="129"/>
      <c r="AN184" s="129"/>
      <c r="AO184" s="130">
        <v>2</v>
      </c>
      <c r="AP184" s="87">
        <v>0.8</v>
      </c>
      <c r="AQ184" s="88" t="s">
        <v>566</v>
      </c>
      <c r="AR184" s="35" t="s">
        <v>567</v>
      </c>
      <c r="AS184" s="35" t="s">
        <v>560</v>
      </c>
      <c r="AT184" s="35"/>
      <c r="AU184" s="35"/>
      <c r="AV184" s="35"/>
      <c r="AW184" s="35"/>
      <c r="AX184" s="35"/>
      <c r="AY184" s="35"/>
      <c r="AZ184" s="35"/>
      <c r="BA184" s="35"/>
      <c r="BB184" s="36"/>
    </row>
    <row r="185" spans="1:54" ht="115.2" hidden="1" outlineLevel="2" x14ac:dyDescent="0.3">
      <c r="A185" s="64"/>
      <c r="B185" s="89" t="s">
        <v>568</v>
      </c>
      <c r="C185" s="116"/>
      <c r="D185" s="117"/>
      <c r="E185" s="118"/>
      <c r="F185" s="121"/>
      <c r="G185" s="82"/>
      <c r="H185" s="119"/>
      <c r="I185" s="119"/>
      <c r="J185" s="119"/>
      <c r="K185" s="119"/>
      <c r="L185" s="119"/>
      <c r="M185" s="119"/>
      <c r="N185" s="119"/>
      <c r="O185" s="119"/>
      <c r="P185" s="117"/>
      <c r="Q185" s="118"/>
      <c r="R185" s="116"/>
      <c r="S185" s="118"/>
      <c r="T185" s="119"/>
      <c r="U185" s="116"/>
      <c r="V185" s="117"/>
      <c r="W185" s="118"/>
      <c r="X185" s="116" t="s">
        <v>42</v>
      </c>
      <c r="Y185" s="118" t="s">
        <v>42</v>
      </c>
      <c r="Z185" s="82" t="s">
        <v>42</v>
      </c>
      <c r="AA185" s="119" t="s">
        <v>28</v>
      </c>
      <c r="AB185" s="117" t="s">
        <v>28</v>
      </c>
      <c r="AC185" s="118" t="s">
        <v>28</v>
      </c>
      <c r="AD185" s="116" t="s">
        <v>28</v>
      </c>
      <c r="AE185" s="120"/>
      <c r="AF185" s="119"/>
      <c r="AG185" s="116"/>
      <c r="AH185" s="117"/>
      <c r="AI185" s="118"/>
      <c r="AJ185" s="116"/>
      <c r="AK185" s="118"/>
      <c r="AL185" s="82"/>
      <c r="AM185" s="129"/>
      <c r="AN185" s="129"/>
      <c r="AO185" s="130">
        <v>3</v>
      </c>
      <c r="AP185" s="87">
        <v>0.7</v>
      </c>
      <c r="AQ185" s="88"/>
      <c r="AR185" s="35" t="s">
        <v>569</v>
      </c>
      <c r="AS185" s="35" t="s">
        <v>560</v>
      </c>
      <c r="AT185" s="35"/>
      <c r="AU185" s="35" t="s">
        <v>570</v>
      </c>
      <c r="AV185" s="35"/>
      <c r="AW185" s="35"/>
      <c r="AX185" s="35"/>
      <c r="AY185" s="35"/>
      <c r="AZ185" s="35"/>
      <c r="BA185" s="35"/>
      <c r="BB185" s="36"/>
    </row>
    <row r="186" spans="1:54" hidden="1" outlineLevel="2" x14ac:dyDescent="0.3">
      <c r="A186" s="64"/>
      <c r="B186" s="89" t="s">
        <v>571</v>
      </c>
      <c r="C186" s="116"/>
      <c r="D186" s="117"/>
      <c r="E186" s="118"/>
      <c r="F186" s="121"/>
      <c r="G186" s="82"/>
      <c r="H186" s="119"/>
      <c r="I186" s="119"/>
      <c r="J186" s="119"/>
      <c r="K186" s="119"/>
      <c r="L186" s="119"/>
      <c r="M186" s="119"/>
      <c r="N186" s="119"/>
      <c r="O186" s="119"/>
      <c r="P186" s="117"/>
      <c r="Q186" s="118"/>
      <c r="R186" s="116"/>
      <c r="S186" s="118"/>
      <c r="T186" s="119"/>
      <c r="U186" s="116"/>
      <c r="V186" s="117"/>
      <c r="W186" s="118"/>
      <c r="X186" s="116"/>
      <c r="Y186" s="118"/>
      <c r="Z186" s="82" t="s">
        <v>42</v>
      </c>
      <c r="AA186" s="119" t="s">
        <v>42</v>
      </c>
      <c r="AB186" s="117" t="s">
        <v>28</v>
      </c>
      <c r="AC186" s="118" t="s">
        <v>28</v>
      </c>
      <c r="AD186" s="116" t="s">
        <v>28</v>
      </c>
      <c r="AE186" s="120" t="s">
        <v>28</v>
      </c>
      <c r="AF186" s="119" t="s">
        <v>28</v>
      </c>
      <c r="AG186" s="116" t="s">
        <v>28</v>
      </c>
      <c r="AH186" s="117"/>
      <c r="AI186" s="118"/>
      <c r="AJ186" s="116"/>
      <c r="AK186" s="118"/>
      <c r="AL186" s="82"/>
      <c r="AM186" s="129"/>
      <c r="AN186" s="129"/>
      <c r="AO186" s="130">
        <v>2</v>
      </c>
      <c r="AP186" s="87">
        <v>0.02</v>
      </c>
      <c r="AQ186" s="88"/>
      <c r="AR186" s="35"/>
      <c r="AS186" s="35" t="s">
        <v>560</v>
      </c>
      <c r="AT186" s="35"/>
      <c r="AU186" s="35"/>
      <c r="AV186" s="35"/>
      <c r="AW186" s="35"/>
      <c r="AX186" s="35"/>
      <c r="AY186" s="35"/>
      <c r="AZ186" s="35"/>
      <c r="BA186" s="35"/>
      <c r="BB186" s="36"/>
    </row>
    <row r="187" spans="1:54" ht="28.8" hidden="1" outlineLevel="2" x14ac:dyDescent="0.3">
      <c r="A187" s="64"/>
      <c r="B187" s="89" t="s">
        <v>572</v>
      </c>
      <c r="C187" s="116"/>
      <c r="D187" s="117"/>
      <c r="E187" s="118"/>
      <c r="F187" s="121"/>
      <c r="G187" s="82"/>
      <c r="H187" s="119"/>
      <c r="I187" s="119"/>
      <c r="J187" s="119"/>
      <c r="K187" s="119"/>
      <c r="L187" s="119"/>
      <c r="M187" s="119"/>
      <c r="N187" s="119"/>
      <c r="O187" s="119"/>
      <c r="P187" s="117"/>
      <c r="Q187" s="118"/>
      <c r="R187" s="116"/>
      <c r="S187" s="118"/>
      <c r="T187" s="119"/>
      <c r="U187" s="116"/>
      <c r="V187" s="117"/>
      <c r="W187" s="118"/>
      <c r="X187" s="116"/>
      <c r="Y187" s="118"/>
      <c r="Z187" s="82" t="s">
        <v>42</v>
      </c>
      <c r="AA187" s="119" t="s">
        <v>42</v>
      </c>
      <c r="AB187" s="117" t="s">
        <v>28</v>
      </c>
      <c r="AC187" s="118" t="s">
        <v>28</v>
      </c>
      <c r="AD187" s="116" t="s">
        <v>28</v>
      </c>
      <c r="AE187" s="120" t="s">
        <v>28</v>
      </c>
      <c r="AF187" s="119" t="s">
        <v>28</v>
      </c>
      <c r="AG187" s="116" t="s">
        <v>28</v>
      </c>
      <c r="AH187" s="117" t="s">
        <v>28</v>
      </c>
      <c r="AI187" s="118"/>
      <c r="AJ187" s="116"/>
      <c r="AK187" s="118"/>
      <c r="AL187" s="82"/>
      <c r="AM187" s="129"/>
      <c r="AN187" s="129"/>
      <c r="AO187" s="130">
        <v>2</v>
      </c>
      <c r="AP187" s="87">
        <v>0</v>
      </c>
      <c r="AQ187" s="88"/>
      <c r="AR187" s="35"/>
      <c r="AS187" s="35" t="s">
        <v>560</v>
      </c>
      <c r="AT187" s="35"/>
      <c r="AU187" s="35"/>
      <c r="AV187" s="35"/>
      <c r="AW187" s="35"/>
      <c r="AX187" s="35"/>
      <c r="AY187" s="35"/>
      <c r="AZ187" s="35"/>
      <c r="BA187" s="35"/>
      <c r="BB187" s="36"/>
    </row>
    <row r="188" spans="1:54" ht="28.8" hidden="1" outlineLevel="2" x14ac:dyDescent="0.3">
      <c r="A188" s="64"/>
      <c r="B188" s="89" t="s">
        <v>573</v>
      </c>
      <c r="C188" s="116"/>
      <c r="D188" s="117"/>
      <c r="E188" s="118"/>
      <c r="F188" s="121"/>
      <c r="G188" s="82"/>
      <c r="H188" s="119"/>
      <c r="I188" s="119"/>
      <c r="J188" s="119"/>
      <c r="K188" s="119"/>
      <c r="L188" s="119"/>
      <c r="M188" s="119"/>
      <c r="N188" s="119"/>
      <c r="O188" s="119"/>
      <c r="P188" s="117"/>
      <c r="Q188" s="118"/>
      <c r="R188" s="116"/>
      <c r="S188" s="118"/>
      <c r="T188" s="119"/>
      <c r="U188" s="116"/>
      <c r="V188" s="117"/>
      <c r="W188" s="118"/>
      <c r="X188" s="116"/>
      <c r="Y188" s="118"/>
      <c r="Z188" s="82"/>
      <c r="AA188" s="119" t="s">
        <v>42</v>
      </c>
      <c r="AB188" s="117" t="s">
        <v>42</v>
      </c>
      <c r="AC188" s="118" t="s">
        <v>42</v>
      </c>
      <c r="AD188" s="116" t="s">
        <v>28</v>
      </c>
      <c r="AE188" s="120" t="s">
        <v>28</v>
      </c>
      <c r="AF188" s="119" t="s">
        <v>28</v>
      </c>
      <c r="AG188" s="116" t="s">
        <v>28</v>
      </c>
      <c r="AH188" s="117" t="s">
        <v>28</v>
      </c>
      <c r="AI188" s="118" t="s">
        <v>28</v>
      </c>
      <c r="AJ188" s="116"/>
      <c r="AK188" s="118"/>
      <c r="AL188" s="82"/>
      <c r="AM188" s="129"/>
      <c r="AN188" s="129"/>
      <c r="AO188" s="130">
        <v>2</v>
      </c>
      <c r="AP188" s="87">
        <v>0</v>
      </c>
      <c r="AQ188" s="88"/>
      <c r="AR188" s="35" t="s">
        <v>574</v>
      </c>
      <c r="AS188" s="35" t="s">
        <v>560</v>
      </c>
      <c r="AT188" s="35"/>
      <c r="AU188" s="35" t="s">
        <v>575</v>
      </c>
      <c r="AV188" s="35"/>
      <c r="AW188" s="35"/>
      <c r="AX188" s="35"/>
      <c r="AY188" s="35"/>
      <c r="AZ188" s="35"/>
      <c r="BA188" s="35"/>
      <c r="BB188" s="36"/>
    </row>
    <row r="189" spans="1:54" hidden="1" outlineLevel="2" x14ac:dyDescent="0.3">
      <c r="A189" s="64"/>
      <c r="B189" s="89"/>
      <c r="C189" s="116"/>
      <c r="D189" s="117"/>
      <c r="E189" s="118"/>
      <c r="F189" s="121"/>
      <c r="G189" s="82"/>
      <c r="H189" s="119"/>
      <c r="I189" s="119"/>
      <c r="J189" s="119"/>
      <c r="K189" s="119"/>
      <c r="L189" s="119"/>
      <c r="M189" s="119"/>
      <c r="N189" s="119"/>
      <c r="O189" s="119"/>
      <c r="P189" s="117"/>
      <c r="Q189" s="118"/>
      <c r="R189" s="116"/>
      <c r="S189" s="118"/>
      <c r="T189" s="119"/>
      <c r="U189" s="116"/>
      <c r="V189" s="117"/>
      <c r="W189" s="118"/>
      <c r="X189" s="116"/>
      <c r="Y189" s="118"/>
      <c r="Z189" s="82"/>
      <c r="AA189" s="119"/>
      <c r="AB189" s="117"/>
      <c r="AC189" s="118"/>
      <c r="AD189" s="116"/>
      <c r="AE189" s="120"/>
      <c r="AF189" s="119"/>
      <c r="AG189" s="116"/>
      <c r="AH189" s="117"/>
      <c r="AI189" s="118"/>
      <c r="AJ189" s="116"/>
      <c r="AK189" s="118"/>
      <c r="AL189" s="82"/>
      <c r="AM189" s="129"/>
      <c r="AN189" s="129"/>
      <c r="AO189" s="130"/>
      <c r="AP189" s="87"/>
      <c r="AQ189" s="88"/>
      <c r="AR189" s="35"/>
      <c r="AS189" s="35"/>
      <c r="AT189" s="35"/>
      <c r="AU189" s="35"/>
      <c r="AV189" s="35"/>
      <c r="AW189" s="35"/>
      <c r="AX189" s="35"/>
      <c r="AY189" s="35"/>
      <c r="AZ189" s="35"/>
      <c r="BA189" s="35"/>
      <c r="BB189" s="36"/>
    </row>
    <row r="190" spans="1:54" ht="129.6" outlineLevel="1" collapsed="1" x14ac:dyDescent="0.3">
      <c r="A190" s="64" t="s">
        <v>576</v>
      </c>
      <c r="B190" s="65" t="s">
        <v>577</v>
      </c>
      <c r="C190" s="66"/>
      <c r="D190" s="67"/>
      <c r="E190" s="68"/>
      <c r="F190" s="69"/>
      <c r="G190" s="69"/>
      <c r="H190" s="69"/>
      <c r="I190" s="69"/>
      <c r="J190" s="69"/>
      <c r="K190" s="69"/>
      <c r="L190" s="69"/>
      <c r="M190" s="69"/>
      <c r="N190" s="69"/>
      <c r="O190" s="69"/>
      <c r="P190" s="67"/>
      <c r="Q190" s="69"/>
      <c r="R190" s="69"/>
      <c r="S190" s="69"/>
      <c r="T190" s="69"/>
      <c r="U190" s="66"/>
      <c r="V190" s="69"/>
      <c r="W190" s="69"/>
      <c r="X190" s="69"/>
      <c r="Y190" s="69"/>
      <c r="Z190" s="69"/>
      <c r="AA190" s="69"/>
      <c r="AB190" s="69"/>
      <c r="AC190" s="69"/>
      <c r="AD190" s="69"/>
      <c r="AE190" s="70"/>
      <c r="AF190" s="69"/>
      <c r="AG190" s="69"/>
      <c r="AH190" s="69"/>
      <c r="AI190" s="69"/>
      <c r="AJ190" s="66"/>
      <c r="AK190" s="68"/>
      <c r="AL190" s="69"/>
      <c r="AM190" s="186">
        <v>43831</v>
      </c>
      <c r="AN190" s="186">
        <v>44227</v>
      </c>
      <c r="AO190" s="187"/>
      <c r="AP190" s="73">
        <f>SUMPRODUCT(AO191:AO194,AP191:AP194)/SUM(AO191:AO194)</f>
        <v>0.93333333333333335</v>
      </c>
      <c r="AQ190" s="74" t="s">
        <v>578</v>
      </c>
      <c r="AR190" s="75"/>
      <c r="AS190" s="76" t="s">
        <v>147</v>
      </c>
      <c r="AT190" s="76" t="s">
        <v>147</v>
      </c>
      <c r="AU190" s="75"/>
      <c r="AV190" s="75" t="s">
        <v>51</v>
      </c>
      <c r="AW190" s="75" t="str">
        <f>"D"&amp;RIGHT(A190,5)</f>
        <v>D2.5.7</v>
      </c>
      <c r="AX190" s="75" t="s">
        <v>579</v>
      </c>
      <c r="AY190" s="75" t="s">
        <v>580</v>
      </c>
      <c r="AZ190" s="75" t="s">
        <v>581</v>
      </c>
      <c r="BA190" s="75" t="s">
        <v>582</v>
      </c>
      <c r="BB190" s="77">
        <v>3</v>
      </c>
    </row>
    <row r="191" spans="1:54" ht="43.2" hidden="1" outlineLevel="2" x14ac:dyDescent="0.3">
      <c r="A191" s="64"/>
      <c r="B191" s="89" t="s">
        <v>583</v>
      </c>
      <c r="C191" s="116"/>
      <c r="D191" s="117"/>
      <c r="E191" s="118"/>
      <c r="F191" s="121"/>
      <c r="G191" s="82"/>
      <c r="H191" s="119"/>
      <c r="I191" s="119"/>
      <c r="J191" s="119"/>
      <c r="K191" s="119"/>
      <c r="L191" s="119"/>
      <c r="M191" s="119"/>
      <c r="N191" s="119"/>
      <c r="O191" s="119"/>
      <c r="P191" s="117"/>
      <c r="Q191" s="118"/>
      <c r="R191" s="116"/>
      <c r="S191" s="118"/>
      <c r="T191" s="119"/>
      <c r="U191" s="116"/>
      <c r="V191" s="117"/>
      <c r="W191" s="118" t="s">
        <v>42</v>
      </c>
      <c r="X191" s="116" t="s">
        <v>42</v>
      </c>
      <c r="Y191" s="118" t="s">
        <v>28</v>
      </c>
      <c r="Z191" s="82"/>
      <c r="AA191" s="119"/>
      <c r="AB191" s="117"/>
      <c r="AC191" s="118"/>
      <c r="AD191" s="116"/>
      <c r="AE191" s="120"/>
      <c r="AF191" s="119"/>
      <c r="AG191" s="116"/>
      <c r="AH191" s="117"/>
      <c r="AI191" s="118"/>
      <c r="AJ191" s="116"/>
      <c r="AK191" s="118"/>
      <c r="AL191" s="82"/>
      <c r="AM191" s="129"/>
      <c r="AN191" s="129"/>
      <c r="AO191" s="130">
        <v>4</v>
      </c>
      <c r="AP191" s="87">
        <v>1</v>
      </c>
      <c r="AQ191" s="88"/>
      <c r="AR191" s="35" t="s">
        <v>584</v>
      </c>
      <c r="AS191" s="35" t="s">
        <v>147</v>
      </c>
      <c r="AT191" s="35"/>
      <c r="AU191" s="35"/>
      <c r="AV191" s="35"/>
      <c r="AW191" s="35"/>
      <c r="AX191" s="35"/>
      <c r="AY191" s="35"/>
      <c r="AZ191" s="35" t="s">
        <v>306</v>
      </c>
      <c r="BA191" s="35"/>
      <c r="BB191" s="36"/>
    </row>
    <row r="192" spans="1:54" hidden="1" outlineLevel="2" x14ac:dyDescent="0.3">
      <c r="A192" s="64"/>
      <c r="B192" s="89" t="s">
        <v>585</v>
      </c>
      <c r="C192" s="116"/>
      <c r="D192" s="117"/>
      <c r="E192" s="118"/>
      <c r="F192" s="121"/>
      <c r="G192" s="82"/>
      <c r="H192" s="119"/>
      <c r="I192" s="119"/>
      <c r="J192" s="119"/>
      <c r="K192" s="119"/>
      <c r="L192" s="119"/>
      <c r="M192" s="119"/>
      <c r="N192" s="119"/>
      <c r="O192" s="119"/>
      <c r="P192" s="117"/>
      <c r="Q192" s="118"/>
      <c r="R192" s="116"/>
      <c r="S192" s="118"/>
      <c r="T192" s="119"/>
      <c r="U192" s="116"/>
      <c r="V192" s="117"/>
      <c r="W192" s="118"/>
      <c r="X192" s="116" t="s">
        <v>42</v>
      </c>
      <c r="Y192" s="118" t="s">
        <v>42</v>
      </c>
      <c r="Z192" s="82" t="s">
        <v>28</v>
      </c>
      <c r="AA192" s="119"/>
      <c r="AB192" s="117"/>
      <c r="AC192" s="118"/>
      <c r="AD192" s="116"/>
      <c r="AE192" s="120"/>
      <c r="AF192" s="119"/>
      <c r="AG192" s="116"/>
      <c r="AH192" s="117"/>
      <c r="AI192" s="118"/>
      <c r="AJ192" s="116"/>
      <c r="AK192" s="118"/>
      <c r="AL192" s="82"/>
      <c r="AM192" s="129"/>
      <c r="AN192" s="129"/>
      <c r="AO192" s="130">
        <v>1</v>
      </c>
      <c r="AP192" s="87">
        <v>0.4</v>
      </c>
      <c r="AQ192" s="88"/>
      <c r="AR192" s="35" t="s">
        <v>586</v>
      </c>
      <c r="AS192" s="35" t="s">
        <v>147</v>
      </c>
      <c r="AT192" s="35"/>
      <c r="AU192" s="35" t="s">
        <v>587</v>
      </c>
      <c r="AV192" s="35"/>
      <c r="AW192" s="35"/>
      <c r="AX192" s="35"/>
      <c r="AY192" s="35"/>
      <c r="AZ192" s="35"/>
      <c r="BA192" s="35"/>
      <c r="BB192" s="36"/>
    </row>
    <row r="193" spans="1:54" ht="57.6" hidden="1" outlineLevel="2" x14ac:dyDescent="0.3">
      <c r="A193" s="64"/>
      <c r="B193" s="89" t="s">
        <v>588</v>
      </c>
      <c r="C193" s="116"/>
      <c r="D193" s="117"/>
      <c r="E193" s="118"/>
      <c r="F193" s="121"/>
      <c r="G193" s="82"/>
      <c r="H193" s="119"/>
      <c r="I193" s="119"/>
      <c r="J193" s="119"/>
      <c r="K193" s="119"/>
      <c r="L193" s="119"/>
      <c r="M193" s="119"/>
      <c r="N193" s="119"/>
      <c r="O193" s="119"/>
      <c r="P193" s="117"/>
      <c r="Q193" s="118"/>
      <c r="R193" s="116"/>
      <c r="S193" s="118"/>
      <c r="T193" s="119"/>
      <c r="U193" s="116"/>
      <c r="V193" s="117"/>
      <c r="W193" s="118"/>
      <c r="X193" s="116"/>
      <c r="Y193" s="118" t="s">
        <v>42</v>
      </c>
      <c r="Z193" s="82" t="s">
        <v>42</v>
      </c>
      <c r="AA193" s="119" t="s">
        <v>28</v>
      </c>
      <c r="AB193" s="117"/>
      <c r="AC193" s="118"/>
      <c r="AD193" s="116"/>
      <c r="AE193" s="120"/>
      <c r="AF193" s="119"/>
      <c r="AG193" s="116"/>
      <c r="AH193" s="117"/>
      <c r="AI193" s="118"/>
      <c r="AJ193" s="116"/>
      <c r="AK193" s="118"/>
      <c r="AL193" s="82"/>
      <c r="AM193" s="129"/>
      <c r="AN193" s="129"/>
      <c r="AO193" s="130">
        <v>4</v>
      </c>
      <c r="AP193" s="87">
        <v>1</v>
      </c>
      <c r="AQ193" s="88" t="s">
        <v>589</v>
      </c>
      <c r="AR193" s="88" t="s">
        <v>590</v>
      </c>
      <c r="AS193" s="35" t="s">
        <v>147</v>
      </c>
      <c r="AT193" s="35"/>
      <c r="AU193" s="35"/>
      <c r="AV193" s="35"/>
      <c r="AW193" s="35"/>
      <c r="AX193" s="35"/>
      <c r="AY193" s="35"/>
      <c r="AZ193" s="35"/>
      <c r="BA193" s="35"/>
      <c r="BB193" s="36"/>
    </row>
    <row r="194" spans="1:54" hidden="1" outlineLevel="2" x14ac:dyDescent="0.3">
      <c r="A194" s="64"/>
      <c r="B194" s="89"/>
      <c r="C194" s="116"/>
      <c r="D194" s="117"/>
      <c r="E194" s="118"/>
      <c r="F194" s="121"/>
      <c r="G194" s="82"/>
      <c r="H194" s="119"/>
      <c r="I194" s="119"/>
      <c r="J194" s="119"/>
      <c r="K194" s="119"/>
      <c r="L194" s="119"/>
      <c r="M194" s="119"/>
      <c r="N194" s="119"/>
      <c r="O194" s="119"/>
      <c r="P194" s="117"/>
      <c r="Q194" s="118"/>
      <c r="R194" s="116"/>
      <c r="S194" s="118"/>
      <c r="T194" s="119"/>
      <c r="U194" s="116"/>
      <c r="V194" s="117"/>
      <c r="W194" s="118"/>
      <c r="X194" s="116"/>
      <c r="Y194" s="118"/>
      <c r="Z194" s="82"/>
      <c r="AA194" s="119"/>
      <c r="AB194" s="117"/>
      <c r="AC194" s="118"/>
      <c r="AD194" s="116"/>
      <c r="AE194" s="120"/>
      <c r="AF194" s="119"/>
      <c r="AG194" s="116"/>
      <c r="AH194" s="117"/>
      <c r="AI194" s="118"/>
      <c r="AJ194" s="116"/>
      <c r="AK194" s="118"/>
      <c r="AL194" s="82"/>
      <c r="AM194" s="129"/>
      <c r="AN194" s="129"/>
      <c r="AO194" s="130"/>
      <c r="AP194" s="87"/>
      <c r="AQ194" s="88"/>
      <c r="AR194" s="35"/>
      <c r="AS194" s="35"/>
      <c r="AT194" s="35"/>
      <c r="AU194" s="35"/>
      <c r="AV194" s="35"/>
      <c r="AW194" s="35"/>
      <c r="AX194" s="35"/>
      <c r="AY194" s="35"/>
      <c r="AZ194" s="35"/>
      <c r="BA194" s="35"/>
      <c r="BB194" s="36"/>
    </row>
    <row r="195" spans="1:54" ht="43.2" outlineLevel="1" collapsed="1" x14ac:dyDescent="0.3">
      <c r="A195" s="64" t="s">
        <v>591</v>
      </c>
      <c r="B195" s="65" t="s">
        <v>592</v>
      </c>
      <c r="C195" s="66"/>
      <c r="D195" s="67"/>
      <c r="E195" s="68"/>
      <c r="F195" s="69"/>
      <c r="G195" s="69"/>
      <c r="H195" s="69"/>
      <c r="I195" s="69"/>
      <c r="J195" s="69"/>
      <c r="K195" s="69"/>
      <c r="L195" s="69"/>
      <c r="M195" s="69"/>
      <c r="N195" s="69"/>
      <c r="O195" s="69"/>
      <c r="P195" s="67"/>
      <c r="Q195" s="69"/>
      <c r="R195" s="69"/>
      <c r="S195" s="69"/>
      <c r="T195" s="69"/>
      <c r="U195" s="66"/>
      <c r="V195" s="69"/>
      <c r="W195" s="69"/>
      <c r="X195" s="69"/>
      <c r="Y195" s="69"/>
      <c r="Z195" s="69"/>
      <c r="AA195" s="69"/>
      <c r="AB195" s="69"/>
      <c r="AC195" s="69"/>
      <c r="AD195" s="69"/>
      <c r="AE195" s="70"/>
      <c r="AF195" s="69"/>
      <c r="AG195" s="69"/>
      <c r="AH195" s="69"/>
      <c r="AI195" s="69"/>
      <c r="AJ195" s="66"/>
      <c r="AK195" s="68"/>
      <c r="AL195" s="69"/>
      <c r="AM195" s="186">
        <v>44105</v>
      </c>
      <c r="AN195" s="186">
        <v>44255</v>
      </c>
      <c r="AO195" s="187"/>
      <c r="AP195" s="73">
        <f>SUMPRODUCT(AO196:AO199,AP196:AP199)/SUM(AO196:AO199)</f>
        <v>0.56666666666666676</v>
      </c>
      <c r="AQ195" s="74" t="s">
        <v>593</v>
      </c>
      <c r="AR195" s="75"/>
      <c r="AS195" s="76" t="s">
        <v>177</v>
      </c>
      <c r="AT195" s="76" t="s">
        <v>594</v>
      </c>
      <c r="AU195" s="75"/>
      <c r="AV195" s="75" t="s">
        <v>51</v>
      </c>
      <c r="AW195" s="75" t="s">
        <v>595</v>
      </c>
      <c r="AX195" s="75" t="s">
        <v>596</v>
      </c>
      <c r="AY195" s="75" t="s">
        <v>597</v>
      </c>
      <c r="AZ195" s="75" t="s">
        <v>598</v>
      </c>
      <c r="BA195" s="75"/>
      <c r="BB195" s="77">
        <v>3</v>
      </c>
    </row>
    <row r="196" spans="1:54" hidden="1" outlineLevel="2" x14ac:dyDescent="0.3">
      <c r="A196" s="64"/>
      <c r="B196" s="89" t="s">
        <v>599</v>
      </c>
      <c r="C196" s="116"/>
      <c r="D196" s="117"/>
      <c r="E196" s="118"/>
      <c r="F196" s="121"/>
      <c r="G196" s="82"/>
      <c r="H196" s="119"/>
      <c r="I196" s="119"/>
      <c r="J196" s="119"/>
      <c r="K196" s="119"/>
      <c r="L196" s="119"/>
      <c r="M196" s="119"/>
      <c r="N196" s="119"/>
      <c r="O196" s="119"/>
      <c r="P196" s="117"/>
      <c r="Q196" s="118"/>
      <c r="R196" s="116"/>
      <c r="S196" s="118"/>
      <c r="T196" s="119"/>
      <c r="U196" s="116"/>
      <c r="V196" s="117"/>
      <c r="W196" s="118"/>
      <c r="X196" s="116"/>
      <c r="Y196" s="118" t="s">
        <v>42</v>
      </c>
      <c r="Z196" s="82"/>
      <c r="AA196" s="119"/>
      <c r="AB196" s="117"/>
      <c r="AC196" s="118"/>
      <c r="AD196" s="116"/>
      <c r="AE196" s="120"/>
      <c r="AF196" s="119"/>
      <c r="AG196" s="116"/>
      <c r="AH196" s="117"/>
      <c r="AI196" s="118"/>
      <c r="AJ196" s="116"/>
      <c r="AK196" s="118"/>
      <c r="AL196" s="82"/>
      <c r="AM196" s="129"/>
      <c r="AN196" s="129"/>
      <c r="AO196" s="130">
        <v>1</v>
      </c>
      <c r="AP196" s="87">
        <v>1</v>
      </c>
      <c r="AQ196" s="88"/>
      <c r="AR196" s="35" t="s">
        <v>600</v>
      </c>
      <c r="AS196" s="35"/>
      <c r="AT196" s="35"/>
      <c r="AU196" s="35"/>
      <c r="AV196" s="35"/>
      <c r="AW196" s="35"/>
      <c r="AX196" s="35"/>
      <c r="AY196" s="35"/>
      <c r="AZ196" s="35" t="s">
        <v>306</v>
      </c>
      <c r="BA196" s="35"/>
      <c r="BB196" s="36"/>
    </row>
    <row r="197" spans="1:54" ht="86.4" hidden="1" outlineLevel="2" x14ac:dyDescent="0.3">
      <c r="A197" s="64"/>
      <c r="B197" s="89" t="s">
        <v>601</v>
      </c>
      <c r="C197" s="116"/>
      <c r="D197" s="117"/>
      <c r="E197" s="118"/>
      <c r="F197" s="121"/>
      <c r="G197" s="82"/>
      <c r="H197" s="119"/>
      <c r="I197" s="119"/>
      <c r="J197" s="119"/>
      <c r="K197" s="119"/>
      <c r="L197" s="119"/>
      <c r="M197" s="119"/>
      <c r="N197" s="119"/>
      <c r="O197" s="119"/>
      <c r="P197" s="117"/>
      <c r="Q197" s="118"/>
      <c r="R197" s="116"/>
      <c r="S197" s="118"/>
      <c r="T197" s="119"/>
      <c r="U197" s="116"/>
      <c r="V197" s="117"/>
      <c r="W197" s="118"/>
      <c r="X197" s="116"/>
      <c r="Y197" s="118"/>
      <c r="Z197" s="82" t="s">
        <v>42</v>
      </c>
      <c r="AA197" s="119" t="s">
        <v>28</v>
      </c>
      <c r="AB197" s="117" t="s">
        <v>28</v>
      </c>
      <c r="AC197" s="118" t="s">
        <v>28</v>
      </c>
      <c r="AD197" s="116" t="s">
        <v>28</v>
      </c>
      <c r="AE197" s="120"/>
      <c r="AF197" s="119"/>
      <c r="AG197" s="116"/>
      <c r="AH197" s="117"/>
      <c r="AI197" s="118"/>
      <c r="AJ197" s="116"/>
      <c r="AK197" s="118"/>
      <c r="AL197" s="82"/>
      <c r="AM197" s="129"/>
      <c r="AN197" s="129"/>
      <c r="AO197" s="130">
        <v>3</v>
      </c>
      <c r="AP197" s="87">
        <v>0.8</v>
      </c>
      <c r="AQ197" s="88"/>
      <c r="AR197" s="35" t="s">
        <v>602</v>
      </c>
      <c r="AS197" s="35"/>
      <c r="AT197" s="35"/>
      <c r="AU197" s="35" t="s">
        <v>603</v>
      </c>
      <c r="AV197" s="35"/>
      <c r="AW197" s="35"/>
      <c r="AX197" s="35"/>
      <c r="AY197" s="35"/>
      <c r="AZ197" s="35"/>
      <c r="BA197" s="35"/>
      <c r="BB197" s="36"/>
    </row>
    <row r="198" spans="1:54" hidden="1" outlineLevel="2" x14ac:dyDescent="0.3">
      <c r="A198" s="64"/>
      <c r="B198" s="89" t="s">
        <v>604</v>
      </c>
      <c r="C198" s="116"/>
      <c r="D198" s="117"/>
      <c r="E198" s="118"/>
      <c r="F198" s="121"/>
      <c r="G198" s="82"/>
      <c r="H198" s="119"/>
      <c r="I198" s="119"/>
      <c r="J198" s="119"/>
      <c r="K198" s="119"/>
      <c r="L198" s="119"/>
      <c r="M198" s="119"/>
      <c r="N198" s="119"/>
      <c r="O198" s="119"/>
      <c r="P198" s="117"/>
      <c r="Q198" s="118"/>
      <c r="R198" s="116"/>
      <c r="S198" s="118"/>
      <c r="T198" s="119"/>
      <c r="U198" s="116"/>
      <c r="V198" s="117"/>
      <c r="W198" s="118"/>
      <c r="X198" s="116"/>
      <c r="Y198" s="118"/>
      <c r="Z198" s="82"/>
      <c r="AA198" s="119" t="s">
        <v>42</v>
      </c>
      <c r="AB198" s="117" t="s">
        <v>28</v>
      </c>
      <c r="AC198" s="118" t="s">
        <v>28</v>
      </c>
      <c r="AD198" s="116" t="s">
        <v>28</v>
      </c>
      <c r="AE198" s="120"/>
      <c r="AF198" s="119"/>
      <c r="AG198" s="116"/>
      <c r="AH198" s="117"/>
      <c r="AI198" s="118"/>
      <c r="AJ198" s="116"/>
      <c r="AK198" s="118"/>
      <c r="AL198" s="82"/>
      <c r="AM198" s="129"/>
      <c r="AN198" s="129"/>
      <c r="AO198" s="130">
        <v>1</v>
      </c>
      <c r="AP198" s="87">
        <v>0</v>
      </c>
      <c r="AQ198" s="88"/>
      <c r="AR198" s="35"/>
      <c r="AS198" s="35"/>
      <c r="AT198" s="35"/>
      <c r="AU198" s="35"/>
      <c r="AV198" s="35"/>
      <c r="AW198" s="35"/>
      <c r="AX198" s="35"/>
      <c r="AY198" s="35"/>
      <c r="AZ198" s="35"/>
      <c r="BA198" s="35"/>
      <c r="BB198" s="36"/>
    </row>
    <row r="199" spans="1:54" ht="28.8" hidden="1" outlineLevel="2" x14ac:dyDescent="0.3">
      <c r="A199" s="64"/>
      <c r="B199" s="89" t="s">
        <v>605</v>
      </c>
      <c r="C199" s="116"/>
      <c r="D199" s="117"/>
      <c r="E199" s="118"/>
      <c r="F199" s="121"/>
      <c r="G199" s="82"/>
      <c r="H199" s="119"/>
      <c r="I199" s="119"/>
      <c r="J199" s="119"/>
      <c r="K199" s="119"/>
      <c r="L199" s="119"/>
      <c r="M199" s="119"/>
      <c r="N199" s="119"/>
      <c r="O199" s="119"/>
      <c r="P199" s="117"/>
      <c r="Q199" s="118"/>
      <c r="R199" s="116"/>
      <c r="S199" s="118"/>
      <c r="T199" s="119"/>
      <c r="U199" s="116"/>
      <c r="V199" s="117"/>
      <c r="W199" s="118"/>
      <c r="X199" s="116"/>
      <c r="Y199" s="118"/>
      <c r="Z199" s="82"/>
      <c r="AA199" s="119"/>
      <c r="AB199" s="117" t="s">
        <v>42</v>
      </c>
      <c r="AC199" s="118" t="s">
        <v>28</v>
      </c>
      <c r="AD199" s="116" t="s">
        <v>28</v>
      </c>
      <c r="AE199" s="120"/>
      <c r="AF199" s="119"/>
      <c r="AG199" s="116"/>
      <c r="AH199" s="117"/>
      <c r="AI199" s="118"/>
      <c r="AJ199" s="116"/>
      <c r="AK199" s="118"/>
      <c r="AL199" s="82"/>
      <c r="AM199" s="129"/>
      <c r="AN199" s="129"/>
      <c r="AO199" s="130">
        <v>1</v>
      </c>
      <c r="AP199" s="87">
        <v>0</v>
      </c>
      <c r="AQ199" s="88"/>
      <c r="AR199" s="35"/>
      <c r="AS199" s="35"/>
      <c r="AT199" s="35"/>
      <c r="AU199" s="35" t="s">
        <v>606</v>
      </c>
      <c r="AV199" s="35"/>
      <c r="AW199" s="35"/>
      <c r="AX199" s="35"/>
      <c r="AY199" s="35"/>
      <c r="AZ199" s="35"/>
      <c r="BA199" s="35"/>
      <c r="BB199" s="36"/>
    </row>
    <row r="200" spans="1:54" hidden="1" outlineLevel="2" x14ac:dyDescent="0.3">
      <c r="A200" s="64"/>
      <c r="B200" s="89"/>
      <c r="C200" s="116"/>
      <c r="D200" s="117"/>
      <c r="E200" s="118"/>
      <c r="F200" s="121"/>
      <c r="G200" s="82"/>
      <c r="H200" s="119"/>
      <c r="I200" s="119"/>
      <c r="J200" s="119"/>
      <c r="K200" s="119"/>
      <c r="L200" s="119"/>
      <c r="M200" s="119"/>
      <c r="N200" s="119"/>
      <c r="O200" s="119"/>
      <c r="P200" s="117"/>
      <c r="Q200" s="118"/>
      <c r="R200" s="116"/>
      <c r="S200" s="118"/>
      <c r="T200" s="119"/>
      <c r="U200" s="116"/>
      <c r="V200" s="117"/>
      <c r="W200" s="118"/>
      <c r="X200" s="116"/>
      <c r="Y200" s="118"/>
      <c r="Z200" s="82"/>
      <c r="AA200" s="119"/>
      <c r="AB200" s="117"/>
      <c r="AC200" s="118"/>
      <c r="AD200" s="116"/>
      <c r="AE200" s="120"/>
      <c r="AF200" s="119"/>
      <c r="AG200" s="116"/>
      <c r="AH200" s="117"/>
      <c r="AI200" s="118"/>
      <c r="AJ200" s="116"/>
      <c r="AK200" s="118"/>
      <c r="AL200" s="82"/>
      <c r="AM200" s="129"/>
      <c r="AN200" s="129"/>
      <c r="AO200" s="130"/>
      <c r="AP200" s="87"/>
      <c r="AQ200" s="88"/>
      <c r="AR200" s="35"/>
      <c r="AS200" s="35"/>
      <c r="AT200" s="35"/>
      <c r="AU200" s="35"/>
      <c r="AV200" s="35"/>
      <c r="AW200" s="35"/>
      <c r="AX200" s="35"/>
      <c r="AY200" s="35"/>
      <c r="AZ200" s="35"/>
      <c r="BA200" s="35"/>
      <c r="BB200" s="36"/>
    </row>
    <row r="201" spans="1:54" ht="43.2" outlineLevel="1" collapsed="1" x14ac:dyDescent="0.3">
      <c r="A201" s="64" t="s">
        <v>607</v>
      </c>
      <c r="B201" s="65" t="s">
        <v>608</v>
      </c>
      <c r="C201" s="66"/>
      <c r="D201" s="67"/>
      <c r="E201" s="68"/>
      <c r="F201" s="69"/>
      <c r="G201" s="69"/>
      <c r="H201" s="69"/>
      <c r="I201" s="69"/>
      <c r="J201" s="69"/>
      <c r="K201" s="69"/>
      <c r="L201" s="69"/>
      <c r="M201" s="69"/>
      <c r="N201" s="69"/>
      <c r="O201" s="69"/>
      <c r="P201" s="67"/>
      <c r="Q201" s="69"/>
      <c r="R201" s="69"/>
      <c r="S201" s="69"/>
      <c r="T201" s="69"/>
      <c r="U201" s="66"/>
      <c r="V201" s="69"/>
      <c r="W201" s="69"/>
      <c r="X201" s="69"/>
      <c r="Y201" s="69"/>
      <c r="Z201" s="69"/>
      <c r="AA201" s="69"/>
      <c r="AB201" s="69"/>
      <c r="AC201" s="69"/>
      <c r="AD201" s="69"/>
      <c r="AE201" s="70"/>
      <c r="AF201" s="69"/>
      <c r="AG201" s="69"/>
      <c r="AH201" s="69"/>
      <c r="AI201" s="69"/>
      <c r="AJ201" s="66"/>
      <c r="AK201" s="68"/>
      <c r="AL201" s="69"/>
      <c r="AM201" s="186">
        <v>43831</v>
      </c>
      <c r="AN201" s="186">
        <v>44104</v>
      </c>
      <c r="AO201" s="187"/>
      <c r="AP201" s="73">
        <f>SUMPRODUCT(AO202:AO206,AP202:AP206)/SUM(AO202:AO206)</f>
        <v>1</v>
      </c>
      <c r="AQ201" s="74" t="s">
        <v>608</v>
      </c>
      <c r="AR201" s="75" t="s">
        <v>475</v>
      </c>
      <c r="AS201" s="76" t="s">
        <v>177</v>
      </c>
      <c r="AT201" s="76" t="s">
        <v>35</v>
      </c>
      <c r="AU201" s="75"/>
      <c r="AV201" s="75" t="s">
        <v>36</v>
      </c>
      <c r="AW201" s="75" t="s">
        <v>609</v>
      </c>
      <c r="AX201" s="75" t="s">
        <v>610</v>
      </c>
      <c r="AY201" s="75" t="s">
        <v>611</v>
      </c>
      <c r="AZ201" s="75" t="s">
        <v>612</v>
      </c>
      <c r="BA201" s="75" t="s">
        <v>613</v>
      </c>
      <c r="BB201" s="77"/>
    </row>
    <row r="202" spans="1:54" hidden="1" outlineLevel="2" x14ac:dyDescent="0.3">
      <c r="A202" s="64"/>
      <c r="B202" s="89" t="s">
        <v>614</v>
      </c>
      <c r="C202" s="116"/>
      <c r="D202" s="117"/>
      <c r="E202" s="118"/>
      <c r="F202" s="121"/>
      <c r="G202" s="82"/>
      <c r="H202" s="119"/>
      <c r="I202" s="119"/>
      <c r="J202" s="119"/>
      <c r="K202" s="119"/>
      <c r="L202" s="119"/>
      <c r="M202" s="119"/>
      <c r="N202" s="119"/>
      <c r="O202" s="119" t="s">
        <v>42</v>
      </c>
      <c r="P202" s="117" t="s">
        <v>42</v>
      </c>
      <c r="Q202" s="118" t="s">
        <v>42</v>
      </c>
      <c r="R202" s="116" t="s">
        <v>42</v>
      </c>
      <c r="S202" s="118" t="s">
        <v>42</v>
      </c>
      <c r="T202" s="119" t="s">
        <v>42</v>
      </c>
      <c r="U202" s="116" t="s">
        <v>42</v>
      </c>
      <c r="V202" s="117" t="s">
        <v>42</v>
      </c>
      <c r="W202" s="118" t="s">
        <v>42</v>
      </c>
      <c r="X202" s="116" t="s">
        <v>42</v>
      </c>
      <c r="Y202" s="118"/>
      <c r="Z202" s="82"/>
      <c r="AA202" s="119"/>
      <c r="AB202" s="117"/>
      <c r="AC202" s="118"/>
      <c r="AD202" s="116"/>
      <c r="AE202" s="120"/>
      <c r="AF202" s="119"/>
      <c r="AG202" s="116"/>
      <c r="AH202" s="117"/>
      <c r="AI202" s="118"/>
      <c r="AJ202" s="116"/>
      <c r="AK202" s="118"/>
      <c r="AL202" s="82"/>
      <c r="AM202" s="129"/>
      <c r="AN202" s="129"/>
      <c r="AO202" s="130">
        <v>4</v>
      </c>
      <c r="AP202" s="87">
        <v>1</v>
      </c>
      <c r="AQ202" s="88"/>
      <c r="AR202" s="35"/>
      <c r="AS202" s="35"/>
      <c r="AT202" s="35"/>
      <c r="AU202" s="35"/>
      <c r="AV202" s="35"/>
      <c r="AW202" s="35"/>
      <c r="AX202" s="35"/>
      <c r="AY202" s="35"/>
      <c r="AZ202" s="35"/>
      <c r="BA202" s="35"/>
      <c r="BB202" s="36"/>
    </row>
    <row r="203" spans="1:54" hidden="1" outlineLevel="2" x14ac:dyDescent="0.3">
      <c r="A203" s="64"/>
      <c r="B203" s="89"/>
      <c r="C203" s="116"/>
      <c r="D203" s="117"/>
      <c r="E203" s="118"/>
      <c r="F203" s="121"/>
      <c r="G203" s="82"/>
      <c r="H203" s="119"/>
      <c r="I203" s="119"/>
      <c r="J203" s="119"/>
      <c r="K203" s="119"/>
      <c r="L203" s="119"/>
      <c r="M203" s="119"/>
      <c r="N203" s="119"/>
      <c r="O203" s="119"/>
      <c r="P203" s="117"/>
      <c r="Q203" s="118"/>
      <c r="R203" s="116"/>
      <c r="S203" s="118"/>
      <c r="T203" s="119"/>
      <c r="U203" s="116"/>
      <c r="V203" s="117"/>
      <c r="W203" s="118"/>
      <c r="X203" s="116"/>
      <c r="Y203" s="118"/>
      <c r="Z203" s="82"/>
      <c r="AA203" s="119"/>
      <c r="AB203" s="117"/>
      <c r="AC203" s="118"/>
      <c r="AD203" s="116"/>
      <c r="AE203" s="120"/>
      <c r="AF203" s="119"/>
      <c r="AG203" s="116"/>
      <c r="AH203" s="117"/>
      <c r="AI203" s="118"/>
      <c r="AJ203" s="116"/>
      <c r="AK203" s="118"/>
      <c r="AL203" s="82"/>
      <c r="AM203" s="129"/>
      <c r="AN203" s="129"/>
      <c r="AO203" s="130"/>
      <c r="AP203" s="87"/>
      <c r="AQ203" s="88"/>
      <c r="AR203" s="35"/>
      <c r="AS203" s="35"/>
      <c r="AT203" s="35"/>
      <c r="AU203" s="35"/>
      <c r="AV203" s="35"/>
      <c r="AW203" s="35"/>
      <c r="AX203" s="35"/>
      <c r="AY203" s="35"/>
      <c r="AZ203" s="35"/>
      <c r="BA203" s="35"/>
      <c r="BB203" s="36"/>
    </row>
    <row r="204" spans="1:54" outlineLevel="1" collapsed="1" x14ac:dyDescent="0.3">
      <c r="A204" s="64"/>
      <c r="B204" s="89"/>
      <c r="C204" s="116"/>
      <c r="D204" s="117"/>
      <c r="E204" s="118"/>
      <c r="F204" s="121"/>
      <c r="G204" s="82"/>
      <c r="H204" s="119"/>
      <c r="I204" s="119"/>
      <c r="J204" s="119"/>
      <c r="K204" s="119"/>
      <c r="L204" s="119"/>
      <c r="M204" s="119"/>
      <c r="N204" s="119"/>
      <c r="O204" s="119"/>
      <c r="P204" s="117"/>
      <c r="Q204" s="118"/>
      <c r="R204" s="116"/>
      <c r="S204" s="118"/>
      <c r="T204" s="119"/>
      <c r="U204" s="116"/>
      <c r="V204" s="117"/>
      <c r="W204" s="118"/>
      <c r="X204" s="116"/>
      <c r="Y204" s="118"/>
      <c r="Z204" s="82"/>
      <c r="AA204" s="119"/>
      <c r="AB204" s="117"/>
      <c r="AC204" s="118"/>
      <c r="AD204" s="116"/>
      <c r="AE204" s="120"/>
      <c r="AF204" s="119"/>
      <c r="AG204" s="116"/>
      <c r="AH204" s="117"/>
      <c r="AI204" s="118"/>
      <c r="AJ204" s="116"/>
      <c r="AK204" s="118"/>
      <c r="AL204" s="82"/>
      <c r="AM204" s="129"/>
      <c r="AN204" s="129"/>
      <c r="AO204" s="130"/>
      <c r="AP204" s="87"/>
      <c r="AQ204" s="88"/>
      <c r="AR204" s="35"/>
      <c r="AS204" s="35"/>
      <c r="AT204" s="35"/>
      <c r="AU204" s="35"/>
      <c r="AV204" s="35"/>
      <c r="AW204" s="35"/>
      <c r="AX204" s="35"/>
      <c r="AY204" s="35"/>
      <c r="AZ204" s="35"/>
      <c r="BA204" s="35"/>
      <c r="BB204" s="36"/>
    </row>
    <row r="205" spans="1:54" outlineLevel="1" x14ac:dyDescent="0.3">
      <c r="A205" s="64"/>
      <c r="B205" s="89"/>
      <c r="C205" s="116"/>
      <c r="D205" s="117"/>
      <c r="E205" s="118"/>
      <c r="F205" s="121"/>
      <c r="G205" s="82"/>
      <c r="H205" s="119"/>
      <c r="I205" s="119"/>
      <c r="J205" s="119"/>
      <c r="K205" s="119"/>
      <c r="L205" s="119"/>
      <c r="M205" s="119"/>
      <c r="N205" s="119"/>
      <c r="O205" s="119"/>
      <c r="P205" s="117"/>
      <c r="Q205" s="118"/>
      <c r="R205" s="116"/>
      <c r="S205" s="118"/>
      <c r="T205" s="119"/>
      <c r="U205" s="116"/>
      <c r="V205" s="117"/>
      <c r="W205" s="118"/>
      <c r="X205" s="116"/>
      <c r="Y205" s="118"/>
      <c r="Z205" s="82"/>
      <c r="AA205" s="119"/>
      <c r="AB205" s="117"/>
      <c r="AC205" s="118"/>
      <c r="AD205" s="116"/>
      <c r="AE205" s="120"/>
      <c r="AF205" s="119"/>
      <c r="AG205" s="116"/>
      <c r="AH205" s="117"/>
      <c r="AI205" s="118"/>
      <c r="AJ205" s="116"/>
      <c r="AK205" s="118"/>
      <c r="AL205" s="82"/>
      <c r="AM205" s="129"/>
      <c r="AN205" s="129"/>
      <c r="AO205" s="130"/>
      <c r="AP205" s="87"/>
      <c r="AQ205" s="88"/>
      <c r="AR205" s="35"/>
      <c r="AS205" s="35"/>
      <c r="AT205" s="35"/>
      <c r="AU205" s="35"/>
      <c r="AV205" s="35"/>
      <c r="AW205" s="35"/>
      <c r="AX205" s="35"/>
      <c r="AY205" s="35"/>
      <c r="AZ205" s="35"/>
      <c r="BA205" s="35"/>
      <c r="BB205" s="36"/>
    </row>
    <row r="206" spans="1:54" outlineLevel="1" x14ac:dyDescent="0.3">
      <c r="A206" s="64"/>
      <c r="B206" s="89"/>
      <c r="C206" s="116"/>
      <c r="D206" s="117"/>
      <c r="E206" s="118"/>
      <c r="F206" s="121"/>
      <c r="G206" s="82"/>
      <c r="H206" s="119"/>
      <c r="I206" s="119"/>
      <c r="J206" s="119"/>
      <c r="K206" s="119"/>
      <c r="L206" s="119"/>
      <c r="M206" s="119"/>
      <c r="N206" s="119"/>
      <c r="O206" s="119"/>
      <c r="P206" s="117"/>
      <c r="Q206" s="118"/>
      <c r="R206" s="116"/>
      <c r="S206" s="118"/>
      <c r="T206" s="119"/>
      <c r="U206" s="116"/>
      <c r="V206" s="117"/>
      <c r="W206" s="118"/>
      <c r="X206" s="116"/>
      <c r="Y206" s="118"/>
      <c r="Z206" s="82"/>
      <c r="AA206" s="119"/>
      <c r="AB206" s="117"/>
      <c r="AC206" s="118"/>
      <c r="AD206" s="116"/>
      <c r="AE206" s="120"/>
      <c r="AF206" s="119"/>
      <c r="AG206" s="116"/>
      <c r="AH206" s="117"/>
      <c r="AI206" s="118"/>
      <c r="AJ206" s="116"/>
      <c r="AK206" s="118"/>
      <c r="AL206" s="82"/>
      <c r="AM206" s="129"/>
      <c r="AN206" s="129"/>
      <c r="AO206" s="130"/>
      <c r="AP206" s="87"/>
      <c r="AQ206" s="88"/>
      <c r="AR206" s="35"/>
      <c r="AS206" s="35"/>
      <c r="AT206" s="35"/>
      <c r="AU206" s="35"/>
      <c r="AV206" s="35"/>
      <c r="AW206" s="35"/>
      <c r="AX206" s="35"/>
      <c r="AY206" s="35"/>
      <c r="AZ206" s="35"/>
      <c r="BA206" s="35"/>
      <c r="BB206" s="36"/>
    </row>
    <row r="207" spans="1:54" outlineLevel="1" x14ac:dyDescent="0.3">
      <c r="A207" s="64"/>
      <c r="B207" s="89"/>
      <c r="C207" s="116"/>
      <c r="D207" s="117"/>
      <c r="E207" s="118"/>
      <c r="F207" s="121"/>
      <c r="G207" s="82"/>
      <c r="H207" s="119"/>
      <c r="I207" s="119"/>
      <c r="J207" s="119"/>
      <c r="K207" s="119"/>
      <c r="L207" s="119"/>
      <c r="M207" s="119"/>
      <c r="N207" s="119"/>
      <c r="O207" s="119"/>
      <c r="P207" s="117"/>
      <c r="Q207" s="118"/>
      <c r="R207" s="116"/>
      <c r="S207" s="118"/>
      <c r="T207" s="119"/>
      <c r="U207" s="116"/>
      <c r="V207" s="117"/>
      <c r="W207" s="118"/>
      <c r="X207" s="116"/>
      <c r="Y207" s="118"/>
      <c r="Z207" s="82"/>
      <c r="AA207" s="119"/>
      <c r="AB207" s="117"/>
      <c r="AC207" s="118"/>
      <c r="AD207" s="116"/>
      <c r="AE207" s="120"/>
      <c r="AF207" s="119"/>
      <c r="AG207" s="116"/>
      <c r="AH207" s="117"/>
      <c r="AI207" s="118"/>
      <c r="AJ207" s="116"/>
      <c r="AK207" s="118"/>
      <c r="AL207" s="82"/>
      <c r="AM207" s="129"/>
      <c r="AN207" s="129"/>
      <c r="AO207" s="130"/>
      <c r="AP207" s="87"/>
      <c r="AQ207" s="88"/>
      <c r="AR207" s="35"/>
      <c r="AS207" s="35"/>
      <c r="AT207" s="35"/>
      <c r="AU207" s="35"/>
      <c r="AV207" s="35"/>
      <c r="AW207" s="35"/>
      <c r="AX207" s="35"/>
      <c r="AY207" s="35"/>
      <c r="AZ207" s="35"/>
      <c r="BA207" s="35"/>
      <c r="BB207" s="36"/>
    </row>
    <row r="208" spans="1:54" x14ac:dyDescent="0.3">
      <c r="A208" s="52" t="s">
        <v>615</v>
      </c>
      <c r="B208" s="17" t="s">
        <v>616</v>
      </c>
      <c r="C208" s="122"/>
      <c r="D208" s="123"/>
      <c r="E208" s="124"/>
      <c r="F208" s="56"/>
      <c r="G208" s="125"/>
      <c r="H208" s="125"/>
      <c r="I208" s="125"/>
      <c r="J208" s="125"/>
      <c r="K208" s="125"/>
      <c r="L208" s="125"/>
      <c r="M208" s="125"/>
      <c r="N208" s="125"/>
      <c r="O208" s="125"/>
      <c r="P208" s="123"/>
      <c r="Q208" s="125"/>
      <c r="R208" s="125"/>
      <c r="S208" s="125"/>
      <c r="T208" s="125"/>
      <c r="U208" s="123"/>
      <c r="V208" s="125"/>
      <c r="W208" s="125"/>
      <c r="X208" s="125" t="s">
        <v>27</v>
      </c>
      <c r="Y208" s="125" t="s">
        <v>27</v>
      </c>
      <c r="Z208" s="122" t="s">
        <v>27</v>
      </c>
      <c r="AA208" s="125" t="s">
        <v>27</v>
      </c>
      <c r="AB208" s="125" t="s">
        <v>27</v>
      </c>
      <c r="AC208" s="125" t="s">
        <v>27</v>
      </c>
      <c r="AD208" s="125" t="s">
        <v>27</v>
      </c>
      <c r="AE208" s="126" t="s">
        <v>27</v>
      </c>
      <c r="AF208" s="125" t="s">
        <v>27</v>
      </c>
      <c r="AG208" s="125" t="s">
        <v>27</v>
      </c>
      <c r="AH208" s="125" t="s">
        <v>27</v>
      </c>
      <c r="AI208" s="125" t="s">
        <v>27</v>
      </c>
      <c r="AJ208" s="122"/>
      <c r="AK208" s="124"/>
      <c r="AL208" s="56"/>
      <c r="AM208" s="58"/>
      <c r="AN208" s="58"/>
      <c r="AO208" s="59"/>
      <c r="AP208" s="127" t="s">
        <v>100</v>
      </c>
      <c r="AQ208" s="61"/>
      <c r="AR208" s="62"/>
      <c r="AS208" s="17"/>
      <c r="AT208" s="17"/>
      <c r="AU208" s="62"/>
      <c r="AV208" s="62"/>
      <c r="AW208" s="62"/>
      <c r="AX208" s="62"/>
      <c r="AY208" s="62"/>
      <c r="AZ208" s="62"/>
      <c r="BA208" s="62"/>
      <c r="BB208" s="128"/>
    </row>
    <row r="209" spans="1:57" ht="28.8" outlineLevel="1" x14ac:dyDescent="0.3">
      <c r="A209" s="64" t="s">
        <v>617</v>
      </c>
      <c r="B209" s="65" t="s">
        <v>618</v>
      </c>
      <c r="C209" s="66"/>
      <c r="D209" s="67"/>
      <c r="E209" s="68"/>
      <c r="F209" s="69"/>
      <c r="G209" s="69"/>
      <c r="H209" s="69"/>
      <c r="I209" s="69"/>
      <c r="J209" s="69"/>
      <c r="K209" s="69"/>
      <c r="L209" s="69"/>
      <c r="M209" s="69"/>
      <c r="N209" s="69"/>
      <c r="O209" s="69"/>
      <c r="P209" s="67"/>
      <c r="Q209" s="69"/>
      <c r="R209" s="69"/>
      <c r="S209" s="69"/>
      <c r="T209" s="69"/>
      <c r="U209" s="66"/>
      <c r="V209" s="69"/>
      <c r="W209" s="69"/>
      <c r="X209" s="69"/>
      <c r="Y209" s="69"/>
      <c r="Z209" s="69"/>
      <c r="AA209" s="69"/>
      <c r="AB209" s="69"/>
      <c r="AC209" s="69"/>
      <c r="AD209" s="69"/>
      <c r="AE209" s="70"/>
      <c r="AF209" s="69"/>
      <c r="AG209" s="69"/>
      <c r="AH209" s="69"/>
      <c r="AI209" s="69"/>
      <c r="AJ209" s="66"/>
      <c r="AK209" s="68"/>
      <c r="AL209" s="69"/>
      <c r="AM209" s="186">
        <v>43891</v>
      </c>
      <c r="AN209" s="186">
        <v>44256</v>
      </c>
      <c r="AO209" s="187"/>
      <c r="AP209" s="73">
        <v>0.9</v>
      </c>
      <c r="AQ209" s="74"/>
      <c r="AR209" s="75" t="s">
        <v>619</v>
      </c>
      <c r="AS209" s="76" t="s">
        <v>620</v>
      </c>
      <c r="AT209" s="76" t="s">
        <v>621</v>
      </c>
      <c r="AU209" s="75"/>
      <c r="AV209" s="75" t="s">
        <v>51</v>
      </c>
      <c r="AW209" s="75"/>
      <c r="AX209" s="75"/>
      <c r="AY209" s="75" t="s">
        <v>611</v>
      </c>
      <c r="AZ209" s="75"/>
      <c r="BA209" s="75"/>
      <c r="BB209" s="77"/>
    </row>
    <row r="210" spans="1:57" ht="28.8" outlineLevel="1" x14ac:dyDescent="0.3">
      <c r="A210" s="64" t="s">
        <v>622</v>
      </c>
      <c r="B210" s="65" t="s">
        <v>623</v>
      </c>
      <c r="C210" s="66"/>
      <c r="D210" s="67"/>
      <c r="E210" s="68"/>
      <c r="F210" s="69"/>
      <c r="G210" s="69"/>
      <c r="H210" s="69"/>
      <c r="I210" s="69"/>
      <c r="J210" s="69"/>
      <c r="K210" s="69"/>
      <c r="L210" s="69"/>
      <c r="M210" s="69"/>
      <c r="N210" s="69"/>
      <c r="O210" s="69"/>
      <c r="P210" s="67"/>
      <c r="Q210" s="69"/>
      <c r="R210" s="69"/>
      <c r="S210" s="69"/>
      <c r="T210" s="69"/>
      <c r="U210" s="66"/>
      <c r="V210" s="69"/>
      <c r="W210" s="69"/>
      <c r="X210" s="69"/>
      <c r="Y210" s="69"/>
      <c r="Z210" s="69"/>
      <c r="AA210" s="69"/>
      <c r="AB210" s="69"/>
      <c r="AC210" s="69"/>
      <c r="AD210" s="69"/>
      <c r="AE210" s="70"/>
      <c r="AF210" s="69"/>
      <c r="AG210" s="69"/>
      <c r="AH210" s="69"/>
      <c r="AI210" s="69"/>
      <c r="AJ210" s="66"/>
      <c r="AK210" s="68"/>
      <c r="AL210" s="69"/>
      <c r="AM210" s="186">
        <v>43862</v>
      </c>
      <c r="AN210" s="186">
        <v>44043</v>
      </c>
      <c r="AO210" s="187"/>
      <c r="AP210" s="73">
        <v>1</v>
      </c>
      <c r="AQ210" s="74"/>
      <c r="AR210" s="75" t="s">
        <v>624</v>
      </c>
      <c r="AS210" s="76" t="s">
        <v>625</v>
      </c>
      <c r="AT210" s="76" t="s">
        <v>626</v>
      </c>
      <c r="AU210" s="75"/>
      <c r="AV210" s="75" t="s">
        <v>36</v>
      </c>
      <c r="AW210" s="75"/>
      <c r="AX210" s="75"/>
      <c r="AY210" s="75" t="s">
        <v>611</v>
      </c>
      <c r="AZ210" s="75"/>
      <c r="BA210" s="75"/>
      <c r="BB210" s="77"/>
    </row>
    <row r="211" spans="1:57" ht="28.8" outlineLevel="1" x14ac:dyDescent="0.3">
      <c r="A211" s="64" t="s">
        <v>627</v>
      </c>
      <c r="B211" s="65" t="s">
        <v>628</v>
      </c>
      <c r="C211" s="66"/>
      <c r="D211" s="67"/>
      <c r="E211" s="68"/>
      <c r="F211" s="69"/>
      <c r="G211" s="69"/>
      <c r="H211" s="69"/>
      <c r="I211" s="69"/>
      <c r="J211" s="69"/>
      <c r="K211" s="69"/>
      <c r="L211" s="69"/>
      <c r="M211" s="69"/>
      <c r="N211" s="69"/>
      <c r="O211" s="69"/>
      <c r="P211" s="67"/>
      <c r="Q211" s="69"/>
      <c r="R211" s="69"/>
      <c r="S211" s="69"/>
      <c r="T211" s="69"/>
      <c r="U211" s="66"/>
      <c r="V211" s="69"/>
      <c r="W211" s="69"/>
      <c r="X211" s="69"/>
      <c r="Y211" s="69"/>
      <c r="Z211" s="69"/>
      <c r="AA211" s="69"/>
      <c r="AB211" s="69"/>
      <c r="AC211" s="69"/>
      <c r="AD211" s="69"/>
      <c r="AE211" s="70"/>
      <c r="AF211" s="69"/>
      <c r="AG211" s="69"/>
      <c r="AH211" s="69"/>
      <c r="AI211" s="69"/>
      <c r="AJ211" s="66"/>
      <c r="AK211" s="68"/>
      <c r="AL211" s="69"/>
      <c r="AM211" s="186">
        <v>43862</v>
      </c>
      <c r="AN211" s="186">
        <v>44043</v>
      </c>
      <c r="AO211" s="187"/>
      <c r="AP211" s="73">
        <v>1</v>
      </c>
      <c r="AQ211" s="74"/>
      <c r="AR211" s="75" t="s">
        <v>624</v>
      </c>
      <c r="AS211" s="76" t="s">
        <v>629</v>
      </c>
      <c r="AT211" s="76" t="s">
        <v>630</v>
      </c>
      <c r="AU211" s="75"/>
      <c r="AV211" s="75" t="s">
        <v>36</v>
      </c>
      <c r="AW211" s="75"/>
      <c r="AX211" s="75"/>
      <c r="AY211" s="75" t="s">
        <v>611</v>
      </c>
      <c r="AZ211" s="75"/>
      <c r="BA211" s="75"/>
      <c r="BB211" s="77"/>
    </row>
    <row r="212" spans="1:57" ht="28.8" outlineLevel="1" x14ac:dyDescent="0.3">
      <c r="A212" s="64" t="s">
        <v>631</v>
      </c>
      <c r="B212" s="65" t="s">
        <v>632</v>
      </c>
      <c r="C212" s="66"/>
      <c r="D212" s="67"/>
      <c r="E212" s="68"/>
      <c r="F212" s="69"/>
      <c r="G212" s="69"/>
      <c r="H212" s="69"/>
      <c r="I212" s="69"/>
      <c r="J212" s="69"/>
      <c r="K212" s="69"/>
      <c r="L212" s="69"/>
      <c r="M212" s="69"/>
      <c r="N212" s="69"/>
      <c r="O212" s="69"/>
      <c r="P212" s="67"/>
      <c r="Q212" s="69"/>
      <c r="R212" s="69"/>
      <c r="S212" s="69"/>
      <c r="T212" s="69"/>
      <c r="U212" s="66"/>
      <c r="V212" s="69"/>
      <c r="W212" s="69"/>
      <c r="X212" s="69"/>
      <c r="Y212" s="69"/>
      <c r="Z212" s="69"/>
      <c r="AA212" s="69"/>
      <c r="AB212" s="69"/>
      <c r="AC212" s="69"/>
      <c r="AD212" s="69"/>
      <c r="AE212" s="70"/>
      <c r="AF212" s="69"/>
      <c r="AG212" s="69"/>
      <c r="AH212" s="69"/>
      <c r="AI212" s="69"/>
      <c r="AJ212" s="66"/>
      <c r="AK212" s="68"/>
      <c r="AL212" s="69"/>
      <c r="AM212" s="186">
        <v>43839</v>
      </c>
      <c r="AN212" s="186">
        <v>44199</v>
      </c>
      <c r="AO212" s="187"/>
      <c r="AP212" s="73">
        <v>0.4</v>
      </c>
      <c r="AQ212" s="74"/>
      <c r="AR212" s="75" t="s">
        <v>633</v>
      </c>
      <c r="AS212" s="76" t="s">
        <v>625</v>
      </c>
      <c r="AT212" s="76" t="s">
        <v>634</v>
      </c>
      <c r="AU212" s="75"/>
      <c r="AV212" s="75" t="s">
        <v>51</v>
      </c>
      <c r="AW212" s="75"/>
      <c r="AX212" s="75"/>
      <c r="AY212" s="75" t="s">
        <v>611</v>
      </c>
      <c r="AZ212" s="75"/>
      <c r="BA212" s="75"/>
      <c r="BB212" s="77"/>
    </row>
    <row r="213" spans="1:57" outlineLevel="1" x14ac:dyDescent="0.3">
      <c r="A213" s="64"/>
      <c r="B213" s="89"/>
      <c r="C213" s="116"/>
      <c r="D213" s="117"/>
      <c r="E213" s="118"/>
      <c r="F213" s="121"/>
      <c r="G213" s="82"/>
      <c r="H213" s="119"/>
      <c r="I213" s="119"/>
      <c r="J213" s="119"/>
      <c r="K213" s="119"/>
      <c r="L213" s="119"/>
      <c r="M213" s="119"/>
      <c r="N213" s="119"/>
      <c r="O213" s="119"/>
      <c r="P213" s="117"/>
      <c r="Q213" s="118"/>
      <c r="R213" s="116"/>
      <c r="S213" s="118"/>
      <c r="T213" s="119"/>
      <c r="U213" s="116"/>
      <c r="V213" s="117"/>
      <c r="W213" s="118"/>
      <c r="X213" s="116"/>
      <c r="Y213" s="118"/>
      <c r="Z213" s="82"/>
      <c r="AA213" s="119"/>
      <c r="AB213" s="117"/>
      <c r="AC213" s="118"/>
      <c r="AD213" s="116"/>
      <c r="AE213" s="120"/>
      <c r="AF213" s="119"/>
      <c r="AG213" s="116"/>
      <c r="AH213" s="117"/>
      <c r="AI213" s="118"/>
      <c r="AJ213" s="116"/>
      <c r="AK213" s="118"/>
      <c r="AL213" s="82"/>
      <c r="AM213" s="129"/>
      <c r="AN213" s="129"/>
      <c r="AO213" s="130"/>
      <c r="AP213" s="87"/>
      <c r="AQ213" s="88"/>
      <c r="AR213" s="35"/>
      <c r="AS213" s="35"/>
      <c r="AT213" s="35"/>
      <c r="AU213" s="35"/>
      <c r="AV213" s="35"/>
      <c r="AW213" s="35"/>
      <c r="AX213" s="35"/>
      <c r="AY213" s="35"/>
      <c r="AZ213" s="35"/>
      <c r="BA213" s="35"/>
      <c r="BB213" s="36"/>
    </row>
    <row r="214" spans="1:57" outlineLevel="1" x14ac:dyDescent="0.3">
      <c r="A214" s="64"/>
      <c r="B214" s="89"/>
      <c r="C214" s="116"/>
      <c r="D214" s="117"/>
      <c r="E214" s="118"/>
      <c r="F214" s="121"/>
      <c r="G214" s="82"/>
      <c r="H214" s="119"/>
      <c r="I214" s="119"/>
      <c r="J214" s="119"/>
      <c r="K214" s="119"/>
      <c r="L214" s="119"/>
      <c r="M214" s="119"/>
      <c r="N214" s="119"/>
      <c r="O214" s="119"/>
      <c r="P214" s="117"/>
      <c r="Q214" s="118"/>
      <c r="R214" s="116"/>
      <c r="S214" s="118"/>
      <c r="T214" s="119"/>
      <c r="U214" s="116"/>
      <c r="V214" s="117"/>
      <c r="W214" s="118"/>
      <c r="X214" s="116"/>
      <c r="Y214" s="118"/>
      <c r="Z214" s="82"/>
      <c r="AA214" s="119"/>
      <c r="AB214" s="117"/>
      <c r="AC214" s="118"/>
      <c r="AD214" s="116"/>
      <c r="AE214" s="120"/>
      <c r="AF214" s="119"/>
      <c r="AG214" s="116"/>
      <c r="AH214" s="117"/>
      <c r="AI214" s="118"/>
      <c r="AJ214" s="116"/>
      <c r="AK214" s="118"/>
      <c r="AL214" s="82"/>
      <c r="AM214" s="129"/>
      <c r="AN214" s="129"/>
      <c r="AO214" s="130"/>
      <c r="AP214" s="87"/>
      <c r="AQ214" s="88"/>
      <c r="AR214" s="35"/>
      <c r="AS214" s="35"/>
      <c r="AT214" s="35"/>
      <c r="AU214" s="35"/>
      <c r="AV214" s="35"/>
      <c r="AW214" s="35"/>
      <c r="AX214" s="35"/>
      <c r="AY214" s="35"/>
      <c r="AZ214" s="35"/>
      <c r="BA214" s="35"/>
      <c r="BB214" s="36"/>
    </row>
    <row r="215" spans="1:57" outlineLevel="1" x14ac:dyDescent="0.3">
      <c r="A215" s="64"/>
      <c r="B215" s="89"/>
      <c r="C215" s="116"/>
      <c r="D215" s="117"/>
      <c r="E215" s="118"/>
      <c r="F215" s="121"/>
      <c r="G215" s="82"/>
      <c r="H215" s="119"/>
      <c r="I215" s="119"/>
      <c r="J215" s="119"/>
      <c r="K215" s="119"/>
      <c r="L215" s="119"/>
      <c r="M215" s="119"/>
      <c r="N215" s="119"/>
      <c r="O215" s="119"/>
      <c r="P215" s="117"/>
      <c r="Q215" s="118"/>
      <c r="R215" s="116"/>
      <c r="S215" s="118"/>
      <c r="T215" s="119"/>
      <c r="U215" s="116"/>
      <c r="V215" s="117"/>
      <c r="W215" s="118"/>
      <c r="X215" s="116"/>
      <c r="Y215" s="118"/>
      <c r="Z215" s="82"/>
      <c r="AA215" s="119"/>
      <c r="AB215" s="117"/>
      <c r="AC215" s="118"/>
      <c r="AD215" s="116"/>
      <c r="AE215" s="120"/>
      <c r="AF215" s="119"/>
      <c r="AG215" s="116"/>
      <c r="AH215" s="117"/>
      <c r="AI215" s="118"/>
      <c r="AJ215" s="116"/>
      <c r="AK215" s="118"/>
      <c r="AL215" s="82"/>
      <c r="AM215" s="129"/>
      <c r="AN215" s="129"/>
      <c r="AO215" s="130"/>
      <c r="AP215" s="87"/>
      <c r="AQ215" s="88"/>
      <c r="AR215" s="35"/>
      <c r="AS215" s="35"/>
      <c r="AT215" s="35"/>
      <c r="AU215" s="35"/>
      <c r="AV215" s="35"/>
      <c r="AW215" s="35"/>
      <c r="AX215" s="35"/>
      <c r="AY215" s="35"/>
      <c r="AZ215" s="35"/>
      <c r="BA215" s="35"/>
      <c r="BB215" s="36"/>
    </row>
    <row r="216" spans="1:57" outlineLevel="1" x14ac:dyDescent="0.3">
      <c r="A216" s="64"/>
      <c r="B216" s="89"/>
      <c r="C216" s="116"/>
      <c r="D216" s="117"/>
      <c r="E216" s="118"/>
      <c r="F216" s="121"/>
      <c r="G216" s="82"/>
      <c r="H216" s="119"/>
      <c r="I216" s="119"/>
      <c r="J216" s="119"/>
      <c r="K216" s="119"/>
      <c r="L216" s="119"/>
      <c r="M216" s="119"/>
      <c r="N216" s="119"/>
      <c r="O216" s="119"/>
      <c r="P216" s="117"/>
      <c r="Q216" s="118"/>
      <c r="R216" s="116"/>
      <c r="S216" s="118"/>
      <c r="T216" s="119"/>
      <c r="U216" s="116"/>
      <c r="V216" s="117"/>
      <c r="W216" s="118"/>
      <c r="X216" s="116"/>
      <c r="Y216" s="118"/>
      <c r="Z216" s="82"/>
      <c r="AA216" s="119"/>
      <c r="AB216" s="117"/>
      <c r="AC216" s="118"/>
      <c r="AD216" s="116"/>
      <c r="AE216" s="120"/>
      <c r="AF216" s="119"/>
      <c r="AG216" s="116"/>
      <c r="AH216" s="117"/>
      <c r="AI216" s="118"/>
      <c r="AJ216" s="116"/>
      <c r="AK216" s="118"/>
      <c r="AL216" s="82"/>
      <c r="AM216" s="129"/>
      <c r="AN216" s="129"/>
      <c r="AO216" s="130"/>
      <c r="AP216" s="87"/>
      <c r="AQ216" s="88"/>
      <c r="AR216" s="35"/>
      <c r="AS216" s="35"/>
      <c r="AT216" s="35"/>
      <c r="AU216" s="35"/>
      <c r="AV216" s="35"/>
      <c r="AW216" s="35"/>
      <c r="AX216" s="35"/>
      <c r="AY216" s="35"/>
      <c r="AZ216" s="35"/>
      <c r="BA216" s="35"/>
      <c r="BB216" s="36"/>
    </row>
    <row r="217" spans="1:57" outlineLevel="1" x14ac:dyDescent="0.3">
      <c r="A217" s="64"/>
      <c r="B217" s="89"/>
      <c r="C217" s="116"/>
      <c r="D217" s="117"/>
      <c r="E217" s="118"/>
      <c r="F217" s="121"/>
      <c r="G217" s="82"/>
      <c r="H217" s="119"/>
      <c r="I217" s="119"/>
      <c r="J217" s="119"/>
      <c r="K217" s="119"/>
      <c r="L217" s="119"/>
      <c r="M217" s="119"/>
      <c r="N217" s="119"/>
      <c r="O217" s="119"/>
      <c r="P217" s="117"/>
      <c r="Q217" s="118"/>
      <c r="R217" s="116"/>
      <c r="S217" s="118"/>
      <c r="T217" s="119"/>
      <c r="U217" s="116"/>
      <c r="V217" s="117"/>
      <c r="W217" s="118"/>
      <c r="X217" s="116"/>
      <c r="Y217" s="118"/>
      <c r="Z217" s="82"/>
      <c r="AA217" s="119"/>
      <c r="AB217" s="117"/>
      <c r="AC217" s="118"/>
      <c r="AD217" s="116"/>
      <c r="AE217" s="120"/>
      <c r="AF217" s="119"/>
      <c r="AG217" s="116"/>
      <c r="AH217" s="117"/>
      <c r="AI217" s="118"/>
      <c r="AJ217" s="116"/>
      <c r="AK217" s="118"/>
      <c r="AL217" s="82"/>
      <c r="AM217" s="129"/>
      <c r="AN217" s="129"/>
      <c r="AO217" s="130"/>
      <c r="AP217" s="87"/>
      <c r="AQ217" s="88"/>
      <c r="AR217" s="35"/>
      <c r="AS217" s="35"/>
      <c r="AT217" s="35"/>
      <c r="AU217" s="35"/>
      <c r="AV217" s="35"/>
      <c r="AW217" s="35"/>
      <c r="AX217" s="35"/>
      <c r="AY217" s="35"/>
      <c r="AZ217" s="35"/>
      <c r="BA217" s="35"/>
      <c r="BB217" s="36"/>
    </row>
    <row r="218" spans="1:57" outlineLevel="1" x14ac:dyDescent="0.3">
      <c r="A218" s="64"/>
      <c r="B218" s="89"/>
      <c r="C218" s="116"/>
      <c r="D218" s="117"/>
      <c r="E218" s="118"/>
      <c r="F218" s="121"/>
      <c r="G218" s="82"/>
      <c r="H218" s="119"/>
      <c r="I218" s="119"/>
      <c r="J218" s="119"/>
      <c r="K218" s="119"/>
      <c r="L218" s="119"/>
      <c r="M218" s="119"/>
      <c r="N218" s="119"/>
      <c r="O218" s="119"/>
      <c r="P218" s="117"/>
      <c r="Q218" s="118"/>
      <c r="R218" s="116"/>
      <c r="S218" s="118"/>
      <c r="T218" s="119"/>
      <c r="U218" s="116"/>
      <c r="V218" s="117"/>
      <c r="W218" s="118"/>
      <c r="X218" s="116"/>
      <c r="Y218" s="118"/>
      <c r="Z218" s="82"/>
      <c r="AA218" s="119"/>
      <c r="AB218" s="117"/>
      <c r="AC218" s="118"/>
      <c r="AD218" s="116"/>
      <c r="AE218" s="120"/>
      <c r="AF218" s="119"/>
      <c r="AG218" s="116"/>
      <c r="AH218" s="117"/>
      <c r="AI218" s="118"/>
      <c r="AJ218" s="116"/>
      <c r="AK218" s="118"/>
      <c r="AL218" s="82"/>
      <c r="AM218" s="129"/>
      <c r="AN218" s="129"/>
      <c r="AO218" s="130"/>
      <c r="AP218" s="87"/>
      <c r="AQ218" s="88"/>
      <c r="AR218" s="35"/>
      <c r="AS218" s="35"/>
      <c r="AT218" s="35"/>
      <c r="AU218" s="35"/>
      <c r="AV218" s="35"/>
      <c r="AW218" s="35"/>
      <c r="AX218" s="35"/>
      <c r="AY218" s="35"/>
      <c r="AZ218" s="35"/>
      <c r="BA218" s="35"/>
      <c r="BB218" s="36"/>
    </row>
    <row r="219" spans="1:57" x14ac:dyDescent="0.3">
      <c r="A219" s="132"/>
      <c r="B219" s="133"/>
      <c r="C219" s="177"/>
      <c r="D219" s="178"/>
      <c r="E219" s="179"/>
      <c r="F219" s="180"/>
      <c r="G219" s="181"/>
      <c r="H219" s="181"/>
      <c r="I219" s="181"/>
      <c r="J219" s="181"/>
      <c r="K219" s="181"/>
      <c r="L219" s="181"/>
      <c r="M219" s="181"/>
      <c r="N219" s="181"/>
      <c r="O219" s="181"/>
      <c r="P219" s="178"/>
      <c r="Q219" s="179"/>
      <c r="R219" s="177"/>
      <c r="S219" s="179"/>
      <c r="T219" s="181"/>
      <c r="U219" s="177"/>
      <c r="V219" s="178"/>
      <c r="W219" s="179"/>
      <c r="X219" s="177"/>
      <c r="Y219" s="179"/>
      <c r="Z219" s="138"/>
      <c r="AA219" s="181"/>
      <c r="AB219" s="178"/>
      <c r="AC219" s="179"/>
      <c r="AD219" s="177"/>
      <c r="AE219" s="182"/>
      <c r="AF219" s="181"/>
      <c r="AG219" s="177"/>
      <c r="AH219" s="178"/>
      <c r="AI219" s="179"/>
      <c r="AJ219" s="177"/>
      <c r="AK219" s="179"/>
      <c r="AL219" s="138"/>
      <c r="AM219" s="184"/>
      <c r="AN219" s="184"/>
      <c r="AO219" s="185"/>
      <c r="AP219" s="199"/>
      <c r="AQ219" s="183"/>
      <c r="AR219" s="144"/>
      <c r="AS219" s="144"/>
      <c r="AT219" s="144"/>
      <c r="AU219" s="144"/>
      <c r="AV219" s="144"/>
      <c r="AW219" s="144"/>
      <c r="AX219" s="144"/>
      <c r="AY219" s="144"/>
      <c r="AZ219" s="144"/>
      <c r="BA219" s="144"/>
      <c r="BB219" s="145"/>
    </row>
    <row r="220" spans="1:57" x14ac:dyDescent="0.3">
      <c r="F220" s="82"/>
      <c r="G220" s="82"/>
      <c r="K220" s="82"/>
      <c r="L220" s="82"/>
      <c r="P220" s="82"/>
      <c r="S220" s="82"/>
      <c r="V220" s="82"/>
      <c r="W220" s="82"/>
      <c r="X220" s="82"/>
      <c r="Y220" s="82"/>
      <c r="Z220" s="82"/>
      <c r="AA220" s="82"/>
      <c r="AB220" s="82"/>
      <c r="AC220" s="82"/>
      <c r="AD220" s="82"/>
      <c r="AE220" s="200"/>
      <c r="AF220" s="82"/>
      <c r="AG220" s="82"/>
      <c r="AH220" s="82"/>
      <c r="AI220" s="82"/>
      <c r="AJ220" s="82"/>
      <c r="AK220" s="82"/>
      <c r="AL220" s="82"/>
      <c r="AM220" s="201"/>
      <c r="AN220" s="201"/>
      <c r="AO220" s="202"/>
      <c r="AP220" s="202"/>
      <c r="BE220" s="10"/>
    </row>
    <row r="221" spans="1:57" x14ac:dyDescent="0.3">
      <c r="B221" s="203" t="s">
        <v>635</v>
      </c>
    </row>
    <row r="222" spans="1:57" x14ac:dyDescent="0.3">
      <c r="B222" s="204" t="s">
        <v>636</v>
      </c>
      <c r="AM222" s="205"/>
      <c r="AN222" s="205"/>
      <c r="AO222" s="206"/>
      <c r="AP222" s="206"/>
    </row>
    <row r="223" spans="1:57" x14ac:dyDescent="0.3">
      <c r="B223" s="204" t="s">
        <v>637</v>
      </c>
    </row>
    <row r="224" spans="1:57" x14ac:dyDescent="0.3">
      <c r="B224" s="204" t="s">
        <v>638</v>
      </c>
    </row>
    <row r="225" spans="2:42" x14ac:dyDescent="0.3">
      <c r="B225" s="204" t="s">
        <v>639</v>
      </c>
    </row>
    <row r="226" spans="2:42" x14ac:dyDescent="0.3">
      <c r="B226" s="207" t="s">
        <v>640</v>
      </c>
    </row>
    <row r="227" spans="2:42" x14ac:dyDescent="0.3">
      <c r="P227" s="7" t="s">
        <v>641</v>
      </c>
    </row>
    <row r="230" spans="2:42" s="11" customFormat="1" x14ac:dyDescent="0.3">
      <c r="B230" s="208" t="s">
        <v>642</v>
      </c>
      <c r="E230" s="209"/>
      <c r="F230" s="209"/>
      <c r="G230" s="209"/>
      <c r="H230" s="209"/>
      <c r="I230" s="209"/>
      <c r="J230" s="209"/>
      <c r="K230" s="209"/>
      <c r="L230" s="209"/>
      <c r="M230" s="209"/>
      <c r="N230" s="209"/>
      <c r="O230" s="209"/>
      <c r="P230" s="209"/>
      <c r="Q230" s="209"/>
      <c r="R230" s="209"/>
      <c r="S230" s="209"/>
      <c r="T230" s="209"/>
      <c r="U230" s="209"/>
      <c r="V230" s="209"/>
      <c r="W230" s="209"/>
      <c r="X230" s="209"/>
      <c r="Y230" s="209"/>
      <c r="Z230" s="209"/>
      <c r="AA230" s="209"/>
      <c r="AB230" s="209"/>
      <c r="AC230" s="209"/>
      <c r="AD230" s="209"/>
      <c r="AE230" s="210"/>
      <c r="AF230" s="209"/>
      <c r="AG230" s="209"/>
      <c r="AH230" s="209"/>
      <c r="AI230" s="209"/>
      <c r="AJ230" s="209"/>
      <c r="AK230" s="209"/>
      <c r="AL230" s="209"/>
      <c r="AM230" s="211"/>
      <c r="AN230" s="211"/>
      <c r="AO230" s="212"/>
      <c r="AP230" s="212"/>
    </row>
    <row r="231" spans="2:42" s="11" customFormat="1" x14ac:dyDescent="0.3">
      <c r="B231" s="11" t="s">
        <v>643</v>
      </c>
      <c r="E231" s="209"/>
      <c r="F231" s="209"/>
      <c r="G231" s="209"/>
      <c r="H231" s="209"/>
      <c r="I231" s="209"/>
      <c r="J231" s="209"/>
      <c r="K231" s="209"/>
      <c r="L231" s="209"/>
      <c r="M231" s="209"/>
      <c r="N231" s="209"/>
      <c r="O231" s="209"/>
      <c r="P231" s="209"/>
      <c r="Q231" s="209"/>
      <c r="R231" s="209"/>
      <c r="S231" s="209"/>
      <c r="T231" s="209"/>
      <c r="U231" s="209"/>
      <c r="V231" s="209"/>
      <c r="W231" s="209"/>
      <c r="X231" s="209"/>
      <c r="Y231" s="209"/>
      <c r="Z231" s="209"/>
      <c r="AA231" s="209"/>
      <c r="AB231" s="209"/>
      <c r="AC231" s="209"/>
      <c r="AD231" s="209"/>
      <c r="AE231" s="210"/>
      <c r="AF231" s="209"/>
      <c r="AG231" s="209"/>
      <c r="AH231" s="209"/>
      <c r="AI231" s="209"/>
      <c r="AJ231" s="209"/>
      <c r="AK231" s="209"/>
      <c r="AL231" s="209"/>
      <c r="AM231" s="211"/>
      <c r="AN231" s="211"/>
      <c r="AO231" s="212"/>
      <c r="AP231" s="212"/>
    </row>
    <row r="232" spans="2:42" s="11" customFormat="1" x14ac:dyDescent="0.3">
      <c r="B232" s="11" t="s">
        <v>644</v>
      </c>
      <c r="E232" s="209"/>
      <c r="F232" s="209"/>
      <c r="G232" s="209"/>
      <c r="H232" s="209"/>
      <c r="I232" s="209"/>
      <c r="J232" s="209"/>
      <c r="K232" s="209"/>
      <c r="L232" s="209"/>
      <c r="M232" s="209"/>
      <c r="N232" s="209"/>
      <c r="O232" s="209"/>
      <c r="P232" s="209"/>
      <c r="Q232" s="209"/>
      <c r="R232" s="209"/>
      <c r="S232" s="209"/>
      <c r="T232" s="209"/>
      <c r="U232" s="209"/>
      <c r="V232" s="209"/>
      <c r="W232" s="209"/>
      <c r="X232" s="209"/>
      <c r="Y232" s="209"/>
      <c r="Z232" s="209"/>
      <c r="AA232" s="209"/>
      <c r="AB232" s="209"/>
      <c r="AC232" s="209"/>
      <c r="AD232" s="209"/>
      <c r="AE232" s="210"/>
      <c r="AF232" s="209"/>
      <c r="AG232" s="209"/>
      <c r="AH232" s="209"/>
      <c r="AI232" s="209"/>
      <c r="AJ232" s="209"/>
      <c r="AK232" s="209"/>
      <c r="AL232" s="209"/>
      <c r="AM232" s="211"/>
      <c r="AN232" s="211"/>
      <c r="AO232" s="212"/>
      <c r="AP232" s="212"/>
    </row>
    <row r="233" spans="2:42" s="11" customFormat="1" x14ac:dyDescent="0.3">
      <c r="B233" s="11" t="s">
        <v>645</v>
      </c>
      <c r="E233" s="213"/>
      <c r="F233" s="209"/>
      <c r="G233" s="209"/>
      <c r="H233" s="209"/>
      <c r="I233" s="209"/>
      <c r="J233" s="209"/>
      <c r="K233" s="209"/>
      <c r="L233" s="209"/>
      <c r="M233" s="209"/>
      <c r="N233" s="209"/>
      <c r="O233" s="209"/>
      <c r="P233" s="209"/>
      <c r="Q233" s="209"/>
      <c r="R233" s="209"/>
      <c r="S233" s="209"/>
      <c r="T233" s="209"/>
      <c r="U233" s="209"/>
      <c r="V233" s="209"/>
      <c r="W233" s="209"/>
      <c r="X233" s="209"/>
      <c r="Y233" s="209"/>
      <c r="Z233" s="209"/>
      <c r="AA233" s="209"/>
      <c r="AB233" s="209"/>
      <c r="AC233" s="209"/>
      <c r="AD233" s="209"/>
      <c r="AE233" s="210"/>
      <c r="AF233" s="209"/>
      <c r="AG233" s="209"/>
      <c r="AH233" s="209"/>
      <c r="AI233" s="209"/>
      <c r="AJ233" s="209"/>
      <c r="AK233" s="209"/>
      <c r="AL233" s="209"/>
      <c r="AM233" s="211"/>
      <c r="AN233" s="211"/>
      <c r="AO233" s="212"/>
      <c r="AP233" s="212"/>
    </row>
    <row r="234" spans="2:42" s="11" customFormat="1" x14ac:dyDescent="0.3">
      <c r="B234" s="11" t="s">
        <v>646</v>
      </c>
      <c r="E234" s="213"/>
      <c r="F234" s="209"/>
      <c r="G234" s="209"/>
      <c r="H234" s="209"/>
      <c r="I234" s="209"/>
      <c r="J234" s="209"/>
      <c r="K234" s="209"/>
      <c r="L234" s="209"/>
      <c r="M234" s="209"/>
      <c r="N234" s="209"/>
      <c r="O234" s="209"/>
      <c r="P234" s="209"/>
      <c r="Q234" s="209"/>
      <c r="R234" s="209"/>
      <c r="S234" s="209"/>
      <c r="T234" s="209"/>
      <c r="U234" s="209"/>
      <c r="V234" s="209"/>
      <c r="W234" s="209"/>
      <c r="X234" s="209"/>
      <c r="Y234" s="209"/>
      <c r="Z234" s="209"/>
      <c r="AA234" s="209"/>
      <c r="AB234" s="209"/>
      <c r="AC234" s="209"/>
      <c r="AD234" s="209"/>
      <c r="AE234" s="210"/>
      <c r="AF234" s="209"/>
      <c r="AG234" s="209"/>
      <c r="AH234" s="209"/>
      <c r="AI234" s="209"/>
      <c r="AJ234" s="209"/>
      <c r="AK234" s="209"/>
      <c r="AL234" s="209"/>
      <c r="AM234" s="211"/>
      <c r="AN234" s="211"/>
      <c r="AO234" s="212"/>
      <c r="AP234" s="212"/>
    </row>
    <row r="235" spans="2:42" s="11" customFormat="1" x14ac:dyDescent="0.3">
      <c r="B235" s="11" t="s">
        <v>647</v>
      </c>
      <c r="E235" s="213"/>
      <c r="F235" s="209"/>
      <c r="G235" s="209"/>
      <c r="H235" s="209"/>
      <c r="I235" s="209"/>
      <c r="J235" s="209"/>
      <c r="K235" s="209"/>
      <c r="L235" s="209"/>
      <c r="M235" s="209"/>
      <c r="N235" s="209"/>
      <c r="O235" s="209"/>
      <c r="P235" s="209"/>
      <c r="Q235" s="209"/>
      <c r="R235" s="209"/>
      <c r="S235" s="209"/>
      <c r="T235" s="209"/>
      <c r="U235" s="209"/>
      <c r="V235" s="209"/>
      <c r="W235" s="209"/>
      <c r="X235" s="209"/>
      <c r="Y235" s="209"/>
      <c r="Z235" s="209"/>
      <c r="AA235" s="209"/>
      <c r="AB235" s="209"/>
      <c r="AC235" s="209"/>
      <c r="AD235" s="209"/>
      <c r="AE235" s="210"/>
      <c r="AF235" s="209"/>
      <c r="AG235" s="209"/>
      <c r="AH235" s="209"/>
      <c r="AI235" s="209"/>
      <c r="AJ235" s="209"/>
      <c r="AK235" s="209"/>
      <c r="AL235" s="209"/>
      <c r="AM235" s="211"/>
      <c r="AN235" s="211"/>
      <c r="AO235" s="212"/>
      <c r="AP235" s="212"/>
    </row>
    <row r="236" spans="2:42" s="11" customFormat="1" x14ac:dyDescent="0.3">
      <c r="B236" s="11" t="s">
        <v>648</v>
      </c>
      <c r="E236" s="213"/>
      <c r="F236" s="209"/>
      <c r="G236" s="209"/>
      <c r="H236" s="209"/>
      <c r="I236" s="209"/>
      <c r="J236" s="209"/>
      <c r="K236" s="209"/>
      <c r="L236" s="209"/>
      <c r="M236" s="209"/>
      <c r="N236" s="209"/>
      <c r="O236" s="209"/>
      <c r="P236" s="209"/>
      <c r="Q236" s="209"/>
      <c r="R236" s="209"/>
      <c r="S236" s="209"/>
      <c r="T236" s="209"/>
      <c r="U236" s="209"/>
      <c r="V236" s="209"/>
      <c r="W236" s="209"/>
      <c r="X236" s="209"/>
      <c r="Y236" s="209"/>
      <c r="Z236" s="209"/>
      <c r="AA236" s="209"/>
      <c r="AB236" s="209"/>
      <c r="AC236" s="209"/>
      <c r="AD236" s="209"/>
      <c r="AE236" s="210"/>
      <c r="AF236" s="209"/>
      <c r="AG236" s="209"/>
      <c r="AH236" s="209"/>
      <c r="AI236" s="209"/>
      <c r="AJ236" s="209"/>
      <c r="AK236" s="209"/>
      <c r="AL236" s="209"/>
      <c r="AM236" s="211"/>
      <c r="AN236" s="211"/>
      <c r="AO236" s="212"/>
      <c r="AP236" s="212"/>
    </row>
    <row r="237" spans="2:42" s="11" customFormat="1" x14ac:dyDescent="0.3">
      <c r="B237" s="11" t="s">
        <v>649</v>
      </c>
      <c r="E237" s="213"/>
      <c r="F237" s="209"/>
      <c r="G237" s="209"/>
      <c r="H237" s="209"/>
      <c r="I237" s="209"/>
      <c r="J237" s="209"/>
      <c r="K237" s="209"/>
      <c r="L237" s="209"/>
      <c r="M237" s="209"/>
      <c r="N237" s="209"/>
      <c r="O237" s="209"/>
      <c r="P237" s="209"/>
      <c r="Q237" s="209"/>
      <c r="R237" s="209"/>
      <c r="S237" s="209"/>
      <c r="T237" s="209"/>
      <c r="U237" s="209"/>
      <c r="V237" s="209"/>
      <c r="W237" s="209"/>
      <c r="X237" s="209"/>
      <c r="Y237" s="209"/>
      <c r="Z237" s="209"/>
      <c r="AA237" s="209"/>
      <c r="AB237" s="209"/>
      <c r="AC237" s="209"/>
      <c r="AD237" s="209"/>
      <c r="AE237" s="210"/>
      <c r="AF237" s="209"/>
      <c r="AG237" s="209"/>
      <c r="AH237" s="209"/>
      <c r="AI237" s="209"/>
      <c r="AJ237" s="209"/>
      <c r="AK237" s="209"/>
      <c r="AL237" s="209"/>
      <c r="AM237" s="211"/>
      <c r="AN237" s="211"/>
      <c r="AO237" s="212"/>
      <c r="AP237" s="212"/>
    </row>
    <row r="238" spans="2:42" s="11" customFormat="1" x14ac:dyDescent="0.3">
      <c r="B238" s="11" t="s">
        <v>650</v>
      </c>
      <c r="E238" s="213"/>
      <c r="F238" s="209"/>
      <c r="G238" s="209"/>
      <c r="H238" s="209"/>
      <c r="I238" s="209"/>
      <c r="J238" s="209"/>
      <c r="K238" s="209"/>
      <c r="L238" s="209"/>
      <c r="M238" s="209"/>
      <c r="N238" s="209"/>
      <c r="O238" s="209"/>
      <c r="P238" s="209"/>
      <c r="Q238" s="209"/>
      <c r="R238" s="209"/>
      <c r="S238" s="209"/>
      <c r="T238" s="209"/>
      <c r="U238" s="209"/>
      <c r="V238" s="209"/>
      <c r="W238" s="209"/>
      <c r="X238" s="209"/>
      <c r="Y238" s="209"/>
      <c r="Z238" s="209"/>
      <c r="AA238" s="209"/>
      <c r="AB238" s="209"/>
      <c r="AC238" s="209"/>
      <c r="AD238" s="209"/>
      <c r="AE238" s="210"/>
      <c r="AF238" s="209"/>
      <c r="AG238" s="209"/>
      <c r="AH238" s="209"/>
      <c r="AI238" s="209"/>
      <c r="AJ238" s="209"/>
      <c r="AK238" s="209"/>
      <c r="AL238" s="209"/>
      <c r="AM238" s="211"/>
      <c r="AN238" s="211"/>
      <c r="AO238" s="212"/>
      <c r="AP238" s="212"/>
    </row>
    <row r="239" spans="2:42" s="11" customFormat="1" x14ac:dyDescent="0.3">
      <c r="E239" s="209"/>
      <c r="F239" s="209"/>
      <c r="G239" s="209"/>
      <c r="H239" s="209"/>
      <c r="I239" s="209"/>
      <c r="J239" s="209"/>
      <c r="K239" s="209"/>
      <c r="L239" s="209"/>
      <c r="M239" s="209"/>
      <c r="N239" s="209"/>
      <c r="O239" s="209"/>
      <c r="P239" s="209"/>
      <c r="Q239" s="209"/>
      <c r="R239" s="209"/>
      <c r="S239" s="209"/>
      <c r="T239" s="209"/>
      <c r="U239" s="209"/>
      <c r="V239" s="209"/>
      <c r="W239" s="209"/>
      <c r="X239" s="209"/>
      <c r="Y239" s="209"/>
      <c r="Z239" s="209"/>
      <c r="AA239" s="209"/>
      <c r="AB239" s="209"/>
      <c r="AC239" s="209"/>
      <c r="AD239" s="209"/>
      <c r="AE239" s="210"/>
      <c r="AF239" s="209"/>
      <c r="AG239" s="209"/>
      <c r="AH239" s="209"/>
      <c r="AI239" s="209"/>
      <c r="AJ239" s="209"/>
      <c r="AK239" s="209"/>
      <c r="AL239" s="209"/>
      <c r="AM239" s="211"/>
      <c r="AN239" s="211"/>
      <c r="AO239" s="212"/>
      <c r="AP239" s="212"/>
    </row>
    <row r="240" spans="2:42" s="11" customFormat="1" x14ac:dyDescent="0.3">
      <c r="E240" s="209"/>
      <c r="F240" s="209"/>
      <c r="G240" s="209"/>
      <c r="H240" s="209"/>
      <c r="I240" s="209"/>
      <c r="J240" s="209"/>
      <c r="K240" s="209"/>
      <c r="L240" s="209"/>
      <c r="M240" s="209"/>
      <c r="N240" s="209"/>
      <c r="O240" s="209"/>
      <c r="P240" s="209"/>
      <c r="Q240" s="209"/>
      <c r="R240" s="209"/>
      <c r="S240" s="209"/>
      <c r="T240" s="209"/>
      <c r="U240" s="209"/>
      <c r="V240" s="209"/>
      <c r="W240" s="209"/>
      <c r="X240" s="209"/>
      <c r="Y240" s="209"/>
      <c r="Z240" s="209"/>
      <c r="AA240" s="209"/>
      <c r="AB240" s="209"/>
      <c r="AC240" s="209"/>
      <c r="AD240" s="209"/>
      <c r="AE240" s="210"/>
      <c r="AF240" s="209"/>
      <c r="AG240" s="209"/>
      <c r="AH240" s="209"/>
      <c r="AI240" s="209"/>
      <c r="AJ240" s="209"/>
      <c r="AK240" s="209"/>
      <c r="AL240" s="209"/>
      <c r="AM240" s="211"/>
      <c r="AN240" s="211"/>
      <c r="AO240" s="212"/>
      <c r="AP240" s="212"/>
    </row>
    <row r="241" spans="2:42" s="11" customFormat="1" x14ac:dyDescent="0.3">
      <c r="B241" s="208" t="s">
        <v>651</v>
      </c>
      <c r="E241" s="209"/>
      <c r="F241" s="209"/>
      <c r="G241" s="209"/>
      <c r="H241" s="209"/>
      <c r="I241" s="209"/>
      <c r="J241" s="209"/>
      <c r="K241" s="209"/>
      <c r="L241" s="209"/>
      <c r="M241" s="209"/>
      <c r="N241" s="209"/>
      <c r="O241" s="209"/>
      <c r="P241" s="209"/>
      <c r="Q241" s="209"/>
      <c r="R241" s="209"/>
      <c r="S241" s="209"/>
      <c r="T241" s="209"/>
      <c r="U241" s="209"/>
      <c r="V241" s="209"/>
      <c r="W241" s="209"/>
      <c r="X241" s="209"/>
      <c r="Y241" s="209"/>
      <c r="Z241" s="209"/>
      <c r="AA241" s="209"/>
      <c r="AB241" s="209"/>
      <c r="AC241" s="209"/>
      <c r="AD241" s="209"/>
      <c r="AE241" s="210"/>
      <c r="AF241" s="209"/>
      <c r="AG241" s="209"/>
      <c r="AH241" s="209"/>
      <c r="AI241" s="209"/>
      <c r="AJ241" s="209"/>
      <c r="AK241" s="209"/>
      <c r="AL241" s="209"/>
      <c r="AM241" s="211"/>
      <c r="AN241" s="211"/>
      <c r="AO241" s="212"/>
      <c r="AP241" s="212"/>
    </row>
    <row r="242" spans="2:42" s="11" customFormat="1" x14ac:dyDescent="0.3">
      <c r="E242" s="209"/>
      <c r="F242" s="209"/>
      <c r="G242" s="209"/>
      <c r="H242" s="209"/>
      <c r="I242" s="209"/>
      <c r="J242" s="209"/>
      <c r="K242" s="209"/>
      <c r="L242" s="209"/>
      <c r="M242" s="209"/>
      <c r="N242" s="209"/>
      <c r="O242" s="209"/>
      <c r="P242" s="209"/>
      <c r="Q242" s="209"/>
      <c r="R242" s="209"/>
      <c r="S242" s="209"/>
      <c r="T242" s="209"/>
      <c r="U242" s="214"/>
      <c r="V242" s="209"/>
      <c r="W242" s="209"/>
      <c r="X242" s="209"/>
      <c r="Y242" s="209"/>
      <c r="Z242" s="209"/>
      <c r="AA242" s="209"/>
      <c r="AB242" s="209"/>
      <c r="AC242" s="209"/>
      <c r="AD242" s="209"/>
      <c r="AE242" s="210"/>
      <c r="AF242" s="209"/>
      <c r="AG242" s="209"/>
      <c r="AH242" s="209"/>
      <c r="AI242" s="209"/>
      <c r="AJ242" s="209"/>
      <c r="AK242" s="209"/>
      <c r="AL242" s="209"/>
      <c r="AM242" s="211"/>
      <c r="AN242" s="211"/>
      <c r="AO242" s="212"/>
      <c r="AP242" s="212"/>
    </row>
    <row r="243" spans="2:42" s="11" customFormat="1" x14ac:dyDescent="0.3">
      <c r="E243" s="209"/>
      <c r="F243" s="209"/>
      <c r="G243" s="209"/>
      <c r="H243" s="209"/>
      <c r="I243" s="209"/>
      <c r="J243" s="209"/>
      <c r="K243" s="209"/>
      <c r="L243" s="209"/>
      <c r="M243" s="209"/>
      <c r="N243" s="209"/>
      <c r="O243" s="209"/>
      <c r="P243" s="209"/>
      <c r="Q243" s="209"/>
      <c r="R243" s="209"/>
      <c r="S243" s="209"/>
      <c r="T243" s="209"/>
      <c r="U243" s="214"/>
      <c r="V243" s="209"/>
      <c r="W243" s="209"/>
      <c r="X243" s="209"/>
      <c r="Y243" s="209"/>
      <c r="Z243" s="209"/>
      <c r="AA243" s="209"/>
      <c r="AB243" s="209"/>
      <c r="AC243" s="209"/>
      <c r="AD243" s="209"/>
      <c r="AE243" s="210"/>
      <c r="AF243" s="209"/>
      <c r="AG243" s="209"/>
      <c r="AH243" s="209"/>
      <c r="AI243" s="209"/>
      <c r="AJ243" s="209"/>
      <c r="AK243" s="209"/>
      <c r="AL243" s="209"/>
      <c r="AM243" s="211"/>
      <c r="AN243" s="211"/>
      <c r="AO243" s="212"/>
      <c r="AP243" s="212"/>
    </row>
    <row r="244" spans="2:42" s="11" customFormat="1" x14ac:dyDescent="0.3">
      <c r="E244" s="209"/>
      <c r="F244" s="209"/>
      <c r="G244" s="209"/>
      <c r="H244" s="209"/>
      <c r="I244" s="209"/>
      <c r="J244" s="209"/>
      <c r="K244" s="209"/>
      <c r="L244" s="209"/>
      <c r="M244" s="209"/>
      <c r="N244" s="209"/>
      <c r="O244" s="209"/>
      <c r="P244" s="209"/>
      <c r="Q244" s="209"/>
      <c r="R244" s="209"/>
      <c r="S244" s="209"/>
      <c r="T244" s="209"/>
      <c r="U244" s="214"/>
      <c r="V244" s="209"/>
      <c r="W244" s="209"/>
      <c r="X244" s="209"/>
      <c r="Y244" s="209"/>
      <c r="Z244" s="209"/>
      <c r="AA244" s="209"/>
      <c r="AB244" s="209"/>
      <c r="AC244" s="209"/>
      <c r="AD244" s="209"/>
      <c r="AE244" s="210"/>
      <c r="AF244" s="209"/>
      <c r="AG244" s="209"/>
      <c r="AH244" s="209"/>
      <c r="AI244" s="209"/>
      <c r="AJ244" s="209"/>
      <c r="AK244" s="209"/>
      <c r="AL244" s="209"/>
      <c r="AM244" s="211"/>
      <c r="AN244" s="211"/>
      <c r="AO244" s="212"/>
      <c r="AP244" s="212"/>
    </row>
    <row r="245" spans="2:42" s="11" customFormat="1" x14ac:dyDescent="0.3">
      <c r="E245" s="209"/>
      <c r="F245" s="209"/>
      <c r="G245" s="209"/>
      <c r="H245" s="209"/>
      <c r="I245" s="209"/>
      <c r="J245" s="209"/>
      <c r="K245" s="209"/>
      <c r="L245" s="209"/>
      <c r="M245" s="209"/>
      <c r="N245" s="209"/>
      <c r="O245" s="209"/>
      <c r="P245" s="209"/>
      <c r="Q245" s="209"/>
      <c r="R245" s="209"/>
      <c r="S245" s="209"/>
      <c r="T245" s="209"/>
      <c r="U245" s="209"/>
      <c r="V245" s="209"/>
      <c r="W245" s="209"/>
      <c r="X245" s="209"/>
      <c r="Y245" s="209"/>
      <c r="Z245" s="209"/>
      <c r="AA245" s="209"/>
      <c r="AB245" s="209"/>
      <c r="AC245" s="209"/>
      <c r="AD245" s="209"/>
      <c r="AE245" s="210"/>
      <c r="AF245" s="209"/>
      <c r="AG245" s="209"/>
      <c r="AH245" s="209"/>
      <c r="AI245" s="209"/>
      <c r="AJ245" s="209"/>
      <c r="AK245" s="209"/>
      <c r="AL245" s="209"/>
      <c r="AM245" s="211"/>
      <c r="AN245" s="211"/>
      <c r="AO245" s="212"/>
      <c r="AP245" s="212"/>
    </row>
    <row r="246" spans="2:42" s="11" customFormat="1" x14ac:dyDescent="0.3">
      <c r="E246" s="209"/>
      <c r="F246" s="209"/>
      <c r="G246" s="209"/>
      <c r="H246" s="209"/>
      <c r="I246" s="209"/>
      <c r="J246" s="209"/>
      <c r="K246" s="209"/>
      <c r="L246" s="209"/>
      <c r="M246" s="209"/>
      <c r="N246" s="209"/>
      <c r="O246" s="209"/>
      <c r="P246" s="209"/>
      <c r="Q246" s="209"/>
      <c r="R246" s="209"/>
      <c r="S246" s="209"/>
      <c r="T246" s="209"/>
      <c r="U246" s="209"/>
      <c r="V246" s="209"/>
      <c r="W246" s="209"/>
      <c r="X246" s="209"/>
      <c r="Y246" s="209"/>
      <c r="Z246" s="209"/>
      <c r="AA246" s="209"/>
      <c r="AB246" s="209"/>
      <c r="AC246" s="209"/>
      <c r="AD246" s="209"/>
      <c r="AE246" s="210"/>
      <c r="AF246" s="209"/>
      <c r="AG246" s="209"/>
      <c r="AH246" s="209"/>
      <c r="AI246" s="209"/>
      <c r="AJ246" s="209"/>
      <c r="AK246" s="209"/>
      <c r="AL246" s="209"/>
      <c r="AM246" s="211"/>
      <c r="AN246" s="211"/>
      <c r="AO246" s="212"/>
      <c r="AP246" s="212"/>
    </row>
    <row r="247" spans="2:42" s="11" customFormat="1" x14ac:dyDescent="0.3">
      <c r="E247" s="209"/>
      <c r="F247" s="209"/>
      <c r="G247" s="209"/>
      <c r="H247" s="209"/>
      <c r="I247" s="209"/>
      <c r="J247" s="209"/>
      <c r="K247" s="209"/>
      <c r="L247" s="209"/>
      <c r="M247" s="209"/>
      <c r="N247" s="209"/>
      <c r="O247" s="209"/>
      <c r="P247" s="209"/>
      <c r="Q247" s="209"/>
      <c r="R247" s="209"/>
      <c r="S247" s="209"/>
      <c r="T247" s="209"/>
      <c r="U247" s="209"/>
      <c r="V247" s="209"/>
      <c r="W247" s="209"/>
      <c r="X247" s="209"/>
      <c r="Y247" s="209"/>
      <c r="Z247" s="209"/>
      <c r="AA247" s="209"/>
      <c r="AB247" s="209"/>
      <c r="AC247" s="209"/>
      <c r="AD247" s="209"/>
      <c r="AE247" s="210"/>
      <c r="AF247" s="209"/>
      <c r="AG247" s="209"/>
      <c r="AH247" s="209"/>
      <c r="AI247" s="209"/>
      <c r="AJ247" s="209"/>
      <c r="AK247" s="209"/>
      <c r="AL247" s="209"/>
      <c r="AM247" s="211"/>
      <c r="AN247" s="211"/>
      <c r="AO247" s="212"/>
      <c r="AP247" s="212"/>
    </row>
    <row r="248" spans="2:42" s="11" customFormat="1" x14ac:dyDescent="0.3">
      <c r="E248" s="209"/>
      <c r="F248" s="209"/>
      <c r="G248" s="209"/>
      <c r="H248" s="209"/>
      <c r="I248" s="209"/>
      <c r="J248" s="209"/>
      <c r="K248" s="209"/>
      <c r="L248" s="209"/>
      <c r="M248" s="209"/>
      <c r="N248" s="209"/>
      <c r="O248" s="209"/>
      <c r="P248" s="209"/>
      <c r="Q248" s="209"/>
      <c r="R248" s="209"/>
      <c r="S248" s="209"/>
      <c r="T248" s="209"/>
      <c r="U248" s="209"/>
      <c r="V248" s="209"/>
      <c r="W248" s="209"/>
      <c r="X248" s="209"/>
      <c r="Y248" s="209"/>
      <c r="Z248" s="209"/>
      <c r="AA248" s="209"/>
      <c r="AB248" s="209"/>
      <c r="AC248" s="209"/>
      <c r="AD248" s="209"/>
      <c r="AE248" s="210"/>
      <c r="AF248" s="209"/>
      <c r="AG248" s="209"/>
      <c r="AH248" s="209"/>
      <c r="AI248" s="209"/>
      <c r="AJ248" s="209"/>
      <c r="AK248" s="209"/>
      <c r="AL248" s="209"/>
      <c r="AM248" s="211"/>
      <c r="AN248" s="211"/>
      <c r="AO248" s="212"/>
      <c r="AP248" s="212"/>
    </row>
    <row r="249" spans="2:42" s="11" customFormat="1" x14ac:dyDescent="0.3">
      <c r="B249" s="215"/>
      <c r="E249" s="209"/>
      <c r="F249" s="209"/>
      <c r="G249" s="209"/>
      <c r="H249" s="209"/>
      <c r="I249" s="209"/>
      <c r="J249" s="209"/>
      <c r="K249" s="209"/>
      <c r="L249" s="209"/>
      <c r="M249" s="209"/>
      <c r="N249" s="209"/>
      <c r="O249" s="209"/>
      <c r="P249" s="209"/>
      <c r="Q249" s="209"/>
      <c r="R249" s="209"/>
      <c r="S249" s="209"/>
      <c r="T249" s="209"/>
      <c r="U249" s="209"/>
      <c r="V249" s="209"/>
      <c r="W249" s="209"/>
      <c r="X249" s="209"/>
      <c r="Y249" s="209"/>
      <c r="Z249" s="209"/>
      <c r="AA249" s="209"/>
      <c r="AB249" s="209"/>
      <c r="AC249" s="209"/>
      <c r="AD249" s="209"/>
      <c r="AE249" s="210"/>
      <c r="AF249" s="209"/>
      <c r="AG249" s="209"/>
      <c r="AH249" s="209"/>
      <c r="AI249" s="209"/>
      <c r="AJ249" s="209"/>
      <c r="AK249" s="209"/>
      <c r="AL249" s="209"/>
      <c r="AM249" s="211"/>
      <c r="AN249" s="211"/>
      <c r="AO249" s="212"/>
      <c r="AP249" s="212"/>
    </row>
    <row r="250" spans="2:42" s="11" customFormat="1" x14ac:dyDescent="0.3">
      <c r="E250" s="209"/>
      <c r="F250" s="209"/>
      <c r="G250" s="209"/>
      <c r="H250" s="209"/>
      <c r="I250" s="209"/>
      <c r="J250" s="209"/>
      <c r="K250" s="209"/>
      <c r="L250" s="209"/>
      <c r="M250" s="209"/>
      <c r="N250" s="209"/>
      <c r="O250" s="209"/>
      <c r="P250" s="209"/>
      <c r="Q250" s="209"/>
      <c r="R250" s="209"/>
      <c r="S250" s="209"/>
      <c r="T250" s="209"/>
      <c r="U250" s="209"/>
      <c r="V250" s="209"/>
      <c r="W250" s="209"/>
      <c r="X250" s="209"/>
      <c r="Y250" s="209"/>
      <c r="Z250" s="209"/>
      <c r="AA250" s="209"/>
      <c r="AB250" s="209"/>
      <c r="AC250" s="209"/>
      <c r="AD250" s="209"/>
      <c r="AE250" s="210"/>
      <c r="AF250" s="209"/>
      <c r="AG250" s="209"/>
      <c r="AH250" s="209"/>
      <c r="AI250" s="209"/>
      <c r="AJ250" s="209"/>
      <c r="AK250" s="209"/>
      <c r="AL250" s="209"/>
      <c r="AM250" s="211"/>
      <c r="AN250" s="211"/>
      <c r="AO250" s="212"/>
      <c r="AP250" s="212"/>
    </row>
    <row r="251" spans="2:42" s="11" customFormat="1" x14ac:dyDescent="0.3">
      <c r="E251" s="209"/>
      <c r="F251" s="209"/>
      <c r="G251" s="209"/>
      <c r="H251" s="209"/>
      <c r="I251" s="209"/>
      <c r="J251" s="209"/>
      <c r="K251" s="209"/>
      <c r="L251" s="209"/>
      <c r="M251" s="209"/>
      <c r="N251" s="209"/>
      <c r="O251" s="209"/>
      <c r="P251" s="209"/>
      <c r="Q251" s="209"/>
      <c r="R251" s="209"/>
      <c r="S251" s="209"/>
      <c r="T251" s="209"/>
      <c r="U251" s="209"/>
      <c r="V251" s="209"/>
      <c r="W251" s="209"/>
      <c r="X251" s="209"/>
      <c r="Y251" s="209"/>
      <c r="Z251" s="209"/>
      <c r="AA251" s="209"/>
      <c r="AB251" s="209"/>
      <c r="AC251" s="209"/>
      <c r="AD251" s="209"/>
      <c r="AE251" s="210"/>
      <c r="AF251" s="209"/>
      <c r="AG251" s="209"/>
      <c r="AH251" s="209"/>
      <c r="AI251" s="209"/>
      <c r="AJ251" s="209"/>
      <c r="AK251" s="209"/>
      <c r="AL251" s="209"/>
      <c r="AM251" s="211"/>
      <c r="AN251" s="211"/>
      <c r="AO251" s="212"/>
      <c r="AP251" s="212"/>
    </row>
    <row r="252" spans="2:42" s="11" customFormat="1" x14ac:dyDescent="0.3">
      <c r="B252" s="208" t="s">
        <v>24</v>
      </c>
      <c r="E252" s="209"/>
      <c r="F252" s="209"/>
      <c r="G252" s="209"/>
      <c r="H252" s="209"/>
      <c r="I252" s="209"/>
      <c r="J252" s="209"/>
      <c r="K252" s="209"/>
      <c r="L252" s="209"/>
      <c r="M252" s="209"/>
      <c r="N252" s="209"/>
      <c r="O252" s="209"/>
      <c r="P252" s="209"/>
      <c r="Q252" s="209"/>
      <c r="R252" s="209"/>
      <c r="S252" s="209"/>
      <c r="T252" s="209"/>
      <c r="U252" s="209"/>
      <c r="V252" s="209"/>
      <c r="W252" s="209"/>
      <c r="X252" s="209"/>
      <c r="Y252" s="209"/>
      <c r="Z252" s="209"/>
      <c r="AA252" s="209"/>
      <c r="AB252" s="209"/>
      <c r="AC252" s="209"/>
      <c r="AD252" s="209"/>
      <c r="AE252" s="210"/>
      <c r="AF252" s="209"/>
      <c r="AG252" s="209"/>
      <c r="AH252" s="209"/>
      <c r="AI252" s="209"/>
      <c r="AJ252" s="209"/>
      <c r="AK252" s="209"/>
      <c r="AL252" s="209"/>
      <c r="AM252" s="211"/>
      <c r="AN252" s="211"/>
      <c r="AO252" s="212"/>
      <c r="AP252" s="212"/>
    </row>
    <row r="253" spans="2:42" s="11" customFormat="1" x14ac:dyDescent="0.3">
      <c r="E253" s="216"/>
      <c r="F253" s="209"/>
      <c r="G253" s="209"/>
      <c r="H253" s="209"/>
      <c r="I253" s="209"/>
      <c r="J253" s="209"/>
      <c r="K253" s="209"/>
      <c r="L253" s="209"/>
      <c r="M253" s="209"/>
      <c r="N253" s="209"/>
      <c r="O253" s="209"/>
      <c r="P253" s="209"/>
      <c r="Q253" s="209"/>
      <c r="R253" s="209"/>
      <c r="S253" s="209"/>
      <c r="T253" s="209"/>
      <c r="U253" s="209"/>
      <c r="V253" s="209"/>
      <c r="W253" s="209"/>
      <c r="X253" s="209"/>
      <c r="Y253" s="209"/>
      <c r="Z253" s="209"/>
      <c r="AA253" s="209"/>
      <c r="AB253" s="209"/>
      <c r="AC253" s="209"/>
      <c r="AD253" s="209"/>
      <c r="AE253" s="210"/>
      <c r="AF253" s="209"/>
      <c r="AG253" s="209"/>
      <c r="AH253" s="209"/>
      <c r="AI253" s="209"/>
      <c r="AJ253" s="209"/>
      <c r="AK253" s="209"/>
      <c r="AL253" s="209"/>
      <c r="AM253" s="211"/>
      <c r="AN253" s="211"/>
      <c r="AO253" s="212"/>
      <c r="AP253" s="212"/>
    </row>
    <row r="254" spans="2:42" s="11" customFormat="1" x14ac:dyDescent="0.3">
      <c r="E254" s="209"/>
      <c r="F254" s="209"/>
      <c r="G254" s="209"/>
      <c r="H254" s="209"/>
      <c r="I254" s="209"/>
      <c r="J254" s="209"/>
      <c r="K254" s="209"/>
      <c r="L254" s="209"/>
      <c r="M254" s="209"/>
      <c r="N254" s="209"/>
      <c r="O254" s="209"/>
      <c r="P254" s="209"/>
      <c r="Q254" s="209"/>
      <c r="R254" s="209"/>
      <c r="S254" s="209"/>
      <c r="T254" s="209"/>
      <c r="U254" s="209"/>
      <c r="V254" s="209"/>
      <c r="W254" s="209"/>
      <c r="X254" s="209"/>
      <c r="Y254" s="209"/>
      <c r="Z254" s="209"/>
      <c r="AA254" s="209"/>
      <c r="AB254" s="209"/>
      <c r="AC254" s="209"/>
      <c r="AD254" s="209"/>
      <c r="AE254" s="210"/>
      <c r="AF254" s="209"/>
      <c r="AG254" s="209"/>
      <c r="AH254" s="209"/>
      <c r="AI254" s="209"/>
      <c r="AJ254" s="209"/>
      <c r="AK254" s="209"/>
      <c r="AL254" s="209"/>
      <c r="AM254" s="211"/>
      <c r="AN254" s="211"/>
      <c r="AO254" s="212"/>
      <c r="AP254" s="212"/>
    </row>
    <row r="256" spans="2:42" x14ac:dyDescent="0.3">
      <c r="B256" s="208" t="s">
        <v>652</v>
      </c>
    </row>
    <row r="257" spans="2:2" x14ac:dyDescent="0.3">
      <c r="B257" s="6" t="s">
        <v>653</v>
      </c>
    </row>
    <row r="258" spans="2:2" x14ac:dyDescent="0.3">
      <c r="B258" s="6" t="s">
        <v>654</v>
      </c>
    </row>
    <row r="259" spans="2:2" x14ac:dyDescent="0.3">
      <c r="B259" s="6" t="s">
        <v>655</v>
      </c>
    </row>
  </sheetData>
  <autoFilter ref="A1:BB254" xr:uid="{00000000-0009-0000-0000-000000000000}"/>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dxfId="1221" priority="2">
      <formula>(C38="p")</formula>
    </cfRule>
    <cfRule type="expression" dxfId="1220" priority="3">
      <formula>(C38="d")</formula>
    </cfRule>
    <cfRule type="expression" dxfId="1219" priority="4">
      <formula>(C38="w")</formula>
    </cfRule>
    <cfRule type="expression" dxfId="1218" priority="5">
      <formula>NOT(ISBLANK(C38))</formula>
    </cfRule>
  </conditionalFormatting>
  <conditionalFormatting sqref="K220 K160 K158">
    <cfRule type="expression" dxfId="1217" priority="6">
      <formula>(K158="p")</formula>
    </cfRule>
    <cfRule type="expression" dxfId="1216" priority="7">
      <formula>(K158="d")</formula>
    </cfRule>
    <cfRule type="expression" dxfId="1215" priority="8">
      <formula>(K158="w")</formula>
    </cfRule>
    <cfRule type="expression" dxfId="1214" priority="9">
      <formula>NOT(ISBLANK(K158))</formula>
    </cfRule>
  </conditionalFormatting>
  <conditionalFormatting sqref="P220">
    <cfRule type="expression" dxfId="1213" priority="10">
      <formula>(P220="p")</formula>
    </cfRule>
    <cfRule type="expression" dxfId="1212" priority="11">
      <formula>(P220="d")</formula>
    </cfRule>
    <cfRule type="expression" dxfId="1211" priority="12">
      <formula>(P220="w")</formula>
    </cfRule>
    <cfRule type="expression" dxfId="1210" priority="13">
      <formula>NOT(ISBLANK(P220))</formula>
    </cfRule>
  </conditionalFormatting>
  <conditionalFormatting sqref="L220">
    <cfRule type="expression" dxfId="1209" priority="14">
      <formula>(L220="p")</formula>
    </cfRule>
    <cfRule type="expression" dxfId="1208" priority="15">
      <formula>(L220="d")</formula>
    </cfRule>
    <cfRule type="expression" dxfId="1207" priority="16">
      <formula>(L220="w")</formula>
    </cfRule>
    <cfRule type="expression" dxfId="1206" priority="17">
      <formula>NOT(ISBLANK(L220))</formula>
    </cfRule>
  </conditionalFormatting>
  <conditionalFormatting sqref="S220 V220">
    <cfRule type="expression" dxfId="1205" priority="18">
      <formula>(S220="p")</formula>
    </cfRule>
    <cfRule type="expression" dxfId="1204" priority="19">
      <formula>(S220="d")</formula>
    </cfRule>
    <cfRule type="expression" dxfId="1203" priority="20">
      <formula>(S220="w")</formula>
    </cfRule>
    <cfRule type="expression" dxfId="1202" priority="21">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dxfId="1201" priority="22" operator="between">
      <formula>0.31</formula>
      <formula>0.99</formula>
    </cfRule>
    <cfRule type="cellIs" dxfId="1200" priority="23" operator="greaterThanOrEqual">
      <formula>1</formula>
    </cfRule>
    <cfRule type="cellIs" dxfId="1199" priority="24" operator="lessThanOrEqual">
      <formula>0.3</formula>
    </cfRule>
  </conditionalFormatting>
  <conditionalFormatting sqref="AA158:AL158 AA160:AL160">
    <cfRule type="expression" dxfId="1198" priority="25">
      <formula>(AA158="p")</formula>
    </cfRule>
    <cfRule type="expression" dxfId="1197" priority="26">
      <formula>(AA158="d")</formula>
    </cfRule>
    <cfRule type="expression" dxfId="1196" priority="27">
      <formula>(AA158="w")</formula>
    </cfRule>
    <cfRule type="expression" dxfId="1195" priority="28">
      <formula>NOT(ISBLANK(AA158))</formula>
    </cfRule>
  </conditionalFormatting>
  <conditionalFormatting sqref="C159:Z159">
    <cfRule type="expression" dxfId="1194" priority="29">
      <formula>(C159="p")</formula>
    </cfRule>
    <cfRule type="expression" dxfId="1193" priority="30">
      <formula>(C159="d")</formula>
    </cfRule>
    <cfRule type="expression" dxfId="1192" priority="31">
      <formula>(C159="w")</formula>
    </cfRule>
    <cfRule type="expression" dxfId="1191" priority="32">
      <formula>NOT(ISBLANK(C159))</formula>
    </cfRule>
  </conditionalFormatting>
  <conditionalFormatting sqref="K159">
    <cfRule type="expression" dxfId="1190" priority="33">
      <formula>(K159="p")</formula>
    </cfRule>
    <cfRule type="expression" dxfId="1189" priority="34">
      <formula>(K159="d")</formula>
    </cfRule>
    <cfRule type="expression" dxfId="1188" priority="35">
      <formula>(K159="w")</formula>
    </cfRule>
    <cfRule type="expression" dxfId="1187" priority="36">
      <formula>NOT(ISBLANK(K159))</formula>
    </cfRule>
  </conditionalFormatting>
  <conditionalFormatting sqref="AP159">
    <cfRule type="cellIs" dxfId="1186" priority="37" operator="between">
      <formula>0.31</formula>
      <formula>0.99</formula>
    </cfRule>
    <cfRule type="cellIs" dxfId="1185" priority="38" operator="greaterThanOrEqual">
      <formula>1</formula>
    </cfRule>
    <cfRule type="cellIs" dxfId="1184" priority="39" operator="lessThanOrEqual">
      <formula>0.3</formula>
    </cfRule>
  </conditionalFormatting>
  <conditionalFormatting sqref="AA159:AL159">
    <cfRule type="expression" dxfId="1183" priority="40">
      <formula>(AA159="p")</formula>
    </cfRule>
    <cfRule type="expression" dxfId="1182" priority="41">
      <formula>(AA159="d")</formula>
    </cfRule>
    <cfRule type="expression" dxfId="1181" priority="42">
      <formula>(AA159="w")</formula>
    </cfRule>
    <cfRule type="expression" dxfId="1180" priority="43">
      <formula>NOT(ISBLANK(AA159))</formula>
    </cfRule>
  </conditionalFormatting>
  <conditionalFormatting sqref="C157:Z157">
    <cfRule type="expression" dxfId="1179" priority="44">
      <formula>(C157="p")</formula>
    </cfRule>
    <cfRule type="expression" dxfId="1178" priority="45">
      <formula>(C157="d")</formula>
    </cfRule>
    <cfRule type="expression" dxfId="1177" priority="46">
      <formula>(C157="w")</formula>
    </cfRule>
    <cfRule type="expression" dxfId="1176" priority="47">
      <formula>NOT(ISBLANK(C157))</formula>
    </cfRule>
  </conditionalFormatting>
  <conditionalFormatting sqref="K157">
    <cfRule type="expression" dxfId="1175" priority="48">
      <formula>(K157="p")</formula>
    </cfRule>
    <cfRule type="expression" dxfId="1174" priority="49">
      <formula>(K157="d")</formula>
    </cfRule>
    <cfRule type="expression" dxfId="1173" priority="50">
      <formula>(K157="w")</formula>
    </cfRule>
    <cfRule type="expression" dxfId="1172" priority="51">
      <formula>NOT(ISBLANK(K157))</formula>
    </cfRule>
  </conditionalFormatting>
  <conditionalFormatting sqref="AP157">
    <cfRule type="cellIs" dxfId="1171" priority="52" operator="between">
      <formula>0.31</formula>
      <formula>0.99</formula>
    </cfRule>
    <cfRule type="cellIs" dxfId="1170" priority="53" operator="greaterThanOrEqual">
      <formula>1</formula>
    </cfRule>
    <cfRule type="cellIs" dxfId="1169" priority="54" operator="lessThanOrEqual">
      <formula>0.3</formula>
    </cfRule>
  </conditionalFormatting>
  <conditionalFormatting sqref="AA157:AL157">
    <cfRule type="expression" dxfId="1168" priority="55">
      <formula>(AA157="p")</formula>
    </cfRule>
    <cfRule type="expression" dxfId="1167" priority="56">
      <formula>(AA157="d")</formula>
    </cfRule>
    <cfRule type="expression" dxfId="1166" priority="57">
      <formula>(AA157="w")</formula>
    </cfRule>
    <cfRule type="expression" dxfId="1165" priority="58">
      <formula>NOT(ISBLANK(AA157))</formula>
    </cfRule>
  </conditionalFormatting>
  <conditionalFormatting sqref="C63:I63 O63:Z63">
    <cfRule type="expression" dxfId="1164" priority="59">
      <formula>(C63="p")</formula>
    </cfRule>
    <cfRule type="expression" dxfId="1163" priority="60">
      <formula>(C63="d")</formula>
    </cfRule>
    <cfRule type="expression" dxfId="1162" priority="61">
      <formula>(C63="w")</formula>
    </cfRule>
    <cfRule type="expression" dxfId="1161" priority="62">
      <formula>NOT(ISBLANK(C63))</formula>
    </cfRule>
  </conditionalFormatting>
  <conditionalFormatting sqref="J63:N63">
    <cfRule type="expression" dxfId="1160" priority="63">
      <formula>(J63="p")</formula>
    </cfRule>
    <cfRule type="expression" dxfId="1159" priority="64">
      <formula>(J63="d")</formula>
    </cfRule>
    <cfRule type="expression" dxfId="1158" priority="65">
      <formula>(J63="w")</formula>
    </cfRule>
    <cfRule type="expression" dxfId="1157" priority="66">
      <formula>NOT(ISBLANK(J63))</formula>
    </cfRule>
  </conditionalFormatting>
  <conditionalFormatting sqref="AP63">
    <cfRule type="cellIs" dxfId="1156" priority="67" operator="between">
      <formula>0.31</formula>
      <formula>0.99</formula>
    </cfRule>
    <cfRule type="cellIs" dxfId="1155" priority="68" operator="greaterThanOrEqual">
      <formula>1</formula>
    </cfRule>
    <cfRule type="cellIs" dxfId="1154" priority="69" operator="lessThanOrEqual">
      <formula>0.3</formula>
    </cfRule>
  </conditionalFormatting>
  <conditionalFormatting sqref="AA63:AL63">
    <cfRule type="expression" dxfId="1153" priority="70">
      <formula>(AA63="p")</formula>
    </cfRule>
    <cfRule type="expression" dxfId="1152" priority="71">
      <formula>(AA63="d")</formula>
    </cfRule>
    <cfRule type="expression" dxfId="1151" priority="72">
      <formula>(AA63="w")</formula>
    </cfRule>
    <cfRule type="expression" dxfId="1150" priority="73">
      <formula>NOT(ISBLANK(AA63))</formula>
    </cfRule>
  </conditionalFormatting>
  <conditionalFormatting sqref="C71:I71 O71:Z71">
    <cfRule type="expression" dxfId="1149" priority="74">
      <formula>(C71="p")</formula>
    </cfRule>
    <cfRule type="expression" dxfId="1148" priority="75">
      <formula>(C71="d")</formula>
    </cfRule>
    <cfRule type="expression" dxfId="1147" priority="76">
      <formula>(C71="w")</formula>
    </cfRule>
    <cfRule type="expression" dxfId="1146" priority="77">
      <formula>NOT(ISBLANK(C71))</formula>
    </cfRule>
  </conditionalFormatting>
  <conditionalFormatting sqref="J71:N71">
    <cfRule type="expression" dxfId="1145" priority="78">
      <formula>(J71="p")</formula>
    </cfRule>
    <cfRule type="expression" dxfId="1144" priority="79">
      <formula>(J71="d")</formula>
    </cfRule>
    <cfRule type="expression" dxfId="1143" priority="80">
      <formula>(J71="w")</formula>
    </cfRule>
    <cfRule type="expression" dxfId="1142" priority="81">
      <formula>NOT(ISBLANK(J71))</formula>
    </cfRule>
  </conditionalFormatting>
  <conditionalFormatting sqref="AP71">
    <cfRule type="cellIs" dxfId="1141" priority="82" operator="between">
      <formula>0.31</formula>
      <formula>0.99</formula>
    </cfRule>
    <cfRule type="cellIs" dxfId="1140" priority="83" operator="greaterThanOrEqual">
      <formula>1</formula>
    </cfRule>
    <cfRule type="cellIs" dxfId="1139" priority="84" operator="lessThanOrEqual">
      <formula>0.3</formula>
    </cfRule>
  </conditionalFormatting>
  <conditionalFormatting sqref="AA71:AL71">
    <cfRule type="expression" dxfId="1138" priority="85">
      <formula>(AA71="p")</formula>
    </cfRule>
    <cfRule type="expression" dxfId="1137" priority="86">
      <formula>(AA71="d")</formula>
    </cfRule>
    <cfRule type="expression" dxfId="1136" priority="87">
      <formula>(AA71="w")</formula>
    </cfRule>
    <cfRule type="expression" dxfId="1135" priority="88">
      <formula>NOT(ISBLANK(AA71))</formula>
    </cfRule>
  </conditionalFormatting>
  <conditionalFormatting sqref="C66:AL67">
    <cfRule type="expression" dxfId="1134" priority="89">
      <formula>(C66="p")</formula>
    </cfRule>
    <cfRule type="expression" dxfId="1133" priority="90">
      <formula>(C66="d")</formula>
    </cfRule>
    <cfRule type="expression" dxfId="1132" priority="91">
      <formula>(C66="w")</formula>
    </cfRule>
    <cfRule type="expression" dxfId="1131" priority="92">
      <formula>NOT(ISBLANK(C66))</formula>
    </cfRule>
  </conditionalFormatting>
  <conditionalFormatting sqref="AP66:AP67">
    <cfRule type="cellIs" dxfId="1130" priority="93" operator="between">
      <formula>0.31</formula>
      <formula>0.99</formula>
    </cfRule>
    <cfRule type="cellIs" dxfId="1129" priority="94" operator="greaterThanOrEqual">
      <formula>1</formula>
    </cfRule>
    <cfRule type="cellIs" dxfId="1128" priority="95" operator="lessThanOrEqual">
      <formula>0.3</formula>
    </cfRule>
  </conditionalFormatting>
  <conditionalFormatting sqref="C59:AL60">
    <cfRule type="expression" dxfId="1127" priority="96">
      <formula>(C59="p")</formula>
    </cfRule>
    <cfRule type="expression" dxfId="1126" priority="97">
      <formula>(C59="d")</formula>
    </cfRule>
    <cfRule type="expression" dxfId="1125" priority="98">
      <formula>(C59="w")</formula>
    </cfRule>
    <cfRule type="expression" dxfId="1124" priority="99">
      <formula>NOT(ISBLANK(C59))</formula>
    </cfRule>
  </conditionalFormatting>
  <conditionalFormatting sqref="AP59:AP60">
    <cfRule type="cellIs" dxfId="1123" priority="100" operator="between">
      <formula>0.31</formula>
      <formula>0.99</formula>
    </cfRule>
    <cfRule type="cellIs" dxfId="1122" priority="101" operator="greaterThanOrEqual">
      <formula>1</formula>
    </cfRule>
    <cfRule type="cellIs" dxfId="1121" priority="102" operator="lessThanOrEqual">
      <formula>0.3</formula>
    </cfRule>
  </conditionalFormatting>
  <conditionalFormatting sqref="C172:AL173">
    <cfRule type="expression" dxfId="1120" priority="103">
      <formula>(C172="p")</formula>
    </cfRule>
    <cfRule type="expression" dxfId="1119" priority="104">
      <formula>(C172="d")</formula>
    </cfRule>
    <cfRule type="expression" dxfId="1118" priority="105">
      <formula>(C172="w")</formula>
    </cfRule>
    <cfRule type="expression" dxfId="1117" priority="106">
      <formula>NOT(ISBLANK(C172))</formula>
    </cfRule>
  </conditionalFormatting>
  <conditionalFormatting sqref="C98:I98 O98:Z98">
    <cfRule type="expression" dxfId="1116" priority="107">
      <formula>(C98="p")</formula>
    </cfRule>
    <cfRule type="expression" dxfId="1115" priority="108">
      <formula>(C98="d")</formula>
    </cfRule>
    <cfRule type="expression" dxfId="1114" priority="109">
      <formula>(C98="w")</formula>
    </cfRule>
    <cfRule type="expression" dxfId="1113" priority="110">
      <formula>NOT(ISBLANK(C98))</formula>
    </cfRule>
  </conditionalFormatting>
  <conditionalFormatting sqref="J98:N98">
    <cfRule type="expression" dxfId="1112" priority="111">
      <formula>(J98="p")</formula>
    </cfRule>
    <cfRule type="expression" dxfId="1111" priority="112">
      <formula>(J98="d")</formula>
    </cfRule>
    <cfRule type="expression" dxfId="1110" priority="113">
      <formula>(J98="w")</formula>
    </cfRule>
    <cfRule type="expression" dxfId="1109" priority="114">
      <formula>NOT(ISBLANK(J98))</formula>
    </cfRule>
  </conditionalFormatting>
  <conditionalFormatting sqref="AP98">
    <cfRule type="cellIs" dxfId="1108" priority="115" operator="between">
      <formula>0.31</formula>
      <formula>0.99</formula>
    </cfRule>
    <cfRule type="cellIs" dxfId="1107" priority="116" operator="greaterThanOrEqual">
      <formula>1</formula>
    </cfRule>
    <cfRule type="cellIs" dxfId="1106" priority="117" operator="lessThanOrEqual">
      <formula>0.3</formula>
    </cfRule>
  </conditionalFormatting>
  <conditionalFormatting sqref="AA98:AL98">
    <cfRule type="expression" dxfId="1105" priority="118">
      <formula>(AA98="p")</formula>
    </cfRule>
    <cfRule type="expression" dxfId="1104" priority="119">
      <formula>(AA98="d")</formula>
    </cfRule>
    <cfRule type="expression" dxfId="1103" priority="120">
      <formula>(AA98="w")</formula>
    </cfRule>
    <cfRule type="expression" dxfId="1102" priority="121">
      <formula>NOT(ISBLANK(AA98))</formula>
    </cfRule>
  </conditionalFormatting>
  <conditionalFormatting sqref="C58:AL60 C62:AL67">
    <cfRule type="expression" dxfId="1101" priority="122">
      <formula>(C58="p")</formula>
    </cfRule>
    <cfRule type="expression" dxfId="1100" priority="123">
      <formula>(C58="d")</formula>
    </cfRule>
    <cfRule type="expression" dxfId="1099" priority="124">
      <formula>(C58="w")</formula>
    </cfRule>
    <cfRule type="expression" dxfId="1098" priority="125">
      <formula>NOT(ISBLANK(C58))</formula>
    </cfRule>
  </conditionalFormatting>
  <conditionalFormatting sqref="C8:I9 O8:Z9">
    <cfRule type="expression" dxfId="1097" priority="126">
      <formula>(C8="p")</formula>
    </cfRule>
    <cfRule type="expression" dxfId="1096" priority="127">
      <formula>(C8="d")</formula>
    </cfRule>
    <cfRule type="expression" dxfId="1095" priority="128">
      <formula>(C8="w")</formula>
    </cfRule>
    <cfRule type="expression" dxfId="1094" priority="129">
      <formula>NOT(ISBLANK(C8))</formula>
    </cfRule>
  </conditionalFormatting>
  <conditionalFormatting sqref="J8:N9">
    <cfRule type="expression" dxfId="1093" priority="130">
      <formula>(J8="p")</formula>
    </cfRule>
    <cfRule type="expression" dxfId="1092" priority="131">
      <formula>(J8="d")</formula>
    </cfRule>
    <cfRule type="expression" dxfId="1091" priority="132">
      <formula>(J8="w")</formula>
    </cfRule>
    <cfRule type="expression" dxfId="1090" priority="133">
      <formula>NOT(ISBLANK(J8))</formula>
    </cfRule>
  </conditionalFormatting>
  <conditionalFormatting sqref="AP8:AP9">
    <cfRule type="cellIs" dxfId="1089" priority="134" operator="between">
      <formula>0.31</formula>
      <formula>0.99</formula>
    </cfRule>
    <cfRule type="cellIs" dxfId="1088" priority="135" operator="greaterThanOrEqual">
      <formula>1</formula>
    </cfRule>
    <cfRule type="cellIs" dxfId="1087" priority="136" operator="lessThanOrEqual">
      <formula>0.3</formula>
    </cfRule>
  </conditionalFormatting>
  <conditionalFormatting sqref="AA8:AL9">
    <cfRule type="expression" dxfId="1086" priority="137">
      <formula>(AA8="p")</formula>
    </cfRule>
    <cfRule type="expression" dxfId="1085" priority="138">
      <formula>(AA8="d")</formula>
    </cfRule>
    <cfRule type="expression" dxfId="1084" priority="139">
      <formula>(AA8="w")</formula>
    </cfRule>
    <cfRule type="expression" dxfId="1083" priority="140">
      <formula>NOT(ISBLANK(AA8))</formula>
    </cfRule>
  </conditionalFormatting>
  <conditionalFormatting sqref="C163:AL164 C166:AL169">
    <cfRule type="expression" dxfId="1082" priority="141">
      <formula>(C163="p")</formula>
    </cfRule>
    <cfRule type="expression" dxfId="1081" priority="142">
      <formula>(C163="d")</formula>
    </cfRule>
    <cfRule type="expression" dxfId="1080" priority="143">
      <formula>(C163="w")</formula>
    </cfRule>
    <cfRule type="expression" dxfId="1079" priority="144">
      <formula>NOT(ISBLANK(C163))</formula>
    </cfRule>
  </conditionalFormatting>
  <conditionalFormatting sqref="C166:AL166">
    <cfRule type="expression" dxfId="1078" priority="145">
      <formula>(C166="p")</formula>
    </cfRule>
    <cfRule type="expression" dxfId="1077" priority="146">
      <formula>(C166="d")</formula>
    </cfRule>
    <cfRule type="expression" dxfId="1076" priority="147">
      <formula>(C166="w")</formula>
    </cfRule>
    <cfRule type="expression" dxfId="1075" priority="148">
      <formula>NOT(ISBLANK(C166))</formula>
    </cfRule>
  </conditionalFormatting>
  <conditionalFormatting sqref="C167:I167 O167:Z167">
    <cfRule type="expression" dxfId="1074" priority="149">
      <formula>(C167="p")</formula>
    </cfRule>
    <cfRule type="expression" dxfId="1073" priority="150">
      <formula>(C167="d")</formula>
    </cfRule>
    <cfRule type="expression" dxfId="1072" priority="151">
      <formula>(C167="w")</formula>
    </cfRule>
    <cfRule type="expression" dxfId="1071" priority="152">
      <formula>NOT(ISBLANK(C167))</formula>
    </cfRule>
  </conditionalFormatting>
  <conditionalFormatting sqref="J167:N167">
    <cfRule type="expression" dxfId="1070" priority="153">
      <formula>(J167="p")</formula>
    </cfRule>
    <cfRule type="expression" dxfId="1069" priority="154">
      <formula>(J167="d")</formula>
    </cfRule>
    <cfRule type="expression" dxfId="1068" priority="155">
      <formula>(J167="w")</formula>
    </cfRule>
    <cfRule type="expression" dxfId="1067" priority="156">
      <formula>NOT(ISBLANK(J167))</formula>
    </cfRule>
  </conditionalFormatting>
  <conditionalFormatting sqref="AP167">
    <cfRule type="cellIs" dxfId="1066" priority="157" operator="between">
      <formula>0.31</formula>
      <formula>0.99</formula>
    </cfRule>
    <cfRule type="cellIs" dxfId="1065" priority="158" operator="greaterThanOrEqual">
      <formula>1</formula>
    </cfRule>
    <cfRule type="cellIs" dxfId="1064" priority="159" operator="lessThanOrEqual">
      <formula>0.3</formula>
    </cfRule>
  </conditionalFormatting>
  <conditionalFormatting sqref="AA167:AL167">
    <cfRule type="expression" dxfId="1063" priority="160">
      <formula>(AA167="p")</formula>
    </cfRule>
    <cfRule type="expression" dxfId="1062" priority="161">
      <formula>(AA167="d")</formula>
    </cfRule>
    <cfRule type="expression" dxfId="1061" priority="162">
      <formula>(AA167="w")</formula>
    </cfRule>
    <cfRule type="expression" dxfId="1060" priority="163">
      <formula>NOT(ISBLANK(AA167))</formula>
    </cfRule>
  </conditionalFormatting>
  <conditionalFormatting sqref="C168:AL168">
    <cfRule type="expression" dxfId="1059" priority="164">
      <formula>(C168="p")</formula>
    </cfRule>
    <cfRule type="expression" dxfId="1058" priority="165">
      <formula>(C168="d")</formula>
    </cfRule>
    <cfRule type="expression" dxfId="1057" priority="166">
      <formula>(C168="w")</formula>
    </cfRule>
    <cfRule type="expression" dxfId="1056" priority="167">
      <formula>NOT(ISBLANK(C168))</formula>
    </cfRule>
  </conditionalFormatting>
  <conditionalFormatting sqref="AP168">
    <cfRule type="cellIs" dxfId="1055" priority="168" operator="between">
      <formula>0.31</formula>
      <formula>0.99</formula>
    </cfRule>
    <cfRule type="cellIs" dxfId="1054" priority="169" operator="greaterThanOrEqual">
      <formula>1</formula>
    </cfRule>
    <cfRule type="cellIs" dxfId="1053" priority="170" operator="lessThanOrEqual">
      <formula>0.3</formula>
    </cfRule>
  </conditionalFormatting>
  <conditionalFormatting sqref="C115:I115 O115:Z115">
    <cfRule type="expression" dxfId="1052" priority="171">
      <formula>(C115="p")</formula>
    </cfRule>
    <cfRule type="expression" dxfId="1051" priority="172">
      <formula>(C115="d")</formula>
    </cfRule>
    <cfRule type="expression" dxfId="1050" priority="173">
      <formula>(C115="w")</formula>
    </cfRule>
    <cfRule type="expression" dxfId="1049" priority="174">
      <formula>NOT(ISBLANK(C115))</formula>
    </cfRule>
  </conditionalFormatting>
  <conditionalFormatting sqref="J115:N115">
    <cfRule type="expression" dxfId="1048" priority="175">
      <formula>(J115="p")</formula>
    </cfRule>
    <cfRule type="expression" dxfId="1047" priority="176">
      <formula>(J115="d")</formula>
    </cfRule>
    <cfRule type="expression" dxfId="1046" priority="177">
      <formula>(J115="w")</formula>
    </cfRule>
    <cfRule type="expression" dxfId="1045" priority="178">
      <formula>NOT(ISBLANK(J115))</formula>
    </cfRule>
  </conditionalFormatting>
  <conditionalFormatting sqref="AP115">
    <cfRule type="cellIs" dxfId="1044" priority="179" operator="between">
      <formula>0.31</formula>
      <formula>0.99</formula>
    </cfRule>
    <cfRule type="cellIs" dxfId="1043" priority="180" operator="greaterThanOrEqual">
      <formula>1</formula>
    </cfRule>
    <cfRule type="cellIs" dxfId="1042" priority="181" operator="lessThanOrEqual">
      <formula>0.3</formula>
    </cfRule>
  </conditionalFormatting>
  <conditionalFormatting sqref="AA115:AL115">
    <cfRule type="expression" dxfId="1041" priority="182">
      <formula>(AA115="p")</formula>
    </cfRule>
    <cfRule type="expression" dxfId="1040" priority="183">
      <formula>(AA115="d")</formula>
    </cfRule>
    <cfRule type="expression" dxfId="1039" priority="184">
      <formula>(AA115="w")</formula>
    </cfRule>
    <cfRule type="expression" dxfId="1038" priority="185">
      <formula>NOT(ISBLANK(AA115))</formula>
    </cfRule>
  </conditionalFormatting>
  <conditionalFormatting sqref="C135:I135 O135:Z135">
    <cfRule type="expression" dxfId="1037" priority="186">
      <formula>(C135="p")</formula>
    </cfRule>
    <cfRule type="expression" dxfId="1036" priority="187">
      <formula>(C135="d")</formula>
    </cfRule>
    <cfRule type="expression" dxfId="1035" priority="188">
      <formula>(C135="w")</formula>
    </cfRule>
    <cfRule type="expression" dxfId="1034" priority="189">
      <formula>NOT(ISBLANK(C135))</formula>
    </cfRule>
  </conditionalFormatting>
  <conditionalFormatting sqref="J135:N135">
    <cfRule type="expression" dxfId="1033" priority="190">
      <formula>(J135="p")</formula>
    </cfRule>
    <cfRule type="expression" dxfId="1032" priority="191">
      <formula>(J135="d")</formula>
    </cfRule>
    <cfRule type="expression" dxfId="1031" priority="192">
      <formula>(J135="w")</formula>
    </cfRule>
    <cfRule type="expression" dxfId="1030" priority="193">
      <formula>NOT(ISBLANK(J135))</formula>
    </cfRule>
  </conditionalFormatting>
  <conditionalFormatting sqref="AP135">
    <cfRule type="cellIs" dxfId="1029" priority="194" operator="between">
      <formula>0.31</formula>
      <formula>0.99</formula>
    </cfRule>
    <cfRule type="cellIs" dxfId="1028" priority="195" operator="greaterThanOrEqual">
      <formula>1</formula>
    </cfRule>
    <cfRule type="cellIs" dxfId="1027" priority="196" operator="lessThanOrEqual">
      <formula>0.3</formula>
    </cfRule>
  </conditionalFormatting>
  <conditionalFormatting sqref="AA135:AL135">
    <cfRule type="expression" dxfId="1026" priority="197">
      <formula>(AA135="p")</formula>
    </cfRule>
    <cfRule type="expression" dxfId="1025" priority="198">
      <formula>(AA135="d")</formula>
    </cfRule>
    <cfRule type="expression" dxfId="1024" priority="199">
      <formula>(AA135="w")</formula>
    </cfRule>
    <cfRule type="expression" dxfId="1023" priority="200">
      <formula>NOT(ISBLANK(AA135))</formula>
    </cfRule>
  </conditionalFormatting>
  <conditionalFormatting sqref="C18:I20 O18:Z20 O22:Z23 C22:I23 C32:I33 O32:Z33 C25:I30 O25:Z30">
    <cfRule type="expression" dxfId="1022" priority="201">
      <formula>(C18="p")</formula>
    </cfRule>
    <cfRule type="expression" dxfId="1021" priority="202">
      <formula>(C18="d")</formula>
    </cfRule>
    <cfRule type="expression" dxfId="1020" priority="203">
      <formula>(C18="w")</formula>
    </cfRule>
    <cfRule type="expression" dxfId="1019" priority="204">
      <formula>NOT(ISBLANK(C18))</formula>
    </cfRule>
  </conditionalFormatting>
  <conditionalFormatting sqref="J18:N20 J22:N23 J32:N33 J25:N30">
    <cfRule type="expression" dxfId="1018" priority="205">
      <formula>(J18="p")</formula>
    </cfRule>
    <cfRule type="expression" dxfId="1017" priority="206">
      <formula>(J18="d")</formula>
    </cfRule>
    <cfRule type="expression" dxfId="1016" priority="207">
      <formula>(J18="w")</formula>
    </cfRule>
    <cfRule type="expression" dxfId="1015" priority="208">
      <formula>NOT(ISBLANK(J18))</formula>
    </cfRule>
  </conditionalFormatting>
  <conditionalFormatting sqref="AP18:AP20 AP22:AP23 AP32:AP33 AP25:AP30">
    <cfRule type="cellIs" dxfId="1014" priority="209" operator="between">
      <formula>0.31</formula>
      <formula>0.99</formula>
    </cfRule>
    <cfRule type="cellIs" dxfId="1013" priority="210" operator="greaterThanOrEqual">
      <formula>1</formula>
    </cfRule>
    <cfRule type="cellIs" dxfId="1012" priority="211" operator="lessThanOrEqual">
      <formula>0.3</formula>
    </cfRule>
  </conditionalFormatting>
  <conditionalFormatting sqref="AA18:AL20 AA22:AL23 AA32:AL33 AA25:AL30">
    <cfRule type="expression" dxfId="1011" priority="212">
      <formula>(AA18="p")</formula>
    </cfRule>
    <cfRule type="expression" dxfId="1010" priority="213">
      <formula>(AA18="d")</formula>
    </cfRule>
    <cfRule type="expression" dxfId="1009" priority="214">
      <formula>(AA18="w")</formula>
    </cfRule>
    <cfRule type="expression" dxfId="1008" priority="215">
      <formula>NOT(ISBLANK(AA18))</formula>
    </cfRule>
  </conditionalFormatting>
  <conditionalFormatting sqref="C11:I13 O11:Z13 O15:Z20 C15:I20 C22:I23 O22:Z23 O32:Z33 C32:I33 O25:Z30 C25:I30">
    <cfRule type="expression" dxfId="1007" priority="216">
      <formula>(C11="p")</formula>
    </cfRule>
    <cfRule type="expression" dxfId="1006" priority="217">
      <formula>(C11="d")</formula>
    </cfRule>
    <cfRule type="expression" dxfId="1005" priority="218">
      <formula>(C11="w")</formula>
    </cfRule>
    <cfRule type="expression" dxfId="1004" priority="219">
      <formula>NOT(ISBLANK(C11))</formula>
    </cfRule>
  </conditionalFormatting>
  <conditionalFormatting sqref="J11:N13 J15:N20 J22:N23 J32:N33 J25:N30">
    <cfRule type="expression" dxfId="1003" priority="220">
      <formula>(J11="p")</formula>
    </cfRule>
    <cfRule type="expression" dxfId="1002" priority="221">
      <formula>(J11="d")</formula>
    </cfRule>
    <cfRule type="expression" dxfId="1001" priority="222">
      <formula>(J11="w")</formula>
    </cfRule>
    <cfRule type="expression" dxfId="1000" priority="223">
      <formula>NOT(ISBLANK(J11))</formula>
    </cfRule>
  </conditionalFormatting>
  <conditionalFormatting sqref="AP11:AP13 AP15:AP20 AP22:AP23 AP32:AP33 AP25:AP30">
    <cfRule type="cellIs" dxfId="999" priority="224" operator="between">
      <formula>0.31</formula>
      <formula>0.99</formula>
    </cfRule>
    <cfRule type="cellIs" dxfId="998" priority="225" operator="greaterThanOrEqual">
      <formula>1</formula>
    </cfRule>
    <cfRule type="cellIs" dxfId="997" priority="226" operator="lessThanOrEqual">
      <formula>0.3</formula>
    </cfRule>
  </conditionalFormatting>
  <conditionalFormatting sqref="AA11:AL13 AA15:AL20 AA22:AL23 AA32:AL33 AA25:AL30">
    <cfRule type="expression" dxfId="996" priority="227">
      <formula>(AA11="p")</formula>
    </cfRule>
    <cfRule type="expression" dxfId="995" priority="228">
      <formula>(AA11="d")</formula>
    </cfRule>
    <cfRule type="expression" dxfId="994" priority="229">
      <formula>(AA11="w")</formula>
    </cfRule>
    <cfRule type="expression" dxfId="993" priority="230">
      <formula>NOT(ISBLANK(AA11))</formula>
    </cfRule>
  </conditionalFormatting>
  <conditionalFormatting sqref="C83:AL89">
    <cfRule type="expression" dxfId="992" priority="231">
      <formula>(C83="p")</formula>
    </cfRule>
    <cfRule type="expression" dxfId="991" priority="232">
      <formula>(C83="d")</formula>
    </cfRule>
    <cfRule type="expression" dxfId="990" priority="233">
      <formula>(C83="w")</formula>
    </cfRule>
    <cfRule type="expression" dxfId="989" priority="234">
      <formula>NOT(ISBLANK(C83))</formula>
    </cfRule>
  </conditionalFormatting>
  <conditionalFormatting sqref="AP83:AP89">
    <cfRule type="cellIs" dxfId="988" priority="235" operator="between">
      <formula>0.31</formula>
      <formula>0.99</formula>
    </cfRule>
    <cfRule type="cellIs" dxfId="987" priority="236" operator="greaterThanOrEqual">
      <formula>1</formula>
    </cfRule>
    <cfRule type="cellIs" dxfId="986" priority="237" operator="lessThanOrEqual">
      <formula>0.3</formula>
    </cfRule>
  </conditionalFormatting>
  <conditionalFormatting sqref="C82:AL82">
    <cfRule type="expression" dxfId="985" priority="238">
      <formula>(C82="p")</formula>
    </cfRule>
    <cfRule type="expression" dxfId="984" priority="239">
      <formula>(C82="d")</formula>
    </cfRule>
    <cfRule type="expression" dxfId="983" priority="240">
      <formula>(C82="w")</formula>
    </cfRule>
    <cfRule type="expression" dxfId="982" priority="241">
      <formula>NOT(ISBLANK(C82))</formula>
    </cfRule>
  </conditionalFormatting>
  <conditionalFormatting sqref="C92:AL92">
    <cfRule type="expression" dxfId="981" priority="242">
      <formula>(C92="p")</formula>
    </cfRule>
    <cfRule type="expression" dxfId="980" priority="243">
      <formula>(C92="d")</formula>
    </cfRule>
    <cfRule type="expression" dxfId="979" priority="244">
      <formula>(C92="w")</formula>
    </cfRule>
    <cfRule type="expression" dxfId="978" priority="245">
      <formula>NOT(ISBLANK(C92))</formula>
    </cfRule>
  </conditionalFormatting>
  <conditionalFormatting sqref="AP92">
    <cfRule type="cellIs" dxfId="977" priority="246" operator="between">
      <formula>0.31</formula>
      <formula>0.99</formula>
    </cfRule>
    <cfRule type="cellIs" dxfId="976" priority="247" operator="greaterThanOrEqual">
      <formula>1</formula>
    </cfRule>
    <cfRule type="cellIs" dxfId="975" priority="248" operator="lessThanOrEqual">
      <formula>0.3</formula>
    </cfRule>
  </conditionalFormatting>
  <conditionalFormatting sqref="C171:AL171">
    <cfRule type="expression" dxfId="974" priority="249">
      <formula>(C171="p")</formula>
    </cfRule>
    <cfRule type="expression" dxfId="973" priority="250">
      <formula>(C171="d")</formula>
    </cfRule>
    <cfRule type="expression" dxfId="972" priority="251">
      <formula>(C171="w")</formula>
    </cfRule>
    <cfRule type="expression" dxfId="971" priority="252">
      <formula>NOT(ISBLANK(C171))</formula>
    </cfRule>
  </conditionalFormatting>
  <conditionalFormatting sqref="C136:AL136 C138:AL139">
    <cfRule type="expression" dxfId="970" priority="253">
      <formula>(C136="p")</formula>
    </cfRule>
    <cfRule type="expression" dxfId="969" priority="254">
      <formula>(C136="d")</formula>
    </cfRule>
    <cfRule type="expression" dxfId="968" priority="255">
      <formula>(C136="w")</formula>
    </cfRule>
    <cfRule type="expression" dxfId="967" priority="256">
      <formula>NOT(ISBLANK(C136))</formula>
    </cfRule>
  </conditionalFormatting>
  <conditionalFormatting sqref="C6:AI7">
    <cfRule type="expression" dxfId="966" priority="257">
      <formula>(C6="p")</formula>
    </cfRule>
    <cfRule type="expression" dxfId="965" priority="258">
      <formula>(C6="d")</formula>
    </cfRule>
    <cfRule type="expression" dxfId="964" priority="259">
      <formula>(C6="w")</formula>
    </cfRule>
    <cfRule type="expression" dxfId="963" priority="260">
      <formula>NOT(ISBLANK(C6))</formula>
    </cfRule>
  </conditionalFormatting>
  <conditionalFormatting sqref="K6:K7">
    <cfRule type="expression" dxfId="962" priority="261">
      <formula>(K6="p")</formula>
    </cfRule>
    <cfRule type="expression" dxfId="961" priority="262">
      <formula>(K6="d")</formula>
    </cfRule>
    <cfRule type="expression" dxfId="960" priority="263">
      <formula>(K6="w")</formula>
    </cfRule>
    <cfRule type="expression" dxfId="959" priority="264">
      <formula>NOT(ISBLANK(K6))</formula>
    </cfRule>
  </conditionalFormatting>
  <conditionalFormatting sqref="AP6:AP7">
    <cfRule type="cellIs" dxfId="958" priority="265" operator="between">
      <formula>0.31</formula>
      <formula>0.99</formula>
    </cfRule>
    <cfRule type="cellIs" dxfId="957" priority="266" operator="greaterThanOrEqual">
      <formula>1</formula>
    </cfRule>
    <cfRule type="cellIs" dxfId="956" priority="267" operator="lessThanOrEqual">
      <formula>0.3</formula>
    </cfRule>
  </conditionalFormatting>
  <conditionalFormatting sqref="AJ6:AL7">
    <cfRule type="expression" dxfId="955" priority="268">
      <formula>(AJ6="p")</formula>
    </cfRule>
    <cfRule type="expression" dxfId="954" priority="269">
      <formula>(AJ6="d")</formula>
    </cfRule>
    <cfRule type="expression" dxfId="953" priority="270">
      <formula>(AJ6="w")</formula>
    </cfRule>
    <cfRule type="expression" dxfId="952" priority="271">
      <formula>NOT(ISBLANK(AJ6))</formula>
    </cfRule>
  </conditionalFormatting>
  <conditionalFormatting sqref="C35:AI35">
    <cfRule type="expression" dxfId="951" priority="272">
      <formula>(C35="p")</formula>
    </cfRule>
    <cfRule type="expression" dxfId="950" priority="273">
      <formula>(C35="d")</formula>
    </cfRule>
    <cfRule type="expression" dxfId="949" priority="274">
      <formula>(C35="w")</formula>
    </cfRule>
    <cfRule type="expression" dxfId="948" priority="275">
      <formula>NOT(ISBLANK(C35))</formula>
    </cfRule>
  </conditionalFormatting>
  <conditionalFormatting sqref="K35">
    <cfRule type="expression" dxfId="947" priority="276">
      <formula>(K35="p")</formula>
    </cfRule>
    <cfRule type="expression" dxfId="946" priority="277">
      <formula>(K35="d")</formula>
    </cfRule>
    <cfRule type="expression" dxfId="945" priority="278">
      <formula>(K35="w")</formula>
    </cfRule>
    <cfRule type="expression" dxfId="944" priority="279">
      <formula>NOT(ISBLANK(K35))</formula>
    </cfRule>
  </conditionalFormatting>
  <conditionalFormatting sqref="AP35">
    <cfRule type="cellIs" dxfId="943" priority="280" operator="between">
      <formula>0.31</formula>
      <formula>0.99</formula>
    </cfRule>
    <cfRule type="cellIs" dxfId="942" priority="281" operator="greaterThanOrEqual">
      <formula>1</formula>
    </cfRule>
    <cfRule type="cellIs" dxfId="941" priority="282" operator="lessThanOrEqual">
      <formula>0.3</formula>
    </cfRule>
  </conditionalFormatting>
  <conditionalFormatting sqref="AJ35:AL35">
    <cfRule type="expression" dxfId="940" priority="283">
      <formula>(AJ35="p")</formula>
    </cfRule>
    <cfRule type="expression" dxfId="939" priority="284">
      <formula>(AJ35="d")</formula>
    </cfRule>
    <cfRule type="expression" dxfId="938" priority="285">
      <formula>(AJ35="w")</formula>
    </cfRule>
    <cfRule type="expression" dxfId="937" priority="286">
      <formula>NOT(ISBLANK(AJ35))</formula>
    </cfRule>
  </conditionalFormatting>
  <conditionalFormatting sqref="C56:AI56">
    <cfRule type="expression" dxfId="936" priority="287">
      <formula>(C56="p")</formula>
    </cfRule>
    <cfRule type="expression" dxfId="935" priority="288">
      <formula>(C56="d")</formula>
    </cfRule>
    <cfRule type="expression" dxfId="934" priority="289">
      <formula>(C56="w")</formula>
    </cfRule>
    <cfRule type="expression" dxfId="933" priority="290">
      <formula>NOT(ISBLANK(C56))</formula>
    </cfRule>
  </conditionalFormatting>
  <conditionalFormatting sqref="K56">
    <cfRule type="expression" dxfId="932" priority="291">
      <formula>(K56="p")</formula>
    </cfRule>
    <cfRule type="expression" dxfId="931" priority="292">
      <formula>(K56="d")</formula>
    </cfRule>
    <cfRule type="expression" dxfId="930" priority="293">
      <formula>(K56="w")</formula>
    </cfRule>
    <cfRule type="expression" dxfId="929" priority="294">
      <formula>NOT(ISBLANK(K56))</formula>
    </cfRule>
  </conditionalFormatting>
  <conditionalFormatting sqref="AP56">
    <cfRule type="cellIs" dxfId="928" priority="295" operator="between">
      <formula>0.31</formula>
      <formula>0.99</formula>
    </cfRule>
    <cfRule type="cellIs" dxfId="927" priority="296" operator="greaterThanOrEqual">
      <formula>1</formula>
    </cfRule>
    <cfRule type="cellIs" dxfId="926" priority="297" operator="lessThanOrEqual">
      <formula>0.3</formula>
    </cfRule>
  </conditionalFormatting>
  <conditionalFormatting sqref="AJ56:AL56">
    <cfRule type="expression" dxfId="925" priority="298">
      <formula>(AJ56="p")</formula>
    </cfRule>
    <cfRule type="expression" dxfId="924" priority="299">
      <formula>(AJ56="d")</formula>
    </cfRule>
    <cfRule type="expression" dxfId="923" priority="300">
      <formula>(AJ56="w")</formula>
    </cfRule>
    <cfRule type="expression" dxfId="922" priority="301">
      <formula>NOT(ISBLANK(AJ56))</formula>
    </cfRule>
  </conditionalFormatting>
  <conditionalFormatting sqref="C96:AI96">
    <cfRule type="expression" dxfId="921" priority="302">
      <formula>(C96="p")</formula>
    </cfRule>
    <cfRule type="expression" dxfId="920" priority="303">
      <formula>(C96="d")</formula>
    </cfRule>
    <cfRule type="expression" dxfId="919" priority="304">
      <formula>(C96="w")</formula>
    </cfRule>
    <cfRule type="expression" dxfId="918" priority="305">
      <formula>NOT(ISBLANK(C96))</formula>
    </cfRule>
  </conditionalFormatting>
  <conditionalFormatting sqref="K96">
    <cfRule type="expression" dxfId="917" priority="306">
      <formula>(K96="p")</formula>
    </cfRule>
    <cfRule type="expression" dxfId="916" priority="307">
      <formula>(K96="d")</formula>
    </cfRule>
    <cfRule type="expression" dxfId="915" priority="308">
      <formula>(K96="w")</formula>
    </cfRule>
    <cfRule type="expression" dxfId="914" priority="309">
      <formula>NOT(ISBLANK(K96))</formula>
    </cfRule>
  </conditionalFormatting>
  <conditionalFormatting sqref="AP96">
    <cfRule type="cellIs" dxfId="913" priority="310" operator="between">
      <formula>0.31</formula>
      <formula>0.99</formula>
    </cfRule>
    <cfRule type="cellIs" dxfId="912" priority="311" operator="greaterThanOrEqual">
      <formula>1</formula>
    </cfRule>
    <cfRule type="cellIs" dxfId="911" priority="312" operator="lessThanOrEqual">
      <formula>0.3</formula>
    </cfRule>
  </conditionalFormatting>
  <conditionalFormatting sqref="AJ96:AL96">
    <cfRule type="expression" dxfId="910" priority="313">
      <formula>(AJ96="p")</formula>
    </cfRule>
    <cfRule type="expression" dxfId="909" priority="314">
      <formula>(AJ96="d")</formula>
    </cfRule>
    <cfRule type="expression" dxfId="908" priority="315">
      <formula>(AJ96="w")</formula>
    </cfRule>
    <cfRule type="expression" dxfId="907" priority="316">
      <formula>NOT(ISBLANK(AJ96))</formula>
    </cfRule>
  </conditionalFormatting>
  <conditionalFormatting sqref="C113:AI113">
    <cfRule type="expression" dxfId="906" priority="317">
      <formula>(C113="p")</formula>
    </cfRule>
    <cfRule type="expression" dxfId="905" priority="318">
      <formula>(C113="d")</formula>
    </cfRule>
    <cfRule type="expression" dxfId="904" priority="319">
      <formula>(C113="w")</formula>
    </cfRule>
    <cfRule type="expression" dxfId="903" priority="320">
      <formula>NOT(ISBLANK(C113))</formula>
    </cfRule>
  </conditionalFormatting>
  <conditionalFormatting sqref="K113">
    <cfRule type="expression" dxfId="902" priority="321">
      <formula>(K113="p")</formula>
    </cfRule>
    <cfRule type="expression" dxfId="901" priority="322">
      <formula>(K113="d")</formula>
    </cfRule>
    <cfRule type="expression" dxfId="900" priority="323">
      <formula>(K113="w")</formula>
    </cfRule>
    <cfRule type="expression" dxfId="899" priority="324">
      <formula>NOT(ISBLANK(K113))</formula>
    </cfRule>
  </conditionalFormatting>
  <conditionalFormatting sqref="AJ113:AL113">
    <cfRule type="expression" dxfId="898" priority="325">
      <formula>(AJ113="p")</formula>
    </cfRule>
    <cfRule type="expression" dxfId="897" priority="326">
      <formula>(AJ113="d")</formula>
    </cfRule>
    <cfRule type="expression" dxfId="896" priority="327">
      <formula>(AJ113="w")</formula>
    </cfRule>
    <cfRule type="expression" dxfId="895" priority="328">
      <formula>NOT(ISBLANK(AJ113))</formula>
    </cfRule>
  </conditionalFormatting>
  <conditionalFormatting sqref="C127:AI127">
    <cfRule type="expression" dxfId="894" priority="329">
      <formula>(C127="p")</formula>
    </cfRule>
    <cfRule type="expression" dxfId="893" priority="330">
      <formula>(C127="d")</formula>
    </cfRule>
    <cfRule type="expression" dxfId="892" priority="331">
      <formula>(C127="w")</formula>
    </cfRule>
    <cfRule type="expression" dxfId="891" priority="332">
      <formula>NOT(ISBLANK(C127))</formula>
    </cfRule>
  </conditionalFormatting>
  <conditionalFormatting sqref="K127">
    <cfRule type="expression" dxfId="890" priority="333">
      <formula>(K127="p")</formula>
    </cfRule>
    <cfRule type="expression" dxfId="889" priority="334">
      <formula>(K127="d")</formula>
    </cfRule>
    <cfRule type="expression" dxfId="888" priority="335">
      <formula>(K127="w")</formula>
    </cfRule>
    <cfRule type="expression" dxfId="887" priority="336">
      <formula>NOT(ISBLANK(K127))</formula>
    </cfRule>
  </conditionalFormatting>
  <conditionalFormatting sqref="AJ127:AL127">
    <cfRule type="expression" dxfId="886" priority="337">
      <formula>(AJ127="p")</formula>
    </cfRule>
    <cfRule type="expression" dxfId="885" priority="338">
      <formula>(AJ127="d")</formula>
    </cfRule>
    <cfRule type="expression" dxfId="884" priority="339">
      <formula>(AJ127="w")</formula>
    </cfRule>
    <cfRule type="expression" dxfId="883" priority="340">
      <formula>NOT(ISBLANK(AJ127))</formula>
    </cfRule>
  </conditionalFormatting>
  <conditionalFormatting sqref="C155:AI160">
    <cfRule type="expression" dxfId="882" priority="341">
      <formula>(C155="p")</formula>
    </cfRule>
    <cfRule type="expression" dxfId="881" priority="342">
      <formula>(C155="d")</formula>
    </cfRule>
    <cfRule type="expression" dxfId="880" priority="343">
      <formula>(C155="w")</formula>
    </cfRule>
    <cfRule type="expression" dxfId="879" priority="344">
      <formula>NOT(ISBLANK(C155))</formula>
    </cfRule>
  </conditionalFormatting>
  <conditionalFormatting sqref="K155:K160">
    <cfRule type="expression" dxfId="878" priority="345">
      <formula>(K155="p")</formula>
    </cfRule>
    <cfRule type="expression" dxfId="877" priority="346">
      <formula>(K155="d")</formula>
    </cfRule>
    <cfRule type="expression" dxfId="876" priority="347">
      <formula>(K155="w")</formula>
    </cfRule>
    <cfRule type="expression" dxfId="875" priority="348">
      <formula>NOT(ISBLANK(K155))</formula>
    </cfRule>
  </conditionalFormatting>
  <conditionalFormatting sqref="AP157:AP160">
    <cfRule type="cellIs" dxfId="874" priority="349" operator="between">
      <formula>0.31</formula>
      <formula>0.99</formula>
    </cfRule>
    <cfRule type="cellIs" dxfId="873" priority="350" operator="greaterThanOrEqual">
      <formula>1</formula>
    </cfRule>
    <cfRule type="cellIs" dxfId="872" priority="351" operator="lessThanOrEqual">
      <formula>0.3</formula>
    </cfRule>
  </conditionalFormatting>
  <conditionalFormatting sqref="AJ155:AL160">
    <cfRule type="expression" dxfId="871" priority="352">
      <formula>(AJ155="p")</formula>
    </cfRule>
    <cfRule type="expression" dxfId="870" priority="353">
      <formula>(AJ155="d")</formula>
    </cfRule>
    <cfRule type="expression" dxfId="869" priority="354">
      <formula>(AJ155="w")</formula>
    </cfRule>
    <cfRule type="expression" dxfId="868" priority="355">
      <formula>NOT(ISBLANK(AJ155))</formula>
    </cfRule>
  </conditionalFormatting>
  <conditionalFormatting sqref="C133:AI133">
    <cfRule type="expression" dxfId="867" priority="356">
      <formula>(C133="p")</formula>
    </cfRule>
    <cfRule type="expression" dxfId="866" priority="357">
      <formula>(C133="d")</formula>
    </cfRule>
    <cfRule type="expression" dxfId="865" priority="358">
      <formula>(C133="w")</formula>
    </cfRule>
    <cfRule type="expression" dxfId="864" priority="359">
      <formula>NOT(ISBLANK(C133))</formula>
    </cfRule>
  </conditionalFormatting>
  <conditionalFormatting sqref="K133">
    <cfRule type="expression" dxfId="863" priority="360">
      <formula>(K133="p")</formula>
    </cfRule>
    <cfRule type="expression" dxfId="862" priority="361">
      <formula>(K133="d")</formula>
    </cfRule>
    <cfRule type="expression" dxfId="861" priority="362">
      <formula>(K133="w")</formula>
    </cfRule>
    <cfRule type="expression" dxfId="860" priority="363">
      <formula>NOT(ISBLANK(K133))</formula>
    </cfRule>
  </conditionalFormatting>
  <conditionalFormatting sqref="AJ133:AL133">
    <cfRule type="expression" dxfId="859" priority="364">
      <formula>(AJ133="p")</formula>
    </cfRule>
    <cfRule type="expression" dxfId="858" priority="365">
      <formula>(AJ133="d")</formula>
    </cfRule>
    <cfRule type="expression" dxfId="857" priority="366">
      <formula>(AJ133="w")</formula>
    </cfRule>
    <cfRule type="expression" dxfId="856" priority="367">
      <formula>NOT(ISBLANK(AJ133))</formula>
    </cfRule>
  </conditionalFormatting>
  <conditionalFormatting sqref="C34:AL34">
    <cfRule type="expression" dxfId="855" priority="368">
      <formula>(C34="p")</formula>
    </cfRule>
    <cfRule type="expression" dxfId="854" priority="369">
      <formula>(C34="d")</formula>
    </cfRule>
    <cfRule type="expression" dxfId="853" priority="370">
      <formula>(C34="w")</formula>
    </cfRule>
    <cfRule type="expression" dxfId="852" priority="371">
      <formula>NOT(ISBLANK(C34))</formula>
    </cfRule>
  </conditionalFormatting>
  <conditionalFormatting sqref="AP34">
    <cfRule type="cellIs" dxfId="851" priority="372" operator="between">
      <formula>0.31</formula>
      <formula>0.99</formula>
    </cfRule>
    <cfRule type="cellIs" dxfId="850" priority="373" operator="greaterThanOrEqual">
      <formula>1</formula>
    </cfRule>
    <cfRule type="cellIs" dxfId="849" priority="374" operator="lessThanOrEqual">
      <formula>0.3</formula>
    </cfRule>
  </conditionalFormatting>
  <conditionalFormatting sqref="C37:Z37">
    <cfRule type="expression" dxfId="848" priority="375">
      <formula>(C37="p")</formula>
    </cfRule>
    <cfRule type="expression" dxfId="847" priority="376">
      <formula>(C37="d")</formula>
    </cfRule>
    <cfRule type="expression" dxfId="846" priority="377">
      <formula>(C37="w")</formula>
    </cfRule>
    <cfRule type="expression" dxfId="845" priority="378">
      <formula>NOT(ISBLANK(C37))</formula>
    </cfRule>
  </conditionalFormatting>
  <conditionalFormatting sqref="K37">
    <cfRule type="expression" dxfId="844" priority="379">
      <formula>(K37="p")</formula>
    </cfRule>
    <cfRule type="expression" dxfId="843" priority="380">
      <formula>(K37="d")</formula>
    </cfRule>
    <cfRule type="expression" dxfId="842" priority="381">
      <formula>(K37="w")</formula>
    </cfRule>
    <cfRule type="expression" dxfId="841" priority="382">
      <formula>NOT(ISBLANK(K37))</formula>
    </cfRule>
  </conditionalFormatting>
  <conditionalFormatting sqref="AP37">
    <cfRule type="cellIs" dxfId="840" priority="383" operator="between">
      <formula>0.31</formula>
      <formula>0.99</formula>
    </cfRule>
    <cfRule type="cellIs" dxfId="839" priority="384" operator="greaterThanOrEqual">
      <formula>1</formula>
    </cfRule>
    <cfRule type="cellIs" dxfId="838" priority="385" operator="lessThanOrEqual">
      <formula>0.3</formula>
    </cfRule>
  </conditionalFormatting>
  <conditionalFormatting sqref="AA37:AL37">
    <cfRule type="expression" dxfId="837" priority="386">
      <formula>(AA37="p")</formula>
    </cfRule>
    <cfRule type="expression" dxfId="836" priority="387">
      <formula>(AA37="d")</formula>
    </cfRule>
    <cfRule type="expression" dxfId="835" priority="388">
      <formula>(AA37="w")</formula>
    </cfRule>
    <cfRule type="expression" dxfId="834" priority="389">
      <formula>NOT(ISBLANK(AA37))</formula>
    </cfRule>
  </conditionalFormatting>
  <conditionalFormatting sqref="C94:AC94 C95:AL95">
    <cfRule type="expression" dxfId="833" priority="390">
      <formula>(C94="p")</formula>
    </cfRule>
    <cfRule type="expression" dxfId="832" priority="391">
      <formula>(C94="d")</formula>
    </cfRule>
    <cfRule type="expression" dxfId="831" priority="392">
      <formula>(C94="w")</formula>
    </cfRule>
    <cfRule type="expression" dxfId="830" priority="393">
      <formula>NOT(ISBLANK(C94))</formula>
    </cfRule>
  </conditionalFormatting>
  <conditionalFormatting sqref="K94">
    <cfRule type="expression" dxfId="829" priority="394">
      <formula>(K94="p")</formula>
    </cfRule>
    <cfRule type="expression" dxfId="828" priority="395">
      <formula>(K94="d")</formula>
    </cfRule>
    <cfRule type="expression" dxfId="827" priority="396">
      <formula>(K94="w")</formula>
    </cfRule>
    <cfRule type="expression" dxfId="826" priority="397">
      <formula>NOT(ISBLANK(K94))</formula>
    </cfRule>
  </conditionalFormatting>
  <conditionalFormatting sqref="AP94:AP95">
    <cfRule type="cellIs" dxfId="825" priority="398" operator="between">
      <formula>0.31</formula>
      <formula>0.99</formula>
    </cfRule>
    <cfRule type="cellIs" dxfId="824" priority="399" operator="greaterThanOrEqual">
      <formula>1</formula>
    </cfRule>
    <cfRule type="cellIs" dxfId="823" priority="400" operator="lessThanOrEqual">
      <formula>0.3</formula>
    </cfRule>
  </conditionalFormatting>
  <conditionalFormatting sqref="AA94:AL94">
    <cfRule type="expression" dxfId="822" priority="401">
      <formula>(AA94="p")</formula>
    </cfRule>
    <cfRule type="expression" dxfId="821" priority="402">
      <formula>(AA94="d")</formula>
    </cfRule>
    <cfRule type="expression" dxfId="820" priority="403">
      <formula>(AA94="w")</formula>
    </cfRule>
    <cfRule type="expression" dxfId="819" priority="404">
      <formula>NOT(ISBLANK(AA94))</formula>
    </cfRule>
  </conditionalFormatting>
  <conditionalFormatting sqref="C99:Z99 C103:AC106 C112:AL112 C108:AC111">
    <cfRule type="expression" dxfId="818" priority="405">
      <formula>(C99="p")</formula>
    </cfRule>
    <cfRule type="expression" dxfId="817" priority="406">
      <formula>(C99="d")</formula>
    </cfRule>
    <cfRule type="expression" dxfId="816" priority="407">
      <formula>(C99="w")</formula>
    </cfRule>
    <cfRule type="expression" dxfId="815" priority="408">
      <formula>NOT(ISBLANK(C99))</formula>
    </cfRule>
  </conditionalFormatting>
  <conditionalFormatting sqref="K103:K106 K99 K108:K111">
    <cfRule type="expression" dxfId="814" priority="409">
      <formula>(K99="p")</formula>
    </cfRule>
    <cfRule type="expression" dxfId="813" priority="410">
      <formula>(K99="d")</formula>
    </cfRule>
    <cfRule type="expression" dxfId="812" priority="411">
      <formula>(K99="w")</formula>
    </cfRule>
    <cfRule type="expression" dxfId="811" priority="412">
      <formula>NOT(ISBLANK(K99))</formula>
    </cfRule>
  </conditionalFormatting>
  <conditionalFormatting sqref="AP99 AP103:AP106 AP108:AP112">
    <cfRule type="cellIs" dxfId="810" priority="413" operator="between">
      <formula>0.31</formula>
      <formula>0.99</formula>
    </cfRule>
    <cfRule type="cellIs" dxfId="809" priority="414" operator="greaterThanOrEqual">
      <formula>1</formula>
    </cfRule>
    <cfRule type="cellIs" dxfId="808" priority="415" operator="lessThanOrEqual">
      <formula>0.3</formula>
    </cfRule>
  </conditionalFormatting>
  <conditionalFormatting sqref="AA99:AL99 AA103:AL106 AA108:AL111">
    <cfRule type="expression" dxfId="807" priority="416">
      <formula>(AA99="p")</formula>
    </cfRule>
    <cfRule type="expression" dxfId="806" priority="417">
      <formula>(AA99="d")</formula>
    </cfRule>
    <cfRule type="expression" dxfId="805" priority="418">
      <formula>(AA99="w")</formula>
    </cfRule>
    <cfRule type="expression" dxfId="804" priority="419">
      <formula>NOT(ISBLANK(AA99))</formula>
    </cfRule>
  </conditionalFormatting>
  <conditionalFormatting sqref="C101:Z101">
    <cfRule type="expression" dxfId="803" priority="420">
      <formula>(C101="p")</formula>
    </cfRule>
    <cfRule type="expression" dxfId="802" priority="421">
      <formula>(C101="d")</formula>
    </cfRule>
    <cfRule type="expression" dxfId="801" priority="422">
      <formula>(C101="w")</formula>
    </cfRule>
    <cfRule type="expression" dxfId="800" priority="423">
      <formula>NOT(ISBLANK(C101))</formula>
    </cfRule>
  </conditionalFormatting>
  <conditionalFormatting sqref="K101">
    <cfRule type="expression" dxfId="799" priority="424">
      <formula>(K101="p")</formula>
    </cfRule>
    <cfRule type="expression" dxfId="798" priority="425">
      <formula>(K101="d")</formula>
    </cfRule>
    <cfRule type="expression" dxfId="797" priority="426">
      <formula>(K101="w")</formula>
    </cfRule>
    <cfRule type="expression" dxfId="796" priority="427">
      <formula>NOT(ISBLANK(K101))</formula>
    </cfRule>
  </conditionalFormatting>
  <conditionalFormatting sqref="AP101">
    <cfRule type="cellIs" dxfId="795" priority="428" operator="between">
      <formula>0.31</formula>
      <formula>0.99</formula>
    </cfRule>
    <cfRule type="cellIs" dxfId="794" priority="429" operator="greaterThanOrEqual">
      <formula>1</formula>
    </cfRule>
    <cfRule type="cellIs" dxfId="793" priority="430" operator="lessThanOrEqual">
      <formula>0.3</formula>
    </cfRule>
  </conditionalFormatting>
  <conditionalFormatting sqref="AA101:AL101">
    <cfRule type="expression" dxfId="792" priority="431">
      <formula>(AA101="p")</formula>
    </cfRule>
    <cfRule type="expression" dxfId="791" priority="432">
      <formula>(AA101="d")</formula>
    </cfRule>
    <cfRule type="expression" dxfId="790" priority="433">
      <formula>(AA101="w")</formula>
    </cfRule>
    <cfRule type="expression" dxfId="789" priority="434">
      <formula>NOT(ISBLANK(AA101))</formula>
    </cfRule>
  </conditionalFormatting>
  <conditionalFormatting sqref="C116:Z116 C124:AC125 C126:AL126">
    <cfRule type="expression" dxfId="788" priority="435">
      <formula>(C116="p")</formula>
    </cfRule>
    <cfRule type="expression" dxfId="787" priority="436">
      <formula>(C116="d")</formula>
    </cfRule>
    <cfRule type="expression" dxfId="786" priority="437">
      <formula>(C116="w")</formula>
    </cfRule>
    <cfRule type="expression" dxfId="785" priority="438">
      <formula>NOT(ISBLANK(C116))</formula>
    </cfRule>
  </conditionalFormatting>
  <conditionalFormatting sqref="K124:K125 K116">
    <cfRule type="expression" dxfId="784" priority="439">
      <formula>(K116="p")</formula>
    </cfRule>
    <cfRule type="expression" dxfId="783" priority="440">
      <formula>(K116="d")</formula>
    </cfRule>
    <cfRule type="expression" dxfId="782" priority="441">
      <formula>(K116="w")</formula>
    </cfRule>
    <cfRule type="expression" dxfId="781" priority="442">
      <formula>NOT(ISBLANK(K116))</formula>
    </cfRule>
  </conditionalFormatting>
  <conditionalFormatting sqref="AP116 AP124:AP126">
    <cfRule type="cellIs" dxfId="780" priority="443" operator="between">
      <formula>0.31</formula>
      <formula>0.99</formula>
    </cfRule>
    <cfRule type="cellIs" dxfId="779" priority="444" operator="greaterThanOrEqual">
      <formula>1</formula>
    </cfRule>
    <cfRule type="cellIs" dxfId="778" priority="445" operator="lessThanOrEqual">
      <formula>0.3</formula>
    </cfRule>
  </conditionalFormatting>
  <conditionalFormatting sqref="AA116:AL116 AA124:AL125">
    <cfRule type="expression" dxfId="777" priority="446">
      <formula>(AA116="p")</formula>
    </cfRule>
    <cfRule type="expression" dxfId="776" priority="447">
      <formula>(AA116="d")</formula>
    </cfRule>
    <cfRule type="expression" dxfId="775" priority="448">
      <formula>(AA116="w")</formula>
    </cfRule>
    <cfRule type="expression" dxfId="774" priority="449">
      <formula>NOT(ISBLANK(AA116))</formula>
    </cfRule>
  </conditionalFormatting>
  <conditionalFormatting sqref="C118:Z123">
    <cfRule type="expression" dxfId="773" priority="450">
      <formula>(C118="p")</formula>
    </cfRule>
    <cfRule type="expression" dxfId="772" priority="451">
      <formula>(C118="d")</formula>
    </cfRule>
    <cfRule type="expression" dxfId="771" priority="452">
      <formula>(C118="w")</formula>
    </cfRule>
    <cfRule type="expression" dxfId="770" priority="453">
      <formula>NOT(ISBLANK(C118))</formula>
    </cfRule>
  </conditionalFormatting>
  <conditionalFormatting sqref="K118:K123">
    <cfRule type="expression" dxfId="769" priority="454">
      <formula>(K118="p")</formula>
    </cfRule>
    <cfRule type="expression" dxfId="768" priority="455">
      <formula>(K118="d")</formula>
    </cfRule>
    <cfRule type="expression" dxfId="767" priority="456">
      <formula>(K118="w")</formula>
    </cfRule>
    <cfRule type="expression" dxfId="766" priority="457">
      <formula>NOT(ISBLANK(K118))</formula>
    </cfRule>
  </conditionalFormatting>
  <conditionalFormatting sqref="AP118:AP123">
    <cfRule type="cellIs" dxfId="765" priority="458" operator="between">
      <formula>0.31</formula>
      <formula>0.99</formula>
    </cfRule>
    <cfRule type="cellIs" dxfId="764" priority="459" operator="greaterThanOrEqual">
      <formula>1</formula>
    </cfRule>
    <cfRule type="cellIs" dxfId="763" priority="460" operator="lessThanOrEqual">
      <formula>0.3</formula>
    </cfRule>
  </conditionalFormatting>
  <conditionalFormatting sqref="AA118:AL123">
    <cfRule type="expression" dxfId="762" priority="461">
      <formula>(AA118="p")</formula>
    </cfRule>
    <cfRule type="expression" dxfId="761" priority="462">
      <formula>(AA118="d")</formula>
    </cfRule>
    <cfRule type="expression" dxfId="760" priority="463">
      <formula>(AA118="w")</formula>
    </cfRule>
    <cfRule type="expression" dxfId="759" priority="464">
      <formula>NOT(ISBLANK(AA118))</formula>
    </cfRule>
  </conditionalFormatting>
  <conditionalFormatting sqref="C129:Z129 C131:AC131 C132:AL132">
    <cfRule type="expression" dxfId="758" priority="465">
      <formula>(C129="p")</formula>
    </cfRule>
    <cfRule type="expression" dxfId="757" priority="466">
      <formula>(C129="d")</formula>
    </cfRule>
    <cfRule type="expression" dxfId="756" priority="467">
      <formula>(C129="w")</formula>
    </cfRule>
    <cfRule type="expression" dxfId="755" priority="468">
      <formula>NOT(ISBLANK(C129))</formula>
    </cfRule>
  </conditionalFormatting>
  <conditionalFormatting sqref="K131 K129">
    <cfRule type="expression" dxfId="754" priority="469">
      <formula>(K129="p")</formula>
    </cfRule>
    <cfRule type="expression" dxfId="753" priority="470">
      <formula>(K129="d")</formula>
    </cfRule>
    <cfRule type="expression" dxfId="752" priority="471">
      <formula>(K129="w")</formula>
    </cfRule>
    <cfRule type="expression" dxfId="751" priority="472">
      <formula>NOT(ISBLANK(K129))</formula>
    </cfRule>
  </conditionalFormatting>
  <conditionalFormatting sqref="AP129 AP131:AP132">
    <cfRule type="cellIs" dxfId="750" priority="473" operator="between">
      <formula>0.31</formula>
      <formula>0.99</formula>
    </cfRule>
    <cfRule type="cellIs" dxfId="749" priority="474" operator="greaterThanOrEqual">
      <formula>1</formula>
    </cfRule>
    <cfRule type="cellIs" dxfId="748" priority="475" operator="lessThanOrEqual">
      <formula>0.3</formula>
    </cfRule>
  </conditionalFormatting>
  <conditionalFormatting sqref="AA129:AL129 AA131:AL131">
    <cfRule type="expression" dxfId="747" priority="476">
      <formula>(AA129="p")</formula>
    </cfRule>
    <cfRule type="expression" dxfId="746" priority="477">
      <formula>(AA129="d")</formula>
    </cfRule>
    <cfRule type="expression" dxfId="745" priority="478">
      <formula>(AA129="w")</formula>
    </cfRule>
    <cfRule type="expression" dxfId="744" priority="479">
      <formula>NOT(ISBLANK(AA129))</formula>
    </cfRule>
  </conditionalFormatting>
  <conditionalFormatting sqref="C130:Z130">
    <cfRule type="expression" dxfId="743" priority="480">
      <formula>(C130="p")</formula>
    </cfRule>
    <cfRule type="expression" dxfId="742" priority="481">
      <formula>(C130="d")</formula>
    </cfRule>
    <cfRule type="expression" dxfId="741" priority="482">
      <formula>(C130="w")</formula>
    </cfRule>
    <cfRule type="expression" dxfId="740" priority="483">
      <formula>NOT(ISBLANK(C130))</formula>
    </cfRule>
  </conditionalFormatting>
  <conditionalFormatting sqref="K130">
    <cfRule type="expression" dxfId="739" priority="484">
      <formula>(K130="p")</formula>
    </cfRule>
    <cfRule type="expression" dxfId="738" priority="485">
      <formula>(K130="d")</formula>
    </cfRule>
    <cfRule type="expression" dxfId="737" priority="486">
      <formula>(K130="w")</formula>
    </cfRule>
    <cfRule type="expression" dxfId="736" priority="487">
      <formula>NOT(ISBLANK(K130))</formula>
    </cfRule>
  </conditionalFormatting>
  <conditionalFormatting sqref="AP130">
    <cfRule type="cellIs" dxfId="735" priority="488" operator="between">
      <formula>0.31</formula>
      <formula>0.99</formula>
    </cfRule>
    <cfRule type="cellIs" dxfId="734" priority="489" operator="greaterThanOrEqual">
      <formula>1</formula>
    </cfRule>
    <cfRule type="cellIs" dxfId="733" priority="490" operator="lessThanOrEqual">
      <formula>0.3</formula>
    </cfRule>
  </conditionalFormatting>
  <conditionalFormatting sqref="AA130:AL130">
    <cfRule type="expression" dxfId="732" priority="491">
      <formula>(AA130="p")</formula>
    </cfRule>
    <cfRule type="expression" dxfId="731" priority="492">
      <formula>(AA130="d")</formula>
    </cfRule>
    <cfRule type="expression" dxfId="730" priority="493">
      <formula>(AA130="w")</formula>
    </cfRule>
    <cfRule type="expression" dxfId="729" priority="494">
      <formula>NOT(ISBLANK(AA130))</formula>
    </cfRule>
  </conditionalFormatting>
  <conditionalFormatting sqref="C128:Z128">
    <cfRule type="expression" dxfId="728" priority="495">
      <formula>(C128="p")</formula>
    </cfRule>
    <cfRule type="expression" dxfId="727" priority="496">
      <formula>(C128="d")</formula>
    </cfRule>
    <cfRule type="expression" dxfId="726" priority="497">
      <formula>(C128="w")</formula>
    </cfRule>
    <cfRule type="expression" dxfId="725" priority="498">
      <formula>NOT(ISBLANK(C128))</formula>
    </cfRule>
  </conditionalFormatting>
  <conditionalFormatting sqref="K128">
    <cfRule type="expression" dxfId="724" priority="499">
      <formula>(K128="p")</formula>
    </cfRule>
    <cfRule type="expression" dxfId="723" priority="500">
      <formula>(K128="d")</formula>
    </cfRule>
    <cfRule type="expression" dxfId="722" priority="501">
      <formula>(K128="w")</formula>
    </cfRule>
    <cfRule type="expression" dxfId="721" priority="502">
      <formula>NOT(ISBLANK(K128))</formula>
    </cfRule>
  </conditionalFormatting>
  <conditionalFormatting sqref="AP128">
    <cfRule type="cellIs" dxfId="720" priority="503" operator="between">
      <formula>0.31</formula>
      <formula>0.99</formula>
    </cfRule>
    <cfRule type="cellIs" dxfId="719" priority="504" operator="greaterThanOrEqual">
      <formula>1</formula>
    </cfRule>
    <cfRule type="cellIs" dxfId="718" priority="505" operator="lessThanOrEqual">
      <formula>0.3</formula>
    </cfRule>
  </conditionalFormatting>
  <conditionalFormatting sqref="AA128:AL128">
    <cfRule type="expression" dxfId="717" priority="506">
      <formula>(AA128="p")</formula>
    </cfRule>
    <cfRule type="expression" dxfId="716" priority="507">
      <formula>(AA128="d")</formula>
    </cfRule>
    <cfRule type="expression" dxfId="715" priority="508">
      <formula>(AA128="w")</formula>
    </cfRule>
    <cfRule type="expression" dxfId="714" priority="509">
      <formula>NOT(ISBLANK(AA128))</formula>
    </cfRule>
  </conditionalFormatting>
  <conditionalFormatting sqref="C142:AC147 C154:AL154 C149:AC153">
    <cfRule type="expression" dxfId="713" priority="510">
      <formula>(C142="p")</formula>
    </cfRule>
    <cfRule type="expression" dxfId="712" priority="511">
      <formula>(C142="d")</formula>
    </cfRule>
    <cfRule type="expression" dxfId="711" priority="512">
      <formula>(C142="w")</formula>
    </cfRule>
    <cfRule type="expression" dxfId="710" priority="513">
      <formula>NOT(ISBLANK(C142))</formula>
    </cfRule>
  </conditionalFormatting>
  <conditionalFormatting sqref="K142:K147 K149:K153">
    <cfRule type="expression" dxfId="709" priority="514">
      <formula>(K142="p")</formula>
    </cfRule>
    <cfRule type="expression" dxfId="708" priority="515">
      <formula>(K142="d")</formula>
    </cfRule>
    <cfRule type="expression" dxfId="707" priority="516">
      <formula>(K142="w")</formula>
    </cfRule>
    <cfRule type="expression" dxfId="706" priority="517">
      <formula>NOT(ISBLANK(K142))</formula>
    </cfRule>
  </conditionalFormatting>
  <conditionalFormatting sqref="AP142:AP147 AP149:AP154">
    <cfRule type="cellIs" dxfId="705" priority="518" operator="between">
      <formula>0.31</formula>
      <formula>0.99</formula>
    </cfRule>
    <cfRule type="cellIs" dxfId="704" priority="519" operator="greaterThanOrEqual">
      <formula>1</formula>
    </cfRule>
    <cfRule type="cellIs" dxfId="703" priority="520" operator="lessThanOrEqual">
      <formula>0.3</formula>
    </cfRule>
  </conditionalFormatting>
  <conditionalFormatting sqref="AA142:AL147 AA149:AL153">
    <cfRule type="expression" dxfId="702" priority="521">
      <formula>(AA142="p")</formula>
    </cfRule>
    <cfRule type="expression" dxfId="701" priority="522">
      <formula>(AA142="d")</formula>
    </cfRule>
    <cfRule type="expression" dxfId="700" priority="523">
      <formula>(AA142="w")</formula>
    </cfRule>
    <cfRule type="expression" dxfId="699" priority="524">
      <formula>NOT(ISBLANK(AA142))</formula>
    </cfRule>
  </conditionalFormatting>
  <conditionalFormatting sqref="C219:AL219">
    <cfRule type="expression" dxfId="698" priority="525">
      <formula>(C219="p")</formula>
    </cfRule>
    <cfRule type="expression" dxfId="697" priority="526">
      <formula>(C219="d")</formula>
    </cfRule>
    <cfRule type="expression" dxfId="696" priority="527">
      <formula>(C219="w")</formula>
    </cfRule>
    <cfRule type="expression" dxfId="695" priority="528">
      <formula>NOT(ISBLANK(C219))</formula>
    </cfRule>
  </conditionalFormatting>
  <conditionalFormatting sqref="AP172:AP173">
    <cfRule type="cellIs" dxfId="694" priority="529" operator="between">
      <formula>0.31</formula>
      <formula>0.99</formula>
    </cfRule>
    <cfRule type="cellIs" dxfId="693" priority="530" operator="greaterThanOrEqual">
      <formula>1</formula>
    </cfRule>
    <cfRule type="cellIs" dxfId="692" priority="531" operator="lessThanOrEqual">
      <formula>0.3</formula>
    </cfRule>
  </conditionalFormatting>
  <conditionalFormatting sqref="C10:AI10">
    <cfRule type="expression" dxfId="691" priority="532">
      <formula>(C10="p")</formula>
    </cfRule>
    <cfRule type="expression" dxfId="690" priority="533">
      <formula>(C10="d")</formula>
    </cfRule>
    <cfRule type="expression" dxfId="689" priority="534">
      <formula>(C10="w")</formula>
    </cfRule>
    <cfRule type="expression" dxfId="688" priority="535">
      <formula>NOT(ISBLANK(C10))</formula>
    </cfRule>
  </conditionalFormatting>
  <conditionalFormatting sqref="K10">
    <cfRule type="expression" dxfId="687" priority="536">
      <formula>(K10="p")</formula>
    </cfRule>
    <cfRule type="expression" dxfId="686" priority="537">
      <formula>(K10="d")</formula>
    </cfRule>
    <cfRule type="expression" dxfId="685" priority="538">
      <formula>(K10="w")</formula>
    </cfRule>
    <cfRule type="expression" dxfId="684" priority="539">
      <formula>NOT(ISBLANK(K10))</formula>
    </cfRule>
  </conditionalFormatting>
  <conditionalFormatting sqref="AP10">
    <cfRule type="cellIs" dxfId="683" priority="540" operator="between">
      <formula>0.31</formula>
      <formula>0.99</formula>
    </cfRule>
    <cfRule type="cellIs" dxfId="682" priority="541" operator="greaterThanOrEqual">
      <formula>1</formula>
    </cfRule>
    <cfRule type="cellIs" dxfId="681" priority="542" operator="lessThanOrEqual">
      <formula>0.3</formula>
    </cfRule>
  </conditionalFormatting>
  <conditionalFormatting sqref="AJ10:AL10">
    <cfRule type="expression" dxfId="680" priority="543">
      <formula>(AJ10="p")</formula>
    </cfRule>
    <cfRule type="expression" dxfId="679" priority="544">
      <formula>(AJ10="d")</formula>
    </cfRule>
    <cfRule type="expression" dxfId="678" priority="545">
      <formula>(AJ10="w")</formula>
    </cfRule>
    <cfRule type="expression" dxfId="677" priority="546">
      <formula>NOT(ISBLANK(AJ10))</formula>
    </cfRule>
  </conditionalFormatting>
  <conditionalFormatting sqref="C14:AI14">
    <cfRule type="expression" dxfId="676" priority="547">
      <formula>(C14="p")</formula>
    </cfRule>
    <cfRule type="expression" dxfId="675" priority="548">
      <formula>(C14="d")</formula>
    </cfRule>
    <cfRule type="expression" dxfId="674" priority="549">
      <formula>(C14="w")</formula>
    </cfRule>
    <cfRule type="expression" dxfId="673" priority="550">
      <formula>NOT(ISBLANK(C14))</formula>
    </cfRule>
  </conditionalFormatting>
  <conditionalFormatting sqref="K14">
    <cfRule type="expression" dxfId="672" priority="551">
      <formula>(K14="p")</formula>
    </cfRule>
    <cfRule type="expression" dxfId="671" priority="552">
      <formula>(K14="d")</formula>
    </cfRule>
    <cfRule type="expression" dxfId="670" priority="553">
      <formula>(K14="w")</formula>
    </cfRule>
    <cfRule type="expression" dxfId="669" priority="554">
      <formula>NOT(ISBLANK(K14))</formula>
    </cfRule>
  </conditionalFormatting>
  <conditionalFormatting sqref="AP14">
    <cfRule type="cellIs" dxfId="668" priority="555" operator="between">
      <formula>0.31</formula>
      <formula>0.99</formula>
    </cfRule>
    <cfRule type="cellIs" dxfId="667" priority="556" operator="greaterThanOrEqual">
      <formula>1</formula>
    </cfRule>
    <cfRule type="cellIs" dxfId="666" priority="557" operator="lessThanOrEqual">
      <formula>0.3</formula>
    </cfRule>
  </conditionalFormatting>
  <conditionalFormatting sqref="AJ14:AL14">
    <cfRule type="expression" dxfId="665" priority="558">
      <formula>(AJ14="p")</formula>
    </cfRule>
    <cfRule type="expression" dxfId="664" priority="559">
      <formula>(AJ14="d")</formula>
    </cfRule>
    <cfRule type="expression" dxfId="663" priority="560">
      <formula>(AJ14="w")</formula>
    </cfRule>
    <cfRule type="expression" dxfId="662" priority="561">
      <formula>NOT(ISBLANK(AJ14))</formula>
    </cfRule>
  </conditionalFormatting>
  <conditionalFormatting sqref="C61:AI61">
    <cfRule type="expression" dxfId="661" priority="562">
      <formula>(C61="p")</formula>
    </cfRule>
    <cfRule type="expression" dxfId="660" priority="563">
      <formula>(C61="d")</formula>
    </cfRule>
    <cfRule type="expression" dxfId="659" priority="564">
      <formula>(C61="w")</formula>
    </cfRule>
    <cfRule type="expression" dxfId="658" priority="565">
      <formula>NOT(ISBLANK(C61))</formula>
    </cfRule>
  </conditionalFormatting>
  <conditionalFormatting sqref="K61">
    <cfRule type="expression" dxfId="657" priority="566">
      <formula>(K61="p")</formula>
    </cfRule>
    <cfRule type="expression" dxfId="656" priority="567">
      <formula>(K61="d")</formula>
    </cfRule>
    <cfRule type="expression" dxfId="655" priority="568">
      <formula>(K61="w")</formula>
    </cfRule>
    <cfRule type="expression" dxfId="654" priority="569">
      <formula>NOT(ISBLANK(K61))</formula>
    </cfRule>
  </conditionalFormatting>
  <conditionalFormatting sqref="AJ61:AL61">
    <cfRule type="expression" dxfId="653" priority="570">
      <formula>(AJ61="p")</formula>
    </cfRule>
    <cfRule type="expression" dxfId="652" priority="571">
      <formula>(AJ61="d")</formula>
    </cfRule>
    <cfRule type="expression" dxfId="651" priority="572">
      <formula>(AJ61="w")</formula>
    </cfRule>
    <cfRule type="expression" dxfId="650" priority="573">
      <formula>NOT(ISBLANK(AJ61))</formula>
    </cfRule>
  </conditionalFormatting>
  <conditionalFormatting sqref="C57:AI57">
    <cfRule type="expression" dxfId="649" priority="574">
      <formula>(C57="p")</formula>
    </cfRule>
    <cfRule type="expression" dxfId="648" priority="575">
      <formula>(C57="d")</formula>
    </cfRule>
    <cfRule type="expression" dxfId="647" priority="576">
      <formula>(C57="w")</formula>
    </cfRule>
    <cfRule type="expression" dxfId="646" priority="577">
      <formula>NOT(ISBLANK(C57))</formula>
    </cfRule>
  </conditionalFormatting>
  <conditionalFormatting sqref="K57">
    <cfRule type="expression" dxfId="645" priority="578">
      <formula>(K57="p")</formula>
    </cfRule>
    <cfRule type="expression" dxfId="644" priority="579">
      <formula>(K57="d")</formula>
    </cfRule>
    <cfRule type="expression" dxfId="643" priority="580">
      <formula>(K57="w")</formula>
    </cfRule>
    <cfRule type="expression" dxfId="642" priority="581">
      <formula>NOT(ISBLANK(K57))</formula>
    </cfRule>
  </conditionalFormatting>
  <conditionalFormatting sqref="AP57">
    <cfRule type="cellIs" dxfId="641" priority="582" operator="between">
      <formula>0.31</formula>
      <formula>0.99</formula>
    </cfRule>
    <cfRule type="cellIs" dxfId="640" priority="583" operator="greaterThanOrEqual">
      <formula>1</formula>
    </cfRule>
    <cfRule type="cellIs" dxfId="639" priority="584" operator="lessThanOrEqual">
      <formula>0.3</formula>
    </cfRule>
  </conditionalFormatting>
  <conditionalFormatting sqref="AJ57:AL57">
    <cfRule type="expression" dxfId="638" priority="585">
      <formula>(AJ57="p")</formula>
    </cfRule>
    <cfRule type="expression" dxfId="637" priority="586">
      <formula>(AJ57="d")</formula>
    </cfRule>
    <cfRule type="expression" dxfId="636" priority="587">
      <formula>(AJ57="w")</formula>
    </cfRule>
    <cfRule type="expression" dxfId="635" priority="588">
      <formula>NOT(ISBLANK(AJ57))</formula>
    </cfRule>
  </conditionalFormatting>
  <conditionalFormatting sqref="C68:AI68">
    <cfRule type="expression" dxfId="634" priority="589">
      <formula>(C68="p")</formula>
    </cfRule>
    <cfRule type="expression" dxfId="633" priority="590">
      <formula>(C68="d")</formula>
    </cfRule>
    <cfRule type="expression" dxfId="632" priority="591">
      <formula>(C68="w")</formula>
    </cfRule>
    <cfRule type="expression" dxfId="631" priority="592">
      <formula>NOT(ISBLANK(C68))</formula>
    </cfRule>
  </conditionalFormatting>
  <conditionalFormatting sqref="K68">
    <cfRule type="expression" dxfId="630" priority="593">
      <formula>(K68="p")</formula>
    </cfRule>
    <cfRule type="expression" dxfId="629" priority="594">
      <formula>(K68="d")</formula>
    </cfRule>
    <cfRule type="expression" dxfId="628" priority="595">
      <formula>(K68="w")</formula>
    </cfRule>
    <cfRule type="expression" dxfId="627" priority="596">
      <formula>NOT(ISBLANK(K68))</formula>
    </cfRule>
  </conditionalFormatting>
  <conditionalFormatting sqref="AJ68:AL68">
    <cfRule type="expression" dxfId="626" priority="597">
      <formula>(AJ68="p")</formula>
    </cfRule>
    <cfRule type="expression" dxfId="625" priority="598">
      <formula>(AJ68="d")</formula>
    </cfRule>
    <cfRule type="expression" dxfId="624" priority="599">
      <formula>(AJ68="w")</formula>
    </cfRule>
    <cfRule type="expression" dxfId="623" priority="600">
      <formula>NOT(ISBLANK(AJ68))</formula>
    </cfRule>
  </conditionalFormatting>
  <conditionalFormatting sqref="C72:AI72">
    <cfRule type="expression" dxfId="622" priority="601">
      <formula>(C72="p")</formula>
    </cfRule>
    <cfRule type="expression" dxfId="621" priority="602">
      <formula>(C72="d")</formula>
    </cfRule>
    <cfRule type="expression" dxfId="620" priority="603">
      <formula>(C72="w")</formula>
    </cfRule>
    <cfRule type="expression" dxfId="619" priority="604">
      <formula>NOT(ISBLANK(C72))</formula>
    </cfRule>
  </conditionalFormatting>
  <conditionalFormatting sqref="K72">
    <cfRule type="expression" dxfId="618" priority="605">
      <formula>(K72="p")</formula>
    </cfRule>
    <cfRule type="expression" dxfId="617" priority="606">
      <formula>(K72="d")</formula>
    </cfRule>
    <cfRule type="expression" dxfId="616" priority="607">
      <formula>(K72="w")</formula>
    </cfRule>
    <cfRule type="expression" dxfId="615" priority="608">
      <formula>NOT(ISBLANK(K72))</formula>
    </cfRule>
  </conditionalFormatting>
  <conditionalFormatting sqref="AJ72:AL72">
    <cfRule type="expression" dxfId="614" priority="609">
      <formula>(AJ72="p")</formula>
    </cfRule>
    <cfRule type="expression" dxfId="613" priority="610">
      <formula>(AJ72="d")</formula>
    </cfRule>
    <cfRule type="expression" dxfId="612" priority="611">
      <formula>(AJ72="w")</formula>
    </cfRule>
    <cfRule type="expression" dxfId="611" priority="612">
      <formula>NOT(ISBLANK(AJ72))</formula>
    </cfRule>
  </conditionalFormatting>
  <conditionalFormatting sqref="C81:AI81">
    <cfRule type="expression" dxfId="610" priority="613">
      <formula>(C81="p")</formula>
    </cfRule>
    <cfRule type="expression" dxfId="609" priority="614">
      <formula>(C81="d")</formula>
    </cfRule>
    <cfRule type="expression" dxfId="608" priority="615">
      <formula>(C81="w")</formula>
    </cfRule>
    <cfRule type="expression" dxfId="607" priority="616">
      <formula>NOT(ISBLANK(C81))</formula>
    </cfRule>
  </conditionalFormatting>
  <conditionalFormatting sqref="K81">
    <cfRule type="expression" dxfId="606" priority="617">
      <formula>(K81="p")</formula>
    </cfRule>
    <cfRule type="expression" dxfId="605" priority="618">
      <formula>(K81="d")</formula>
    </cfRule>
    <cfRule type="expression" dxfId="604" priority="619">
      <formula>(K81="w")</formula>
    </cfRule>
    <cfRule type="expression" dxfId="603" priority="620">
      <formula>NOT(ISBLANK(K81))</formula>
    </cfRule>
  </conditionalFormatting>
  <conditionalFormatting sqref="AJ81:AL81">
    <cfRule type="expression" dxfId="602" priority="621">
      <formula>(AJ81="p")</formula>
    </cfRule>
    <cfRule type="expression" dxfId="601" priority="622">
      <formula>(AJ81="d")</formula>
    </cfRule>
    <cfRule type="expression" dxfId="600" priority="623">
      <formula>(AJ81="w")</formula>
    </cfRule>
    <cfRule type="expression" dxfId="599" priority="624">
      <formula>NOT(ISBLANK(AJ81))</formula>
    </cfRule>
  </conditionalFormatting>
  <conditionalFormatting sqref="K141">
    <cfRule type="expression" dxfId="598" priority="625">
      <formula>(K141="p")</formula>
    </cfRule>
    <cfRule type="expression" dxfId="597" priority="626">
      <formula>(K141="d")</formula>
    </cfRule>
    <cfRule type="expression" dxfId="596" priority="627">
      <formula>(K141="w")</formula>
    </cfRule>
    <cfRule type="expression" dxfId="595" priority="628">
      <formula>NOT(ISBLANK(K141))</formula>
    </cfRule>
  </conditionalFormatting>
  <conditionalFormatting sqref="C49:Z50">
    <cfRule type="expression" dxfId="594" priority="629">
      <formula>(C49="p")</formula>
    </cfRule>
    <cfRule type="expression" dxfId="593" priority="630">
      <formula>(C49="d")</formula>
    </cfRule>
    <cfRule type="expression" dxfId="592" priority="631">
      <formula>(C49="w")</formula>
    </cfRule>
    <cfRule type="expression" dxfId="591" priority="632">
      <formula>NOT(ISBLANK(C49))</formula>
    </cfRule>
  </conditionalFormatting>
  <conditionalFormatting sqref="K49:K50">
    <cfRule type="expression" dxfId="590" priority="633">
      <formula>(K49="p")</formula>
    </cfRule>
    <cfRule type="expression" dxfId="589" priority="634">
      <formula>(K49="d")</formula>
    </cfRule>
    <cfRule type="expression" dxfId="588" priority="635">
      <formula>(K49="w")</formula>
    </cfRule>
    <cfRule type="expression" dxfId="587" priority="636">
      <formula>NOT(ISBLANK(K49))</formula>
    </cfRule>
  </conditionalFormatting>
  <conditionalFormatting sqref="AP49:AP50">
    <cfRule type="cellIs" dxfId="586" priority="637" operator="between">
      <formula>0.31</formula>
      <formula>0.99</formula>
    </cfRule>
    <cfRule type="cellIs" dxfId="585" priority="638" operator="greaterThanOrEqual">
      <formula>1</formula>
    </cfRule>
    <cfRule type="cellIs" dxfId="584" priority="639" operator="lessThanOrEqual">
      <formula>0.3</formula>
    </cfRule>
  </conditionalFormatting>
  <conditionalFormatting sqref="AA49:AL50">
    <cfRule type="expression" dxfId="583" priority="640">
      <formula>(AA49="p")</formula>
    </cfRule>
    <cfRule type="expression" dxfId="582" priority="641">
      <formula>(AA49="d")</formula>
    </cfRule>
    <cfRule type="expression" dxfId="581" priority="642">
      <formula>(AA49="w")</formula>
    </cfRule>
    <cfRule type="expression" dxfId="580" priority="643">
      <formula>NOT(ISBLANK(AA49))</formula>
    </cfRule>
  </conditionalFormatting>
  <conditionalFormatting sqref="AP90">
    <cfRule type="cellIs" dxfId="579" priority="644" operator="between">
      <formula>0.31</formula>
      <formula>0.99</formula>
    </cfRule>
    <cfRule type="cellIs" dxfId="578" priority="645" operator="greaterThanOrEqual">
      <formula>1</formula>
    </cfRule>
    <cfRule type="cellIs" dxfId="577" priority="646" operator="lessThanOrEqual">
      <formula>0.3</formula>
    </cfRule>
  </conditionalFormatting>
  <conditionalFormatting sqref="C90:AL90">
    <cfRule type="expression" dxfId="576" priority="647">
      <formula>(C90="p")</formula>
    </cfRule>
    <cfRule type="expression" dxfId="575" priority="648">
      <formula>(C90="d")</formula>
    </cfRule>
    <cfRule type="expression" dxfId="574" priority="649">
      <formula>(C90="w")</formula>
    </cfRule>
    <cfRule type="expression" dxfId="573" priority="650">
      <formula>NOT(ISBLANK(C90))</formula>
    </cfRule>
  </conditionalFormatting>
  <conditionalFormatting sqref="C91:AI91">
    <cfRule type="expression" dxfId="572" priority="651">
      <formula>(C91="p")</formula>
    </cfRule>
    <cfRule type="expression" dxfId="571" priority="652">
      <formula>(C91="d")</formula>
    </cfRule>
    <cfRule type="expression" dxfId="570" priority="653">
      <formula>(C91="w")</formula>
    </cfRule>
    <cfRule type="expression" dxfId="569" priority="654">
      <formula>NOT(ISBLANK(C91))</formula>
    </cfRule>
  </conditionalFormatting>
  <conditionalFormatting sqref="K91">
    <cfRule type="expression" dxfId="568" priority="655">
      <formula>(K91="p")</formula>
    </cfRule>
    <cfRule type="expression" dxfId="567" priority="656">
      <formula>(K91="d")</formula>
    </cfRule>
    <cfRule type="expression" dxfId="566" priority="657">
      <formula>(K91="w")</formula>
    </cfRule>
    <cfRule type="expression" dxfId="565" priority="658">
      <formula>NOT(ISBLANK(K91))</formula>
    </cfRule>
  </conditionalFormatting>
  <conditionalFormatting sqref="AJ91:AL91">
    <cfRule type="expression" dxfId="564" priority="659">
      <formula>(AJ91="p")</formula>
    </cfRule>
    <cfRule type="expression" dxfId="563" priority="660">
      <formula>(AJ91="d")</formula>
    </cfRule>
    <cfRule type="expression" dxfId="562" priority="661">
      <formula>(AJ91="w")</formula>
    </cfRule>
    <cfRule type="expression" dxfId="561" priority="662">
      <formula>NOT(ISBLANK(AJ91))</formula>
    </cfRule>
  </conditionalFormatting>
  <conditionalFormatting sqref="AP140">
    <cfRule type="cellIs" dxfId="560" priority="663" operator="between">
      <formula>0.31</formula>
      <formula>0.99</formula>
    </cfRule>
    <cfRule type="cellIs" dxfId="559" priority="664" operator="greaterThanOrEqual">
      <formula>1</formula>
    </cfRule>
    <cfRule type="cellIs" dxfId="558" priority="665" operator="lessThanOrEqual">
      <formula>0.3</formula>
    </cfRule>
  </conditionalFormatting>
  <conditionalFormatting sqref="C140:AL140">
    <cfRule type="expression" dxfId="557" priority="666">
      <formula>(C140="p")</formula>
    </cfRule>
    <cfRule type="expression" dxfId="556" priority="667">
      <formula>(C140="d")</formula>
    </cfRule>
    <cfRule type="expression" dxfId="555" priority="668">
      <formula>(C140="w")</formula>
    </cfRule>
    <cfRule type="expression" dxfId="554" priority="669">
      <formula>NOT(ISBLANK(C140))</formula>
    </cfRule>
  </conditionalFormatting>
  <conditionalFormatting sqref="C137:AI137">
    <cfRule type="expression" dxfId="553" priority="670">
      <formula>(C137="p")</formula>
    </cfRule>
    <cfRule type="expression" dxfId="552" priority="671">
      <formula>(C137="d")</formula>
    </cfRule>
    <cfRule type="expression" dxfId="551" priority="672">
      <formula>(C137="w")</formula>
    </cfRule>
    <cfRule type="expression" dxfId="550" priority="673">
      <formula>NOT(ISBLANK(C137))</formula>
    </cfRule>
  </conditionalFormatting>
  <conditionalFormatting sqref="K137">
    <cfRule type="expression" dxfId="549" priority="674">
      <formula>(K137="p")</formula>
    </cfRule>
    <cfRule type="expression" dxfId="548" priority="675">
      <formula>(K137="d")</formula>
    </cfRule>
    <cfRule type="expression" dxfId="547" priority="676">
      <formula>(K137="w")</formula>
    </cfRule>
    <cfRule type="expression" dxfId="546" priority="677">
      <formula>NOT(ISBLANK(K137))</formula>
    </cfRule>
  </conditionalFormatting>
  <conditionalFormatting sqref="AJ137:AL137">
    <cfRule type="expression" dxfId="545" priority="678">
      <formula>(AJ137="p")</formula>
    </cfRule>
    <cfRule type="expression" dxfId="544" priority="679">
      <formula>(AJ137="d")</formula>
    </cfRule>
    <cfRule type="expression" dxfId="543" priority="680">
      <formula>(AJ137="w")</formula>
    </cfRule>
    <cfRule type="expression" dxfId="542" priority="681">
      <formula>NOT(ISBLANK(AJ137))</formula>
    </cfRule>
  </conditionalFormatting>
  <conditionalFormatting sqref="C134:AI134">
    <cfRule type="expression" dxfId="541" priority="682">
      <formula>(C134="p")</formula>
    </cfRule>
    <cfRule type="expression" dxfId="540" priority="683">
      <formula>(C134="d")</formula>
    </cfRule>
    <cfRule type="expression" dxfId="539" priority="684">
      <formula>(C134="w")</formula>
    </cfRule>
    <cfRule type="expression" dxfId="538" priority="685">
      <formula>NOT(ISBLANK(C134))</formula>
    </cfRule>
  </conditionalFormatting>
  <conditionalFormatting sqref="K134">
    <cfRule type="expression" dxfId="537" priority="686">
      <formula>(K134="p")</formula>
    </cfRule>
    <cfRule type="expression" dxfId="536" priority="687">
      <formula>(K134="d")</formula>
    </cfRule>
    <cfRule type="expression" dxfId="535" priority="688">
      <formula>(K134="w")</formula>
    </cfRule>
    <cfRule type="expression" dxfId="534" priority="689">
      <formula>NOT(ISBLANK(K134))</formula>
    </cfRule>
  </conditionalFormatting>
  <conditionalFormatting sqref="AP134">
    <cfRule type="cellIs" dxfId="533" priority="690" operator="between">
      <formula>0.31</formula>
      <formula>0.99</formula>
    </cfRule>
    <cfRule type="cellIs" dxfId="532" priority="691" operator="greaterThanOrEqual">
      <formula>1</formula>
    </cfRule>
    <cfRule type="cellIs" dxfId="531" priority="692" operator="lessThanOrEqual">
      <formula>0.3</formula>
    </cfRule>
  </conditionalFormatting>
  <conditionalFormatting sqref="AJ134:AL134">
    <cfRule type="expression" dxfId="530" priority="693">
      <formula>(AJ134="p")</formula>
    </cfRule>
    <cfRule type="expression" dxfId="529" priority="694">
      <formula>(AJ134="d")</formula>
    </cfRule>
    <cfRule type="expression" dxfId="528" priority="695">
      <formula>(AJ134="w")</formula>
    </cfRule>
    <cfRule type="expression" dxfId="527" priority="696">
      <formula>NOT(ISBLANK(AJ134))</formula>
    </cfRule>
  </conditionalFormatting>
  <conditionalFormatting sqref="C165:AI165">
    <cfRule type="expression" dxfId="526" priority="697">
      <formula>(C165="p")</formula>
    </cfRule>
    <cfRule type="expression" dxfId="525" priority="698">
      <formula>(C165="d")</formula>
    </cfRule>
    <cfRule type="expression" dxfId="524" priority="699">
      <formula>(C165="w")</formula>
    </cfRule>
    <cfRule type="expression" dxfId="523" priority="700">
      <formula>NOT(ISBLANK(C165))</formula>
    </cfRule>
  </conditionalFormatting>
  <conditionalFormatting sqref="K165">
    <cfRule type="expression" dxfId="522" priority="701">
      <formula>(K165="p")</formula>
    </cfRule>
    <cfRule type="expression" dxfId="521" priority="702">
      <formula>(K165="d")</formula>
    </cfRule>
    <cfRule type="expression" dxfId="520" priority="703">
      <formula>(K165="w")</formula>
    </cfRule>
    <cfRule type="expression" dxfId="519" priority="704">
      <formula>NOT(ISBLANK(K165))</formula>
    </cfRule>
  </conditionalFormatting>
  <conditionalFormatting sqref="AJ165:AL165">
    <cfRule type="expression" dxfId="518" priority="705">
      <formula>(AJ165="p")</formula>
    </cfRule>
    <cfRule type="expression" dxfId="517" priority="706">
      <formula>(AJ165="d")</formula>
    </cfRule>
    <cfRule type="expression" dxfId="516" priority="707">
      <formula>(AJ165="w")</formula>
    </cfRule>
    <cfRule type="expression" dxfId="515" priority="708">
      <formula>NOT(ISBLANK(AJ165))</formula>
    </cfRule>
  </conditionalFormatting>
  <conditionalFormatting sqref="C156:AI156">
    <cfRule type="expression" dxfId="514" priority="709">
      <formula>(C156="p")</formula>
    </cfRule>
    <cfRule type="expression" dxfId="513" priority="710">
      <formula>(C156="d")</formula>
    </cfRule>
    <cfRule type="expression" dxfId="512" priority="711">
      <formula>(C156="w")</formula>
    </cfRule>
    <cfRule type="expression" dxfId="511" priority="712">
      <formula>NOT(ISBLANK(C156))</formula>
    </cfRule>
  </conditionalFormatting>
  <conditionalFormatting sqref="K156">
    <cfRule type="expression" dxfId="510" priority="713">
      <formula>(K156="p")</formula>
    </cfRule>
    <cfRule type="expression" dxfId="509" priority="714">
      <formula>(K156="d")</formula>
    </cfRule>
    <cfRule type="expression" dxfId="508" priority="715">
      <formula>(K156="w")</formula>
    </cfRule>
    <cfRule type="expression" dxfId="507" priority="716">
      <formula>NOT(ISBLANK(K156))</formula>
    </cfRule>
  </conditionalFormatting>
  <conditionalFormatting sqref="AJ156:AL156">
    <cfRule type="expression" dxfId="506" priority="717">
      <formula>(AJ156="p")</formula>
    </cfRule>
    <cfRule type="expression" dxfId="505" priority="718">
      <formula>(AJ156="d")</formula>
    </cfRule>
    <cfRule type="expression" dxfId="504" priority="719">
      <formula>(AJ156="w")</formula>
    </cfRule>
    <cfRule type="expression" dxfId="503" priority="720">
      <formula>NOT(ISBLANK(AJ156))</formula>
    </cfRule>
  </conditionalFormatting>
  <conditionalFormatting sqref="C161:AI161">
    <cfRule type="expression" dxfId="502" priority="721">
      <formula>(C161="p")</formula>
    </cfRule>
    <cfRule type="expression" dxfId="501" priority="722">
      <formula>(C161="d")</formula>
    </cfRule>
    <cfRule type="expression" dxfId="500" priority="723">
      <formula>(C161="w")</formula>
    </cfRule>
    <cfRule type="expression" dxfId="499" priority="724">
      <formula>NOT(ISBLANK(C161))</formula>
    </cfRule>
  </conditionalFormatting>
  <conditionalFormatting sqref="K161">
    <cfRule type="expression" dxfId="498" priority="725">
      <formula>(K161="p")</formula>
    </cfRule>
    <cfRule type="expression" dxfId="497" priority="726">
      <formula>(K161="d")</formula>
    </cfRule>
    <cfRule type="expression" dxfId="496" priority="727">
      <formula>(K161="w")</formula>
    </cfRule>
    <cfRule type="expression" dxfId="495" priority="728">
      <formula>NOT(ISBLANK(K161))</formula>
    </cfRule>
  </conditionalFormatting>
  <conditionalFormatting sqref="AJ161:AL161">
    <cfRule type="expression" dxfId="494" priority="729">
      <formula>(AJ161="p")</formula>
    </cfRule>
    <cfRule type="expression" dxfId="493" priority="730">
      <formula>(AJ161="d")</formula>
    </cfRule>
    <cfRule type="expression" dxfId="492" priority="731">
      <formula>(AJ161="w")</formula>
    </cfRule>
    <cfRule type="expression" dxfId="491" priority="732">
      <formula>NOT(ISBLANK(AJ161))</formula>
    </cfRule>
  </conditionalFormatting>
  <conditionalFormatting sqref="C170:AI170">
    <cfRule type="expression" dxfId="490" priority="733">
      <formula>(C170="p")</formula>
    </cfRule>
    <cfRule type="expression" dxfId="489" priority="734">
      <formula>(C170="d")</formula>
    </cfRule>
    <cfRule type="expression" dxfId="488" priority="735">
      <formula>(C170="w")</formula>
    </cfRule>
    <cfRule type="expression" dxfId="487" priority="736">
      <formula>NOT(ISBLANK(C170))</formula>
    </cfRule>
  </conditionalFormatting>
  <conditionalFormatting sqref="K170">
    <cfRule type="expression" dxfId="486" priority="737">
      <formula>(K170="p")</formula>
    </cfRule>
    <cfRule type="expression" dxfId="485" priority="738">
      <formula>(K170="d")</formula>
    </cfRule>
    <cfRule type="expression" dxfId="484" priority="739">
      <formula>(K170="w")</formula>
    </cfRule>
    <cfRule type="expression" dxfId="483" priority="740">
      <formula>NOT(ISBLANK(K170))</formula>
    </cfRule>
  </conditionalFormatting>
  <conditionalFormatting sqref="AJ170:AL170">
    <cfRule type="expression" dxfId="482" priority="741">
      <formula>(AJ170="p")</formula>
    </cfRule>
    <cfRule type="expression" dxfId="481" priority="742">
      <formula>(AJ170="d")</formula>
    </cfRule>
    <cfRule type="expression" dxfId="480" priority="743">
      <formula>(AJ170="w")</formula>
    </cfRule>
    <cfRule type="expression" dxfId="479" priority="744">
      <formula>NOT(ISBLANK(AJ170))</formula>
    </cfRule>
  </conditionalFormatting>
  <conditionalFormatting sqref="C141:AI141">
    <cfRule type="expression" dxfId="478" priority="745">
      <formula>(C141="p")</formula>
    </cfRule>
    <cfRule type="expression" dxfId="477" priority="746">
      <formula>(C141="d")</formula>
    </cfRule>
    <cfRule type="expression" dxfId="476" priority="747">
      <formula>(C141="w")</formula>
    </cfRule>
    <cfRule type="expression" dxfId="475" priority="748">
      <formula>NOT(ISBLANK(C141))</formula>
    </cfRule>
  </conditionalFormatting>
  <conditionalFormatting sqref="AJ141:AL141">
    <cfRule type="expression" dxfId="474" priority="749">
      <formula>(AJ141="p")</formula>
    </cfRule>
    <cfRule type="expression" dxfId="473" priority="750">
      <formula>(AJ141="d")</formula>
    </cfRule>
    <cfRule type="expression" dxfId="472" priority="751">
      <formula>(AJ141="w")</formula>
    </cfRule>
    <cfRule type="expression" dxfId="471" priority="752">
      <formula>NOT(ISBLANK(AJ141))</formula>
    </cfRule>
  </conditionalFormatting>
  <conditionalFormatting sqref="C175:AI175">
    <cfRule type="expression" dxfId="470" priority="753">
      <formula>(C175="p")</formula>
    </cfRule>
    <cfRule type="expression" dxfId="469" priority="754">
      <formula>(C175="d")</formula>
    </cfRule>
    <cfRule type="expression" dxfId="468" priority="755">
      <formula>(C175="w")</formula>
    </cfRule>
    <cfRule type="expression" dxfId="467" priority="756">
      <formula>NOT(ISBLANK(C175))</formula>
    </cfRule>
  </conditionalFormatting>
  <conditionalFormatting sqref="K175">
    <cfRule type="expression" dxfId="466" priority="757">
      <formula>(K175="p")</formula>
    </cfRule>
    <cfRule type="expression" dxfId="465" priority="758">
      <formula>(K175="d")</formula>
    </cfRule>
    <cfRule type="expression" dxfId="464" priority="759">
      <formula>(K175="w")</formula>
    </cfRule>
    <cfRule type="expression" dxfId="463" priority="760">
      <formula>NOT(ISBLANK(K175))</formula>
    </cfRule>
  </conditionalFormatting>
  <conditionalFormatting sqref="AJ175:AL175">
    <cfRule type="expression" dxfId="462" priority="761">
      <formula>(AJ175="p")</formula>
    </cfRule>
    <cfRule type="expression" dxfId="461" priority="762">
      <formula>(AJ175="d")</formula>
    </cfRule>
    <cfRule type="expression" dxfId="460" priority="763">
      <formula>(AJ175="w")</formula>
    </cfRule>
    <cfRule type="expression" dxfId="459" priority="764">
      <formula>NOT(ISBLANK(AJ175))</formula>
    </cfRule>
  </conditionalFormatting>
  <conditionalFormatting sqref="C182:AI182">
    <cfRule type="expression" dxfId="458" priority="765">
      <formula>(C182="p")</formula>
    </cfRule>
    <cfRule type="expression" dxfId="457" priority="766">
      <formula>(C182="d")</formula>
    </cfRule>
    <cfRule type="expression" dxfId="456" priority="767">
      <formula>(C182="w")</formula>
    </cfRule>
    <cfRule type="expression" dxfId="455" priority="768">
      <formula>NOT(ISBLANK(C182))</formula>
    </cfRule>
  </conditionalFormatting>
  <conditionalFormatting sqref="K182">
    <cfRule type="expression" dxfId="454" priority="769">
      <formula>(K182="p")</formula>
    </cfRule>
    <cfRule type="expression" dxfId="453" priority="770">
      <formula>(K182="d")</formula>
    </cfRule>
    <cfRule type="expression" dxfId="452" priority="771">
      <formula>(K182="w")</formula>
    </cfRule>
    <cfRule type="expression" dxfId="451" priority="772">
      <formula>NOT(ISBLANK(K182))</formula>
    </cfRule>
  </conditionalFormatting>
  <conditionalFormatting sqref="AJ182:AL182">
    <cfRule type="expression" dxfId="450" priority="773">
      <formula>(AJ182="p")</formula>
    </cfRule>
    <cfRule type="expression" dxfId="449" priority="774">
      <formula>(AJ182="d")</formula>
    </cfRule>
    <cfRule type="expression" dxfId="448" priority="775">
      <formula>(AJ182="w")</formula>
    </cfRule>
    <cfRule type="expression" dxfId="447" priority="776">
      <formula>NOT(ISBLANK(AJ182))</formula>
    </cfRule>
  </conditionalFormatting>
  <conditionalFormatting sqref="C190:AI190">
    <cfRule type="expression" dxfId="446" priority="777">
      <formula>(C190="p")</formula>
    </cfRule>
    <cfRule type="expression" dxfId="445" priority="778">
      <formula>(C190="d")</formula>
    </cfRule>
    <cfRule type="expression" dxfId="444" priority="779">
      <formula>(C190="w")</formula>
    </cfRule>
    <cfRule type="expression" dxfId="443" priority="780">
      <formula>NOT(ISBLANK(C190))</formula>
    </cfRule>
  </conditionalFormatting>
  <conditionalFormatting sqref="K190">
    <cfRule type="expression" dxfId="442" priority="781">
      <formula>(K190="p")</formula>
    </cfRule>
    <cfRule type="expression" dxfId="441" priority="782">
      <formula>(K190="d")</formula>
    </cfRule>
    <cfRule type="expression" dxfId="440" priority="783">
      <formula>(K190="w")</formula>
    </cfRule>
    <cfRule type="expression" dxfId="439" priority="784">
      <formula>NOT(ISBLANK(K190))</formula>
    </cfRule>
  </conditionalFormatting>
  <conditionalFormatting sqref="AJ190:AL190">
    <cfRule type="expression" dxfId="438" priority="785">
      <formula>(AJ190="p")</formula>
    </cfRule>
    <cfRule type="expression" dxfId="437" priority="786">
      <formula>(AJ190="d")</formula>
    </cfRule>
    <cfRule type="expression" dxfId="436" priority="787">
      <formula>(AJ190="w")</formula>
    </cfRule>
    <cfRule type="expression" dxfId="435" priority="788">
      <formula>NOT(ISBLANK(AJ190))</formula>
    </cfRule>
  </conditionalFormatting>
  <conditionalFormatting sqref="C21:AI21">
    <cfRule type="expression" dxfId="434" priority="789">
      <formula>(C21="p")</formula>
    </cfRule>
    <cfRule type="expression" dxfId="433" priority="790">
      <formula>(C21="d")</formula>
    </cfRule>
    <cfRule type="expression" dxfId="432" priority="791">
      <formula>(C21="w")</formula>
    </cfRule>
    <cfRule type="expression" dxfId="431" priority="792">
      <formula>NOT(ISBLANK(C21))</formula>
    </cfRule>
  </conditionalFormatting>
  <conditionalFormatting sqref="K21">
    <cfRule type="expression" dxfId="430" priority="793">
      <formula>(K21="p")</formula>
    </cfRule>
    <cfRule type="expression" dxfId="429" priority="794">
      <formula>(K21="d")</formula>
    </cfRule>
    <cfRule type="expression" dxfId="428" priority="795">
      <formula>(K21="w")</formula>
    </cfRule>
    <cfRule type="expression" dxfId="427" priority="796">
      <formula>NOT(ISBLANK(K21))</formula>
    </cfRule>
  </conditionalFormatting>
  <conditionalFormatting sqref="AP21">
    <cfRule type="cellIs" dxfId="426" priority="797" operator="between">
      <formula>0.31</formula>
      <formula>0.99</formula>
    </cfRule>
    <cfRule type="cellIs" dxfId="425" priority="798" operator="greaterThanOrEqual">
      <formula>1</formula>
    </cfRule>
    <cfRule type="cellIs" dxfId="424" priority="799" operator="lessThanOrEqual">
      <formula>0.3</formula>
    </cfRule>
  </conditionalFormatting>
  <conditionalFormatting sqref="AJ21:AL21">
    <cfRule type="expression" dxfId="423" priority="800">
      <formula>(AJ21="p")</formula>
    </cfRule>
    <cfRule type="expression" dxfId="422" priority="801">
      <formula>(AJ21="d")</formula>
    </cfRule>
    <cfRule type="expression" dxfId="421" priority="802">
      <formula>(AJ21="w")</formula>
    </cfRule>
    <cfRule type="expression" dxfId="420" priority="803">
      <formula>NOT(ISBLANK(AJ21))</formula>
    </cfRule>
  </conditionalFormatting>
  <conditionalFormatting sqref="C31:AI31">
    <cfRule type="expression" dxfId="419" priority="804">
      <formula>(C31="p")</formula>
    </cfRule>
    <cfRule type="expression" dxfId="418" priority="805">
      <formula>(C31="d")</formula>
    </cfRule>
    <cfRule type="expression" dxfId="417" priority="806">
      <formula>(C31="w")</formula>
    </cfRule>
    <cfRule type="expression" dxfId="416" priority="807">
      <formula>NOT(ISBLANK(C31))</formula>
    </cfRule>
  </conditionalFormatting>
  <conditionalFormatting sqref="K31">
    <cfRule type="expression" dxfId="415" priority="808">
      <formula>(K31="p")</formula>
    </cfRule>
    <cfRule type="expression" dxfId="414" priority="809">
      <formula>(K31="d")</formula>
    </cfRule>
    <cfRule type="expression" dxfId="413" priority="810">
      <formula>(K31="w")</formula>
    </cfRule>
    <cfRule type="expression" dxfId="412" priority="811">
      <formula>NOT(ISBLANK(K31))</formula>
    </cfRule>
  </conditionalFormatting>
  <conditionalFormatting sqref="AP31">
    <cfRule type="cellIs" dxfId="411" priority="812" operator="between">
      <formula>0.31</formula>
      <formula>0.99</formula>
    </cfRule>
    <cfRule type="cellIs" dxfId="410" priority="813" operator="greaterThanOrEqual">
      <formula>1</formula>
    </cfRule>
    <cfRule type="cellIs" dxfId="409" priority="814" operator="lessThanOrEqual">
      <formula>0.3</formula>
    </cfRule>
  </conditionalFormatting>
  <conditionalFormatting sqref="AJ31:AL31">
    <cfRule type="expression" dxfId="408" priority="815">
      <formula>(AJ31="p")</formula>
    </cfRule>
    <cfRule type="expression" dxfId="407" priority="816">
      <formula>(AJ31="d")</formula>
    </cfRule>
    <cfRule type="expression" dxfId="406" priority="817">
      <formula>(AJ31="w")</formula>
    </cfRule>
    <cfRule type="expression" dxfId="405" priority="818">
      <formula>NOT(ISBLANK(AJ31))</formula>
    </cfRule>
  </conditionalFormatting>
  <conditionalFormatting sqref="AP61">
    <cfRule type="cellIs" dxfId="404" priority="819" operator="between">
      <formula>0.31</formula>
      <formula>0.99</formula>
    </cfRule>
    <cfRule type="cellIs" dxfId="403" priority="820" operator="greaterThanOrEqual">
      <formula>1</formula>
    </cfRule>
    <cfRule type="cellIs" dxfId="402" priority="821" operator="lessThanOrEqual">
      <formula>0.3</formula>
    </cfRule>
  </conditionalFormatting>
  <conditionalFormatting sqref="AP68">
    <cfRule type="cellIs" dxfId="401" priority="822" operator="between">
      <formula>0.31</formula>
      <formula>0.99</formula>
    </cfRule>
    <cfRule type="cellIs" dxfId="400" priority="823" operator="greaterThanOrEqual">
      <formula>1</formula>
    </cfRule>
    <cfRule type="cellIs" dxfId="399" priority="824" operator="lessThanOrEqual">
      <formula>0.3</formula>
    </cfRule>
  </conditionalFormatting>
  <conditionalFormatting sqref="AP72">
    <cfRule type="cellIs" dxfId="398" priority="825" operator="between">
      <formula>0.31</formula>
      <formula>0.99</formula>
    </cfRule>
    <cfRule type="cellIs" dxfId="397" priority="826" operator="greaterThanOrEqual">
      <formula>1</formula>
    </cfRule>
    <cfRule type="cellIs" dxfId="396" priority="827" operator="lessThanOrEqual">
      <formula>0.3</formula>
    </cfRule>
  </conditionalFormatting>
  <conditionalFormatting sqref="AP81">
    <cfRule type="cellIs" dxfId="395" priority="828" operator="between">
      <formula>0.31</formula>
      <formula>0.99</formula>
    </cfRule>
    <cfRule type="cellIs" dxfId="394" priority="829" operator="greaterThanOrEqual">
      <formula>1</formula>
    </cfRule>
    <cfRule type="cellIs" dxfId="393" priority="830" operator="lessThanOrEqual">
      <formula>0.3</formula>
    </cfRule>
  </conditionalFormatting>
  <conditionalFormatting sqref="AP91">
    <cfRule type="cellIs" dxfId="392" priority="831" operator="between">
      <formula>0.31</formula>
      <formula>0.99</formula>
    </cfRule>
    <cfRule type="cellIs" dxfId="391" priority="832" operator="greaterThanOrEqual">
      <formula>1</formula>
    </cfRule>
    <cfRule type="cellIs" dxfId="390" priority="833" operator="lessThanOrEqual">
      <formula>0.3</formula>
    </cfRule>
  </conditionalFormatting>
  <conditionalFormatting sqref="AP113">
    <cfRule type="cellIs" dxfId="389" priority="834" operator="between">
      <formula>0.31</formula>
      <formula>0.99</formula>
    </cfRule>
    <cfRule type="cellIs" dxfId="388" priority="835" operator="greaterThanOrEqual">
      <formula>1</formula>
    </cfRule>
    <cfRule type="cellIs" dxfId="387" priority="836" operator="lessThanOrEqual">
      <formula>0.3</formula>
    </cfRule>
  </conditionalFormatting>
  <conditionalFormatting sqref="AP127">
    <cfRule type="cellIs" dxfId="386" priority="837" operator="between">
      <formula>0.31</formula>
      <formula>0.99</formula>
    </cfRule>
    <cfRule type="cellIs" dxfId="385" priority="838" operator="greaterThanOrEqual">
      <formula>1</formula>
    </cfRule>
    <cfRule type="cellIs" dxfId="384" priority="839" operator="lessThanOrEqual">
      <formula>0.3</formula>
    </cfRule>
  </conditionalFormatting>
  <conditionalFormatting sqref="AP133">
    <cfRule type="cellIs" dxfId="383" priority="840" operator="between">
      <formula>0.31</formula>
      <formula>0.99</formula>
    </cfRule>
    <cfRule type="cellIs" dxfId="382" priority="841" operator="greaterThanOrEqual">
      <formula>1</formula>
    </cfRule>
    <cfRule type="cellIs" dxfId="381" priority="842" operator="lessThanOrEqual">
      <formula>0.3</formula>
    </cfRule>
  </conditionalFormatting>
  <conditionalFormatting sqref="AP137">
    <cfRule type="cellIs" dxfId="380" priority="843" operator="between">
      <formula>0.31</formula>
      <formula>0.99</formula>
    </cfRule>
    <cfRule type="cellIs" dxfId="379" priority="844" operator="greaterThanOrEqual">
      <formula>1</formula>
    </cfRule>
    <cfRule type="cellIs" dxfId="378" priority="845" operator="lessThanOrEqual">
      <formula>0.3</formula>
    </cfRule>
  </conditionalFormatting>
  <conditionalFormatting sqref="AP141">
    <cfRule type="cellIs" dxfId="377" priority="846" operator="between">
      <formula>0.31</formula>
      <formula>0.99</formula>
    </cfRule>
    <cfRule type="cellIs" dxfId="376" priority="847" operator="greaterThanOrEqual">
      <formula>1</formula>
    </cfRule>
    <cfRule type="cellIs" dxfId="375" priority="848" operator="lessThanOrEqual">
      <formula>0.3</formula>
    </cfRule>
  </conditionalFormatting>
  <conditionalFormatting sqref="AP155">
    <cfRule type="cellIs" dxfId="374" priority="849" operator="between">
      <formula>0.31</formula>
      <formula>0.99</formula>
    </cfRule>
    <cfRule type="cellIs" dxfId="373" priority="850" operator="greaterThanOrEqual">
      <formula>1</formula>
    </cfRule>
    <cfRule type="cellIs" dxfId="372" priority="851" operator="lessThanOrEqual">
      <formula>0.3</formula>
    </cfRule>
  </conditionalFormatting>
  <conditionalFormatting sqref="AP156">
    <cfRule type="cellIs" dxfId="371" priority="852" operator="between">
      <formula>0.31</formula>
      <formula>0.99</formula>
    </cfRule>
    <cfRule type="cellIs" dxfId="370" priority="853" operator="greaterThanOrEqual">
      <formula>1</formula>
    </cfRule>
    <cfRule type="cellIs" dxfId="369" priority="854" operator="lessThanOrEqual">
      <formula>0.3</formula>
    </cfRule>
  </conditionalFormatting>
  <conditionalFormatting sqref="AP161">
    <cfRule type="cellIs" dxfId="368" priority="855" operator="between">
      <formula>0.31</formula>
      <formula>0.99</formula>
    </cfRule>
    <cfRule type="cellIs" dxfId="367" priority="856" operator="greaterThanOrEqual">
      <formula>1</formula>
    </cfRule>
    <cfRule type="cellIs" dxfId="366" priority="857" operator="lessThanOrEqual">
      <formula>0.3</formula>
    </cfRule>
  </conditionalFormatting>
  <conditionalFormatting sqref="AP165">
    <cfRule type="cellIs" dxfId="365" priority="858" operator="between">
      <formula>0.31</formula>
      <formula>0.99</formula>
    </cfRule>
    <cfRule type="cellIs" dxfId="364" priority="859" operator="greaterThanOrEqual">
      <formula>1</formula>
    </cfRule>
    <cfRule type="cellIs" dxfId="363" priority="860" operator="lessThanOrEqual">
      <formula>0.3</formula>
    </cfRule>
  </conditionalFormatting>
  <conditionalFormatting sqref="AP170">
    <cfRule type="cellIs" dxfId="362" priority="861" operator="between">
      <formula>0.31</formula>
      <formula>0.99</formula>
    </cfRule>
    <cfRule type="cellIs" dxfId="361" priority="862" operator="greaterThanOrEqual">
      <formula>1</formula>
    </cfRule>
    <cfRule type="cellIs" dxfId="360" priority="863" operator="lessThanOrEqual">
      <formula>0.3</formula>
    </cfRule>
  </conditionalFormatting>
  <conditionalFormatting sqref="AP175">
    <cfRule type="cellIs" dxfId="359" priority="864" operator="between">
      <formula>0.31</formula>
      <formula>0.99</formula>
    </cfRule>
    <cfRule type="cellIs" dxfId="358" priority="865" operator="greaterThanOrEqual">
      <formula>1</formula>
    </cfRule>
    <cfRule type="cellIs" dxfId="357" priority="866" operator="lessThanOrEqual">
      <formula>0.3</formula>
    </cfRule>
  </conditionalFormatting>
  <conditionalFormatting sqref="AP182">
    <cfRule type="cellIs" dxfId="356" priority="867" operator="between">
      <formula>0.31</formula>
      <formula>0.99</formula>
    </cfRule>
    <cfRule type="cellIs" dxfId="355" priority="868" operator="greaterThanOrEqual">
      <formula>1</formula>
    </cfRule>
    <cfRule type="cellIs" dxfId="354" priority="869" operator="lessThanOrEqual">
      <formula>0.3</formula>
    </cfRule>
  </conditionalFormatting>
  <conditionalFormatting sqref="AP190">
    <cfRule type="cellIs" dxfId="353" priority="870" operator="between">
      <formula>0.31</formula>
      <formula>0.99</formula>
    </cfRule>
    <cfRule type="cellIs" dxfId="352" priority="871" operator="greaterThanOrEqual">
      <formula>1</formula>
    </cfRule>
    <cfRule type="cellIs" dxfId="351" priority="872" operator="lessThanOrEqual">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dxfId="350" priority="874">
      <formula>(C195="p")</formula>
    </cfRule>
    <cfRule type="expression" dxfId="349" priority="875">
      <formula>(C195="d")</formula>
    </cfRule>
    <cfRule type="expression" dxfId="348" priority="876">
      <formula>(C195="w")</formula>
    </cfRule>
    <cfRule type="expression" dxfId="347" priority="877">
      <formula>NOT(ISBLANK(C195))</formula>
    </cfRule>
  </conditionalFormatting>
  <conditionalFormatting sqref="K195">
    <cfRule type="expression" dxfId="346" priority="878">
      <formula>(K195="p")</formula>
    </cfRule>
    <cfRule type="expression" dxfId="345" priority="879">
      <formula>(K195="d")</formula>
    </cfRule>
    <cfRule type="expression" dxfId="344" priority="880">
      <formula>(K195="w")</formula>
    </cfRule>
    <cfRule type="expression" dxfId="343" priority="881">
      <formula>NOT(ISBLANK(K195))</formula>
    </cfRule>
  </conditionalFormatting>
  <conditionalFormatting sqref="AJ195:AL195">
    <cfRule type="expression" dxfId="342" priority="882">
      <formula>(AJ195="p")</formula>
    </cfRule>
    <cfRule type="expression" dxfId="341" priority="883">
      <formula>(AJ195="d")</formula>
    </cfRule>
    <cfRule type="expression" dxfId="340" priority="884">
      <formula>(AJ195="w")</formula>
    </cfRule>
    <cfRule type="expression" dxfId="339" priority="885">
      <formula>NOT(ISBLANK(AJ195))</formula>
    </cfRule>
  </conditionalFormatting>
  <conditionalFormatting sqref="AP195">
    <cfRule type="cellIs" dxfId="338" priority="886" operator="between">
      <formula>0.31</formula>
      <formula>0.99</formula>
    </cfRule>
    <cfRule type="cellIs" dxfId="337" priority="887" operator="greaterThanOrEqual">
      <formula>1</formula>
    </cfRule>
    <cfRule type="cellIs" dxfId="336" priority="888" operator="lessThanOrEqual">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dxfId="335" priority="890">
      <formula>(C36="p")</formula>
    </cfRule>
    <cfRule type="expression" dxfId="334" priority="891">
      <formula>(C36="d")</formula>
    </cfRule>
    <cfRule type="expression" dxfId="333" priority="892">
      <formula>(C36="w")</formula>
    </cfRule>
    <cfRule type="expression" dxfId="332" priority="893">
      <formula>NOT(ISBLANK(C36))</formula>
    </cfRule>
  </conditionalFormatting>
  <conditionalFormatting sqref="K36">
    <cfRule type="expression" dxfId="331" priority="894">
      <formula>(K36="p")</formula>
    </cfRule>
    <cfRule type="expression" dxfId="330" priority="895">
      <formula>(K36="d")</formula>
    </cfRule>
    <cfRule type="expression" dxfId="329" priority="896">
      <formula>(K36="w")</formula>
    </cfRule>
    <cfRule type="expression" dxfId="328" priority="897">
      <formula>NOT(ISBLANK(K36))</formula>
    </cfRule>
  </conditionalFormatting>
  <conditionalFormatting sqref="AP36">
    <cfRule type="cellIs" dxfId="327" priority="898" operator="between">
      <formula>0.31</formula>
      <formula>0.99</formula>
    </cfRule>
    <cfRule type="cellIs" dxfId="326" priority="899" operator="greaterThanOrEqual">
      <formula>1</formula>
    </cfRule>
    <cfRule type="cellIs" dxfId="325" priority="900" operator="lessThanOrEqual">
      <formula>0.3</formula>
    </cfRule>
  </conditionalFormatting>
  <conditionalFormatting sqref="AJ36:AL36">
    <cfRule type="expression" dxfId="324" priority="901">
      <formula>(AJ36="p")</formula>
    </cfRule>
    <cfRule type="expression" dxfId="323" priority="902">
      <formula>(AJ36="d")</formula>
    </cfRule>
    <cfRule type="expression" dxfId="322" priority="903">
      <formula>(AJ36="w")</formula>
    </cfRule>
    <cfRule type="expression" dxfId="321" priority="904">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dxfId="320" priority="906">
      <formula>(C42="p")</formula>
    </cfRule>
    <cfRule type="expression" dxfId="319" priority="907">
      <formula>(C42="d")</formula>
    </cfRule>
    <cfRule type="expression" dxfId="318" priority="908">
      <formula>(C42="w")</formula>
    </cfRule>
    <cfRule type="expression" dxfId="317" priority="909">
      <formula>NOT(ISBLANK(C42))</formula>
    </cfRule>
  </conditionalFormatting>
  <conditionalFormatting sqref="K42">
    <cfRule type="expression" dxfId="316" priority="910">
      <formula>(K42="p")</formula>
    </cfRule>
    <cfRule type="expression" dxfId="315" priority="911">
      <formula>(K42="d")</formula>
    </cfRule>
    <cfRule type="expression" dxfId="314" priority="912">
      <formula>(K42="w")</formula>
    </cfRule>
    <cfRule type="expression" dxfId="313" priority="913">
      <formula>NOT(ISBLANK(K42))</formula>
    </cfRule>
  </conditionalFormatting>
  <conditionalFormatting sqref="AJ42:AL42">
    <cfRule type="expression" dxfId="312" priority="914">
      <formula>(AJ42="p")</formula>
    </cfRule>
    <cfRule type="expression" dxfId="311" priority="915">
      <formula>(AJ42="d")</formula>
    </cfRule>
    <cfRule type="expression" dxfId="310" priority="916">
      <formula>(AJ42="w")</formula>
    </cfRule>
    <cfRule type="expression" dxfId="309" priority="917">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dxfId="308" priority="919">
      <formula>(C45="p")</formula>
    </cfRule>
    <cfRule type="expression" dxfId="307" priority="920">
      <formula>(C45="d")</formula>
    </cfRule>
    <cfRule type="expression" dxfId="306" priority="921">
      <formula>(C45="w")</formula>
    </cfRule>
    <cfRule type="expression" dxfId="305" priority="922">
      <formula>NOT(ISBLANK(C45))</formula>
    </cfRule>
  </conditionalFormatting>
  <conditionalFormatting sqref="K45">
    <cfRule type="expression" dxfId="304" priority="923">
      <formula>(K45="p")</formula>
    </cfRule>
    <cfRule type="expression" dxfId="303" priority="924">
      <formula>(K45="d")</formula>
    </cfRule>
    <cfRule type="expression" dxfId="302" priority="925">
      <formula>(K45="w")</formula>
    </cfRule>
    <cfRule type="expression" dxfId="301" priority="926">
      <formula>NOT(ISBLANK(K45))</formula>
    </cfRule>
  </conditionalFormatting>
  <conditionalFormatting sqref="AJ45:AL45">
    <cfRule type="expression" dxfId="300" priority="927">
      <formula>(AJ45="p")</formula>
    </cfRule>
    <cfRule type="expression" dxfId="299" priority="928">
      <formula>(AJ45="d")</formula>
    </cfRule>
    <cfRule type="expression" dxfId="298" priority="929">
      <formula>(AJ45="w")</formula>
    </cfRule>
    <cfRule type="expression" dxfId="297" priority="930">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dxfId="296" priority="932">
      <formula>(C48="p")</formula>
    </cfRule>
    <cfRule type="expression" dxfId="295" priority="933">
      <formula>(C48="d")</formula>
    </cfRule>
    <cfRule type="expression" dxfId="294" priority="934">
      <formula>(C48="w")</formula>
    </cfRule>
    <cfRule type="expression" dxfId="293" priority="935">
      <formula>NOT(ISBLANK(C48))</formula>
    </cfRule>
  </conditionalFormatting>
  <conditionalFormatting sqref="K48">
    <cfRule type="expression" dxfId="292" priority="936">
      <formula>(K48="p")</formula>
    </cfRule>
    <cfRule type="expression" dxfId="291" priority="937">
      <formula>(K48="d")</formula>
    </cfRule>
    <cfRule type="expression" dxfId="290" priority="938">
      <formula>(K48="w")</formula>
    </cfRule>
    <cfRule type="expression" dxfId="289" priority="939">
      <formula>NOT(ISBLANK(K48))</formula>
    </cfRule>
  </conditionalFormatting>
  <conditionalFormatting sqref="AJ48:AL48">
    <cfRule type="expression" dxfId="288" priority="940">
      <formula>(AJ48="p")</formula>
    </cfRule>
    <cfRule type="expression" dxfId="287" priority="941">
      <formula>(AJ48="d")</formula>
    </cfRule>
    <cfRule type="expression" dxfId="286" priority="942">
      <formula>(AJ48="w")</formula>
    </cfRule>
    <cfRule type="expression" dxfId="285" priority="943">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dxfId="284" priority="945">
      <formula>(C51="p")</formula>
    </cfRule>
    <cfRule type="expression" dxfId="283" priority="946">
      <formula>(C51="d")</formula>
    </cfRule>
    <cfRule type="expression" dxfId="282" priority="947">
      <formula>(C51="w")</formula>
    </cfRule>
    <cfRule type="expression" dxfId="281" priority="948">
      <formula>NOT(ISBLANK(C51))</formula>
    </cfRule>
  </conditionalFormatting>
  <conditionalFormatting sqref="AP51">
    <cfRule type="cellIs" dxfId="280" priority="949" operator="between">
      <formula>0.31</formula>
      <formula>0.99</formula>
    </cfRule>
    <cfRule type="cellIs" dxfId="279" priority="950" operator="greaterThanOrEqual">
      <formula>1</formula>
    </cfRule>
    <cfRule type="cellIs" dxfId="278" priority="951" operator="lessThanOrEqual">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dxfId="277" priority="953" operator="between">
      <formula>0.31</formula>
      <formula>0.99</formula>
    </cfRule>
    <cfRule type="cellIs" dxfId="276" priority="954" operator="greaterThanOrEqual">
      <formula>1</formula>
    </cfRule>
    <cfRule type="cellIs" dxfId="275" priority="955" operator="lessThanOrEqual">
      <formula>0.3</formula>
    </cfRule>
  </conditionalFormatting>
  <conditionalFormatting sqref="AP45">
    <cfRule type="cellIs" dxfId="274" priority="956" operator="between">
      <formula>0.31</formula>
      <formula>0.99</formula>
    </cfRule>
    <cfRule type="cellIs" dxfId="273" priority="957" operator="greaterThanOrEqual">
      <formula>1</formula>
    </cfRule>
    <cfRule type="cellIs" dxfId="272" priority="958" operator="lessThanOrEqual">
      <formula>0.3</formula>
    </cfRule>
  </conditionalFormatting>
  <conditionalFormatting sqref="AP48">
    <cfRule type="cellIs" dxfId="271" priority="959" operator="between">
      <formula>0.31</formula>
      <formula>0.99</formula>
    </cfRule>
    <cfRule type="cellIs" dxfId="270" priority="960" operator="greaterThanOrEqual">
      <formula>1</formula>
    </cfRule>
    <cfRule type="cellIs" dxfId="269" priority="961" operator="lessThanOrEqual">
      <formula>0.3</formula>
    </cfRule>
  </conditionalFormatting>
  <conditionalFormatting sqref="C24:AI24">
    <cfRule type="expression" dxfId="268" priority="962">
      <formula>(C24="p")</formula>
    </cfRule>
    <cfRule type="expression" dxfId="267" priority="963">
      <formula>(C24="d")</formula>
    </cfRule>
    <cfRule type="expression" dxfId="266" priority="964">
      <formula>(C24="w")</formula>
    </cfRule>
    <cfRule type="expression" dxfId="265" priority="965">
      <formula>NOT(ISBLANK(C24))</formula>
    </cfRule>
  </conditionalFormatting>
  <conditionalFormatting sqref="K24">
    <cfRule type="expression" dxfId="264" priority="966">
      <formula>(K24="p")</formula>
    </cfRule>
    <cfRule type="expression" dxfId="263" priority="967">
      <formula>(K24="d")</formula>
    </cfRule>
    <cfRule type="expression" dxfId="262" priority="968">
      <formula>(K24="w")</formula>
    </cfRule>
    <cfRule type="expression" dxfId="261" priority="969">
      <formula>NOT(ISBLANK(K24))</formula>
    </cfRule>
  </conditionalFormatting>
  <conditionalFormatting sqref="AJ24:AL24">
    <cfRule type="expression" dxfId="260" priority="970">
      <formula>(AJ24="p")</formula>
    </cfRule>
    <cfRule type="expression" dxfId="259" priority="971">
      <formula>(AJ24="d")</formula>
    </cfRule>
    <cfRule type="expression" dxfId="258" priority="972">
      <formula>(AJ24="w")</formula>
    </cfRule>
    <cfRule type="expression" dxfId="257" priority="973">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dxfId="256" priority="975" operator="between">
      <formula>0.31</formula>
      <formula>0.99</formula>
    </cfRule>
    <cfRule type="cellIs" dxfId="255" priority="976" operator="greaterThanOrEqual">
      <formula>1</formula>
    </cfRule>
    <cfRule type="cellIs" dxfId="254" priority="977" operator="lessThanOrEqual">
      <formula>0.3</formula>
    </cfRule>
  </conditionalFormatting>
  <conditionalFormatting sqref="C97:AI97">
    <cfRule type="expression" dxfId="253" priority="978">
      <formula>(C97="p")</formula>
    </cfRule>
    <cfRule type="expression" dxfId="252" priority="979">
      <formula>(C97="d")</formula>
    </cfRule>
    <cfRule type="expression" dxfId="251" priority="980">
      <formula>(C97="w")</formula>
    </cfRule>
    <cfRule type="expression" dxfId="250" priority="981">
      <formula>NOT(ISBLANK(C97))</formula>
    </cfRule>
  </conditionalFormatting>
  <conditionalFormatting sqref="K97">
    <cfRule type="expression" dxfId="249" priority="982">
      <formula>(K97="p")</formula>
    </cfRule>
    <cfRule type="expression" dxfId="248" priority="983">
      <formula>(K97="d")</formula>
    </cfRule>
    <cfRule type="expression" dxfId="247" priority="984">
      <formula>(K97="w")</formula>
    </cfRule>
    <cfRule type="expression" dxfId="246" priority="985">
      <formula>NOT(ISBLANK(K97))</formula>
    </cfRule>
  </conditionalFormatting>
  <conditionalFormatting sqref="AJ97:AL97">
    <cfRule type="expression" dxfId="245" priority="986">
      <formula>(AJ97="p")</formula>
    </cfRule>
    <cfRule type="expression" dxfId="244" priority="987">
      <formula>(AJ97="d")</formula>
    </cfRule>
    <cfRule type="expression" dxfId="243" priority="988">
      <formula>(AJ97="w")</formula>
    </cfRule>
    <cfRule type="expression" dxfId="242" priority="989">
      <formula>NOT(ISBLANK(AJ97))</formula>
    </cfRule>
  </conditionalFormatting>
  <conditionalFormatting sqref="AP97">
    <cfRule type="cellIs" dxfId="241" priority="990" operator="between">
      <formula>0.31</formula>
      <formula>0.99</formula>
    </cfRule>
    <cfRule type="cellIs" dxfId="240" priority="991" operator="greaterThanOrEqual">
      <formula>1</formula>
    </cfRule>
    <cfRule type="cellIs" dxfId="239" priority="992" operator="lessThanOrEqual">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dxfId="238" priority="994">
      <formula>(C100="p")</formula>
    </cfRule>
    <cfRule type="expression" dxfId="237" priority="995">
      <formula>(C100="d")</formula>
    </cfRule>
    <cfRule type="expression" dxfId="236" priority="996">
      <formula>(C100="w")</formula>
    </cfRule>
    <cfRule type="expression" dxfId="235" priority="997">
      <formula>NOT(ISBLANK(C100))</formula>
    </cfRule>
  </conditionalFormatting>
  <conditionalFormatting sqref="K100">
    <cfRule type="expression" dxfId="234" priority="998">
      <formula>(K100="p")</formula>
    </cfRule>
    <cfRule type="expression" dxfId="233" priority="999">
      <formula>(K100="d")</formula>
    </cfRule>
    <cfRule type="expression" dxfId="232" priority="1000">
      <formula>(K100="w")</formula>
    </cfRule>
    <cfRule type="expression" dxfId="231" priority="1001">
      <formula>NOT(ISBLANK(K100))</formula>
    </cfRule>
  </conditionalFormatting>
  <conditionalFormatting sqref="AJ100:AL100">
    <cfRule type="expression" dxfId="230" priority="1002">
      <formula>(AJ100="p")</formula>
    </cfRule>
    <cfRule type="expression" dxfId="229" priority="1003">
      <formula>(AJ100="d")</formula>
    </cfRule>
    <cfRule type="expression" dxfId="228" priority="1004">
      <formula>(AJ100="w")</formula>
    </cfRule>
    <cfRule type="expression" dxfId="227" priority="1005">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dxfId="226" priority="1007">
      <formula>(C102="p")</formula>
    </cfRule>
    <cfRule type="expression" dxfId="225" priority="1008">
      <formula>(C102="d")</formula>
    </cfRule>
    <cfRule type="expression" dxfId="224" priority="1009">
      <formula>(C102="w")</formula>
    </cfRule>
    <cfRule type="expression" dxfId="223" priority="1010">
      <formula>NOT(ISBLANK(C102))</formula>
    </cfRule>
  </conditionalFormatting>
  <conditionalFormatting sqref="K102">
    <cfRule type="expression" dxfId="222" priority="1011">
      <formula>(K102="p")</formula>
    </cfRule>
    <cfRule type="expression" dxfId="221" priority="1012">
      <formula>(K102="d")</formula>
    </cfRule>
    <cfRule type="expression" dxfId="220" priority="1013">
      <formula>(K102="w")</formula>
    </cfRule>
    <cfRule type="expression" dxfId="219" priority="1014">
      <formula>NOT(ISBLANK(K102))</formula>
    </cfRule>
  </conditionalFormatting>
  <conditionalFormatting sqref="AJ102:AL102">
    <cfRule type="expression" dxfId="218" priority="1015">
      <formula>(AJ102="p")</formula>
    </cfRule>
    <cfRule type="expression" dxfId="217" priority="1016">
      <formula>(AJ102="d")</formula>
    </cfRule>
    <cfRule type="expression" dxfId="216" priority="1017">
      <formula>(AJ102="w")</formula>
    </cfRule>
    <cfRule type="expression" dxfId="215" priority="1018">
      <formula>NOT(ISBLANK(AJ102))</formula>
    </cfRule>
  </conditionalFormatting>
  <conditionalFormatting sqref="AP100">
    <cfRule type="cellIs" dxfId="214" priority="1019" operator="between">
      <formula>0.31</formula>
      <formula>0.99</formula>
    </cfRule>
    <cfRule type="cellIs" dxfId="213" priority="1020" operator="greaterThanOrEqual">
      <formula>1</formula>
    </cfRule>
    <cfRule type="cellIs" dxfId="212" priority="1021" operator="lessThanOrEqual">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dxfId="211" priority="1023" operator="between">
      <formula>0.31</formula>
      <formula>0.99</formula>
    </cfRule>
    <cfRule type="cellIs" dxfId="210" priority="1024" operator="greaterThanOrEqual">
      <formula>1</formula>
    </cfRule>
    <cfRule type="cellIs" dxfId="209" priority="1025" operator="lessThanOrEqual">
      <formula>0.3</formula>
    </cfRule>
  </conditionalFormatting>
  <conditionalFormatting sqref="C114:AI114">
    <cfRule type="expression" dxfId="208" priority="1026">
      <formula>(C114="p")</formula>
    </cfRule>
    <cfRule type="expression" dxfId="207" priority="1027">
      <formula>(C114="d")</formula>
    </cfRule>
    <cfRule type="expression" dxfId="206" priority="1028">
      <formula>(C114="w")</formula>
    </cfRule>
    <cfRule type="expression" dxfId="205" priority="1029">
      <formula>NOT(ISBLANK(C114))</formula>
    </cfRule>
  </conditionalFormatting>
  <conditionalFormatting sqref="K114">
    <cfRule type="expression" dxfId="204" priority="1030">
      <formula>(K114="p")</formula>
    </cfRule>
    <cfRule type="expression" dxfId="203" priority="1031">
      <formula>(K114="d")</formula>
    </cfRule>
    <cfRule type="expression" dxfId="202" priority="1032">
      <formula>(K114="w")</formula>
    </cfRule>
    <cfRule type="expression" dxfId="201" priority="1033">
      <formula>NOT(ISBLANK(K114))</formula>
    </cfRule>
  </conditionalFormatting>
  <conditionalFormatting sqref="AJ114:AL114">
    <cfRule type="expression" dxfId="200" priority="1034">
      <formula>(AJ114="p")</formula>
    </cfRule>
    <cfRule type="expression" dxfId="199" priority="1035">
      <formula>(AJ114="d")</formula>
    </cfRule>
    <cfRule type="expression" dxfId="198" priority="1036">
      <formula>(AJ114="w")</formula>
    </cfRule>
    <cfRule type="expression" dxfId="197" priority="1037">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dxfId="196" priority="1039">
      <formula>(C117="p")</formula>
    </cfRule>
    <cfRule type="expression" dxfId="195" priority="1040">
      <formula>(C117="d")</formula>
    </cfRule>
    <cfRule type="expression" dxfId="194" priority="1041">
      <formula>(C117="w")</formula>
    </cfRule>
    <cfRule type="expression" dxfId="193" priority="1042">
      <formula>NOT(ISBLANK(C117))</formula>
    </cfRule>
  </conditionalFormatting>
  <conditionalFormatting sqref="K117">
    <cfRule type="expression" dxfId="192" priority="1043">
      <formula>(K117="p")</formula>
    </cfRule>
    <cfRule type="expression" dxfId="191" priority="1044">
      <formula>(K117="d")</formula>
    </cfRule>
    <cfRule type="expression" dxfId="190" priority="1045">
      <formula>(K117="w")</formula>
    </cfRule>
    <cfRule type="expression" dxfId="189" priority="1046">
      <formula>NOT(ISBLANK(K117))</formula>
    </cfRule>
  </conditionalFormatting>
  <conditionalFormatting sqref="AJ117:AL117">
    <cfRule type="expression" dxfId="188" priority="1047">
      <formula>(AJ117="p")</formula>
    </cfRule>
    <cfRule type="expression" dxfId="187" priority="1048">
      <formula>(AJ117="d")</formula>
    </cfRule>
    <cfRule type="expression" dxfId="186" priority="1049">
      <formula>(AJ117="w")</formula>
    </cfRule>
    <cfRule type="expression" dxfId="185" priority="1050">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dxfId="184" priority="1052" operator="between">
      <formula>0.31</formula>
      <formula>0.99</formula>
    </cfRule>
    <cfRule type="cellIs" dxfId="183" priority="1053" operator="greaterThanOrEqual">
      <formula>1</formula>
    </cfRule>
    <cfRule type="cellIs" dxfId="182" priority="1054" operator="lessThanOrEqual">
      <formula>0.3</formula>
    </cfRule>
  </conditionalFormatting>
  <conditionalFormatting sqref="AP117">
    <cfRule type="cellIs" dxfId="181" priority="1055" operator="between">
      <formula>0.31</formula>
      <formula>0.99</formula>
    </cfRule>
    <cfRule type="cellIs" dxfId="180" priority="1056" operator="greaterThanOrEqual">
      <formula>1</formula>
    </cfRule>
    <cfRule type="cellIs" dxfId="179" priority="1057" operator="lessThanOrEqual">
      <formula>0.3</formula>
    </cfRule>
  </conditionalFormatting>
  <conditionalFormatting sqref="C107:AI107">
    <cfRule type="expression" dxfId="178" priority="1058">
      <formula>(C107="p")</formula>
    </cfRule>
    <cfRule type="expression" dxfId="177" priority="1059">
      <formula>(C107="d")</formula>
    </cfRule>
    <cfRule type="expression" dxfId="176" priority="1060">
      <formula>(C107="w")</formula>
    </cfRule>
    <cfRule type="expression" dxfId="175" priority="1061">
      <formula>NOT(ISBLANK(C107))</formula>
    </cfRule>
  </conditionalFormatting>
  <conditionalFormatting sqref="K107">
    <cfRule type="expression" dxfId="174" priority="1062">
      <formula>(K107="p")</formula>
    </cfRule>
    <cfRule type="expression" dxfId="173" priority="1063">
      <formula>(K107="d")</formula>
    </cfRule>
    <cfRule type="expression" dxfId="172" priority="1064">
      <formula>(K107="w")</formula>
    </cfRule>
    <cfRule type="expression" dxfId="171" priority="1065">
      <formula>NOT(ISBLANK(K107))</formula>
    </cfRule>
  </conditionalFormatting>
  <conditionalFormatting sqref="AJ107:AL107">
    <cfRule type="expression" dxfId="170" priority="1066">
      <formula>(AJ107="p")</formula>
    </cfRule>
    <cfRule type="expression" dxfId="169" priority="1067">
      <formula>(AJ107="d")</formula>
    </cfRule>
    <cfRule type="expression" dxfId="168" priority="1068">
      <formula>(AJ107="w")</formula>
    </cfRule>
    <cfRule type="expression" dxfId="167" priority="1069">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dxfId="166" priority="1071" operator="between">
      <formula>0.31</formula>
      <formula>0.99</formula>
    </cfRule>
    <cfRule type="cellIs" dxfId="165" priority="1072" operator="greaterThanOrEqual">
      <formula>1</formula>
    </cfRule>
    <cfRule type="cellIs" dxfId="164" priority="1073" operator="lessThanOrEqual">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dxfId="163" priority="1075">
      <formula>(C76="p")</formula>
    </cfRule>
    <cfRule type="expression" dxfId="162" priority="1076">
      <formula>(C76="d")</formula>
    </cfRule>
    <cfRule type="expression" dxfId="161" priority="1077">
      <formula>(C76="w")</formula>
    </cfRule>
    <cfRule type="expression" dxfId="160" priority="1078">
      <formula>NOT(ISBLANK(C76))</formula>
    </cfRule>
  </conditionalFormatting>
  <conditionalFormatting sqref="K76">
    <cfRule type="expression" dxfId="159" priority="1079">
      <formula>(K76="p")</formula>
    </cfRule>
    <cfRule type="expression" dxfId="158" priority="1080">
      <formula>(K76="d")</formula>
    </cfRule>
    <cfRule type="expression" dxfId="157" priority="1081">
      <formula>(K76="w")</formula>
    </cfRule>
    <cfRule type="expression" dxfId="156" priority="1082">
      <formula>NOT(ISBLANK(K76))</formula>
    </cfRule>
  </conditionalFormatting>
  <conditionalFormatting sqref="AJ76:AL76">
    <cfRule type="expression" dxfId="155" priority="1083">
      <formula>(AJ76="p")</formula>
    </cfRule>
    <cfRule type="expression" dxfId="154" priority="1084">
      <formula>(AJ76="d")</formula>
    </cfRule>
    <cfRule type="expression" dxfId="153" priority="1085">
      <formula>(AJ76="w")</formula>
    </cfRule>
    <cfRule type="expression" dxfId="152" priority="1086">
      <formula>NOT(ISBLANK(AJ76))</formula>
    </cfRule>
  </conditionalFormatting>
  <conditionalFormatting sqref="AP76">
    <cfRule type="cellIs" dxfId="151" priority="1087" operator="between">
      <formula>0.31</formula>
      <formula>0.99</formula>
    </cfRule>
    <cfRule type="cellIs" dxfId="150" priority="1088" operator="greaterThanOrEqual">
      <formula>1</formula>
    </cfRule>
    <cfRule type="cellIs" dxfId="149" priority="1089" operator="lessThanOrEqual">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dxfId="148" priority="1092">
      <formula>(C74="p")</formula>
    </cfRule>
    <cfRule type="expression" dxfId="147" priority="1093">
      <formula>(C74="d")</formula>
    </cfRule>
    <cfRule type="expression" dxfId="146" priority="1094">
      <formula>(C74="w")</formula>
    </cfRule>
    <cfRule type="expression" dxfId="145" priority="1095">
      <formula>NOT(ISBLANK(C74))</formula>
    </cfRule>
  </conditionalFormatting>
  <conditionalFormatting sqref="AP74">
    <cfRule type="cellIs" dxfId="144" priority="1096" operator="between">
      <formula>0.31</formula>
      <formula>0.99</formula>
    </cfRule>
    <cfRule type="cellIs" dxfId="143" priority="1097" operator="greaterThanOrEqual">
      <formula>1</formula>
    </cfRule>
    <cfRule type="cellIs" dxfId="142" priority="1098" operator="lessThanOrEqual">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dxfId="141" priority="1101" operator="between">
      <formula>0.31</formula>
      <formula>0.99</formula>
    </cfRule>
    <cfRule type="cellIs" dxfId="140" priority="1102" operator="greaterThanOrEqual">
      <formula>1</formula>
    </cfRule>
    <cfRule type="cellIs" dxfId="139" priority="1103" operator="lessThanOrEqual">
      <formula>0.3</formula>
    </cfRule>
  </conditionalFormatting>
  <conditionalFormatting sqref="C162:AL162">
    <cfRule type="expression" dxfId="138" priority="1104">
      <formula>(C162="p")</formula>
    </cfRule>
    <cfRule type="expression" dxfId="137" priority="1105">
      <formula>(C162="d")</formula>
    </cfRule>
    <cfRule type="expression" dxfId="136" priority="1106">
      <formula>(C162="w")</formula>
    </cfRule>
    <cfRule type="expression" dxfId="135" priority="1107">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dxfId="134" priority="1110">
      <formula>(K148="p")</formula>
    </cfRule>
    <cfRule type="expression" dxfId="133" priority="1111">
      <formula>(K148="d")</formula>
    </cfRule>
    <cfRule type="expression" dxfId="132" priority="1112">
      <formula>(K148="w")</formula>
    </cfRule>
    <cfRule type="expression" dxfId="131" priority="1113">
      <formula>NOT(ISBLANK(K148))</formula>
    </cfRule>
  </conditionalFormatting>
  <conditionalFormatting sqref="C148:AI148">
    <cfRule type="expression" dxfId="130" priority="1114">
      <formula>(C148="p")</formula>
    </cfRule>
    <cfRule type="expression" dxfId="129" priority="1115">
      <formula>(C148="d")</formula>
    </cfRule>
    <cfRule type="expression" dxfId="128" priority="1116">
      <formula>(C148="w")</formula>
    </cfRule>
    <cfRule type="expression" dxfId="127" priority="1117">
      <formula>NOT(ISBLANK(C148))</formula>
    </cfRule>
  </conditionalFormatting>
  <conditionalFormatting sqref="AJ148:AL148">
    <cfRule type="expression" dxfId="126" priority="1118">
      <formula>(AJ148="p")</formula>
    </cfRule>
    <cfRule type="expression" dxfId="125" priority="1119">
      <formula>(AJ148="d")</formula>
    </cfRule>
    <cfRule type="expression" dxfId="124" priority="1120">
      <formula>(AJ148="w")</formula>
    </cfRule>
    <cfRule type="expression" dxfId="123" priority="1121">
      <formula>NOT(ISBLANK(AJ148))</formula>
    </cfRule>
  </conditionalFormatting>
  <conditionalFormatting sqref="AP148">
    <cfRule type="cellIs" dxfId="122" priority="1122" operator="between">
      <formula>0.31</formula>
      <formula>0.99</formula>
    </cfRule>
    <cfRule type="cellIs" dxfId="121" priority="1123" operator="greaterThanOrEqual">
      <formula>1</formula>
    </cfRule>
    <cfRule type="cellIs" dxfId="120" priority="1124" operator="lessThanOrEqual">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dxfId="119" priority="1127">
      <formula>(C201="p")</formula>
    </cfRule>
    <cfRule type="expression" dxfId="118" priority="1128">
      <formula>(C201="d")</formula>
    </cfRule>
    <cfRule type="expression" dxfId="117" priority="1129">
      <formula>(C201="w")</formula>
    </cfRule>
    <cfRule type="expression" dxfId="116" priority="1130">
      <formula>NOT(ISBLANK(C201))</formula>
    </cfRule>
  </conditionalFormatting>
  <conditionalFormatting sqref="K201">
    <cfRule type="expression" dxfId="115" priority="1131">
      <formula>(K201="p")</formula>
    </cfRule>
    <cfRule type="expression" dxfId="114" priority="1132">
      <formula>(K201="d")</formula>
    </cfRule>
    <cfRule type="expression" dxfId="113" priority="1133">
      <formula>(K201="w")</formula>
    </cfRule>
    <cfRule type="expression" dxfId="112" priority="1134">
      <formula>NOT(ISBLANK(K201))</formula>
    </cfRule>
  </conditionalFormatting>
  <conditionalFormatting sqref="AJ201:AL201">
    <cfRule type="expression" dxfId="111" priority="1135">
      <formula>(AJ201="p")</formula>
    </cfRule>
    <cfRule type="expression" dxfId="110" priority="1136">
      <formula>(AJ201="d")</formula>
    </cfRule>
    <cfRule type="expression" dxfId="109" priority="1137">
      <formula>(AJ201="w")</formula>
    </cfRule>
    <cfRule type="expression" dxfId="108" priority="1138">
      <formula>NOT(ISBLANK(AJ201))</formula>
    </cfRule>
  </conditionalFormatting>
  <conditionalFormatting sqref="AP201">
    <cfRule type="cellIs" dxfId="107" priority="1139" operator="between">
      <formula>0.31</formula>
      <formula>0.99</formula>
    </cfRule>
    <cfRule type="cellIs" dxfId="106" priority="1140" operator="greaterThanOrEqual">
      <formula>1</formula>
    </cfRule>
    <cfRule type="cellIs" dxfId="105" priority="1141" operator="lessThanOrEqual">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dxfId="104" priority="1144">
      <formula>(C208="p")</formula>
    </cfRule>
    <cfRule type="expression" dxfId="103" priority="1145">
      <formula>(C208="d")</formula>
    </cfRule>
    <cfRule type="expression" dxfId="102" priority="1146">
      <formula>(C208="w")</formula>
    </cfRule>
    <cfRule type="expression" dxfId="101" priority="1147">
      <formula>NOT(ISBLANK(C208))</formula>
    </cfRule>
  </conditionalFormatting>
  <conditionalFormatting sqref="K208">
    <cfRule type="expression" dxfId="100" priority="1148">
      <formula>(K208="p")</formula>
    </cfRule>
    <cfRule type="expression" dxfId="99" priority="1149">
      <formula>(K208="d")</formula>
    </cfRule>
    <cfRule type="expression" dxfId="98" priority="1150">
      <formula>(K208="w")</formula>
    </cfRule>
    <cfRule type="expression" dxfId="97" priority="1151">
      <formula>NOT(ISBLANK(K208))</formula>
    </cfRule>
  </conditionalFormatting>
  <conditionalFormatting sqref="AJ208:AL208">
    <cfRule type="expression" dxfId="96" priority="1152">
      <formula>(AJ208="p")</formula>
    </cfRule>
    <cfRule type="expression" dxfId="95" priority="1153">
      <formula>(AJ208="d")</formula>
    </cfRule>
    <cfRule type="expression" dxfId="94" priority="1154">
      <formula>(AJ208="w")</formula>
    </cfRule>
    <cfRule type="expression" dxfId="93" priority="1155">
      <formula>NOT(ISBLANK(AJ208))</formula>
    </cfRule>
  </conditionalFormatting>
  <conditionalFormatting sqref="AP208">
    <cfRule type="cellIs" dxfId="92" priority="1156" operator="between">
      <formula>0.31</formula>
      <formula>0.99</formula>
    </cfRule>
    <cfRule type="cellIs" dxfId="91" priority="1157" operator="greaterThanOrEqual">
      <formula>1</formula>
    </cfRule>
    <cfRule type="cellIs" dxfId="90" priority="1158" operator="lessThanOrEqual">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dxfId="89" priority="1161">
      <formula>(C209="p")</formula>
    </cfRule>
    <cfRule type="expression" dxfId="88" priority="1162">
      <formula>(C209="d")</formula>
    </cfRule>
    <cfRule type="expression" dxfId="87" priority="1163">
      <formula>(C209="w")</formula>
    </cfRule>
    <cfRule type="expression" dxfId="86" priority="1164">
      <formula>NOT(ISBLANK(C209))</formula>
    </cfRule>
  </conditionalFormatting>
  <conditionalFormatting sqref="K209">
    <cfRule type="expression" dxfId="85" priority="1165">
      <formula>(K209="p")</formula>
    </cfRule>
    <cfRule type="expression" dxfId="84" priority="1166">
      <formula>(K209="d")</formula>
    </cfRule>
    <cfRule type="expression" dxfId="83" priority="1167">
      <formula>(K209="w")</formula>
    </cfRule>
    <cfRule type="expression" dxfId="82" priority="1168">
      <formula>NOT(ISBLANK(K209))</formula>
    </cfRule>
  </conditionalFormatting>
  <conditionalFormatting sqref="AJ209:AL209">
    <cfRule type="expression" dxfId="81" priority="1169">
      <formula>(AJ209="p")</formula>
    </cfRule>
    <cfRule type="expression" dxfId="80" priority="1170">
      <formula>(AJ209="d")</formula>
    </cfRule>
    <cfRule type="expression" dxfId="79" priority="1171">
      <formula>(AJ209="w")</formula>
    </cfRule>
    <cfRule type="expression" dxfId="78" priority="1172">
      <formula>NOT(ISBLANK(AJ209))</formula>
    </cfRule>
  </conditionalFormatting>
  <conditionalFormatting sqref="AP209">
    <cfRule type="cellIs" dxfId="77" priority="1173" operator="between">
      <formula>0.31</formula>
      <formula>0.99</formula>
    </cfRule>
    <cfRule type="cellIs" dxfId="76" priority="1174" operator="greaterThanOrEqual">
      <formula>1</formula>
    </cfRule>
    <cfRule type="cellIs" dxfId="75" priority="1175" operator="lessThanOrEqual">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dxfId="74" priority="1178">
      <formula>(C210="p")</formula>
    </cfRule>
    <cfRule type="expression" dxfId="73" priority="1179">
      <formula>(C210="d")</formula>
    </cfRule>
    <cfRule type="expression" dxfId="72" priority="1180">
      <formula>(C210="w")</formula>
    </cfRule>
    <cfRule type="expression" dxfId="71" priority="1181">
      <formula>NOT(ISBLANK(C210))</formula>
    </cfRule>
  </conditionalFormatting>
  <conditionalFormatting sqref="K210">
    <cfRule type="expression" dxfId="70" priority="1182">
      <formula>(K210="p")</formula>
    </cfRule>
    <cfRule type="expression" dxfId="69" priority="1183">
      <formula>(K210="d")</formula>
    </cfRule>
    <cfRule type="expression" dxfId="68" priority="1184">
      <formula>(K210="w")</formula>
    </cfRule>
    <cfRule type="expression" dxfId="67" priority="1185">
      <formula>NOT(ISBLANK(K210))</formula>
    </cfRule>
  </conditionalFormatting>
  <conditionalFormatting sqref="AJ210:AL210">
    <cfRule type="expression" dxfId="66" priority="1186">
      <formula>(AJ210="p")</formula>
    </cfRule>
    <cfRule type="expression" dxfId="65" priority="1187">
      <formula>(AJ210="d")</formula>
    </cfRule>
    <cfRule type="expression" dxfId="64" priority="1188">
      <formula>(AJ210="w")</formula>
    </cfRule>
    <cfRule type="expression" dxfId="63" priority="1189">
      <formula>NOT(ISBLANK(AJ210))</formula>
    </cfRule>
  </conditionalFormatting>
  <conditionalFormatting sqref="AP210">
    <cfRule type="cellIs" dxfId="62" priority="1190" operator="between">
      <formula>0.31</formula>
      <formula>0.99</formula>
    </cfRule>
    <cfRule type="cellIs" dxfId="61" priority="1191" operator="greaterThanOrEqual">
      <formula>1</formula>
    </cfRule>
    <cfRule type="cellIs" dxfId="60" priority="1192" operator="lessThanOrEqual">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dxfId="59" priority="1195">
      <formula>(C211="p")</formula>
    </cfRule>
    <cfRule type="expression" dxfId="58" priority="1196">
      <formula>(C211="d")</formula>
    </cfRule>
    <cfRule type="expression" dxfId="57" priority="1197">
      <formula>(C211="w")</formula>
    </cfRule>
    <cfRule type="expression" dxfId="56" priority="1198">
      <formula>NOT(ISBLANK(C211))</formula>
    </cfRule>
  </conditionalFormatting>
  <conditionalFormatting sqref="K211">
    <cfRule type="expression" dxfId="55" priority="1199">
      <formula>(K211="p")</formula>
    </cfRule>
    <cfRule type="expression" dxfId="54" priority="1200">
      <formula>(K211="d")</formula>
    </cfRule>
    <cfRule type="expression" dxfId="53" priority="1201">
      <formula>(K211="w")</formula>
    </cfRule>
    <cfRule type="expression" dxfId="52" priority="1202">
      <formula>NOT(ISBLANK(K211))</formula>
    </cfRule>
  </conditionalFormatting>
  <conditionalFormatting sqref="AJ211:AL211">
    <cfRule type="expression" dxfId="51" priority="1203">
      <formula>(AJ211="p")</formula>
    </cfRule>
    <cfRule type="expression" dxfId="50" priority="1204">
      <formula>(AJ211="d")</formula>
    </cfRule>
    <cfRule type="expression" dxfId="49" priority="1205">
      <formula>(AJ211="w")</formula>
    </cfRule>
    <cfRule type="expression" dxfId="48" priority="1206">
      <formula>NOT(ISBLANK(AJ211))</formula>
    </cfRule>
  </conditionalFormatting>
  <conditionalFormatting sqref="AP211">
    <cfRule type="cellIs" dxfId="47" priority="1207" operator="between">
      <formula>0.31</formula>
      <formula>0.99</formula>
    </cfRule>
    <cfRule type="cellIs" dxfId="46" priority="1208" operator="greaterThanOrEqual">
      <formula>1</formula>
    </cfRule>
    <cfRule type="cellIs" dxfId="45" priority="1209" operator="lessThanOrEqual">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dxfId="44" priority="1212">
      <formula>(C212="p")</formula>
    </cfRule>
    <cfRule type="expression" dxfId="43" priority="1213">
      <formula>(C212="d")</formula>
    </cfRule>
    <cfRule type="expression" dxfId="42" priority="1214">
      <formula>(C212="w")</formula>
    </cfRule>
    <cfRule type="expression" dxfId="41" priority="1215">
      <formula>NOT(ISBLANK(C212))</formula>
    </cfRule>
  </conditionalFormatting>
  <conditionalFormatting sqref="K212">
    <cfRule type="expression" dxfId="40" priority="1216">
      <formula>(K212="p")</formula>
    </cfRule>
    <cfRule type="expression" dxfId="39" priority="1217">
      <formula>(K212="d")</formula>
    </cfRule>
    <cfRule type="expression" dxfId="38" priority="1218">
      <formula>(K212="w")</formula>
    </cfRule>
    <cfRule type="expression" dxfId="37" priority="1219">
      <formula>NOT(ISBLANK(K212))</formula>
    </cfRule>
  </conditionalFormatting>
  <conditionalFormatting sqref="AJ212:AL212">
    <cfRule type="expression" dxfId="36" priority="1220">
      <formula>(AJ212="p")</formula>
    </cfRule>
    <cfRule type="expression" dxfId="35" priority="1221">
      <formula>(AJ212="d")</formula>
    </cfRule>
    <cfRule type="expression" dxfId="34" priority="1222">
      <formula>(AJ212="w")</formula>
    </cfRule>
    <cfRule type="expression" dxfId="33" priority="1223">
      <formula>NOT(ISBLANK(AJ212))</formula>
    </cfRule>
  </conditionalFormatting>
  <conditionalFormatting sqref="AP212">
    <cfRule type="cellIs" dxfId="32" priority="1224" operator="between">
      <formula>0.31</formula>
      <formula>0.99</formula>
    </cfRule>
    <cfRule type="cellIs" dxfId="31" priority="1225" operator="greaterThanOrEqual">
      <formula>1</formula>
    </cfRule>
    <cfRule type="cellIs" dxfId="30" priority="1226" operator="lessThanOrEqual">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dxfId="29" priority="1229">
      <formula>(C53="p")</formula>
    </cfRule>
    <cfRule type="expression" dxfId="28" priority="1230">
      <formula>(C53="d")</formula>
    </cfRule>
    <cfRule type="expression" dxfId="27" priority="1231">
      <formula>(C53="w")</formula>
    </cfRule>
    <cfRule type="expression" dxfId="26" priority="1232">
      <formula>NOT(ISBLANK(C53))</formula>
    </cfRule>
  </conditionalFormatting>
  <conditionalFormatting sqref="K53:K54">
    <cfRule type="expression" dxfId="25" priority="1233">
      <formula>(K53="p")</formula>
    </cfRule>
    <cfRule type="expression" dxfId="24" priority="1234">
      <formula>(K53="d")</formula>
    </cfRule>
    <cfRule type="expression" dxfId="23" priority="1235">
      <formula>(K53="w")</formula>
    </cfRule>
    <cfRule type="expression" dxfId="22" priority="1236">
      <formula>NOT(ISBLANK(K53))</formula>
    </cfRule>
  </conditionalFormatting>
  <conditionalFormatting sqref="AP53:AP54">
    <cfRule type="cellIs" dxfId="21" priority="1237" operator="between">
      <formula>0.31</formula>
      <formula>0.99</formula>
    </cfRule>
    <cfRule type="cellIs" dxfId="20" priority="1238" operator="greaterThanOrEqual">
      <formula>1</formula>
    </cfRule>
    <cfRule type="cellIs" dxfId="19" priority="1239" operator="lessThanOrEqual">
      <formula>0.3</formula>
    </cfRule>
  </conditionalFormatting>
  <conditionalFormatting sqref="AA53:AL54">
    <cfRule type="expression" dxfId="18" priority="1240">
      <formula>(AA53="p")</formula>
    </cfRule>
    <cfRule type="expression" dxfId="17" priority="1241">
      <formula>(AA53="d")</formula>
    </cfRule>
    <cfRule type="expression" dxfId="16" priority="1242">
      <formula>(AA53="w")</formula>
    </cfRule>
    <cfRule type="expression" dxfId="15" priority="1243">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dxfId="14" priority="1245">
      <formula>(C52="p")</formula>
    </cfRule>
    <cfRule type="expression" dxfId="13" priority="1246">
      <formula>(C52="d")</formula>
    </cfRule>
    <cfRule type="expression" dxfId="12" priority="1247">
      <formula>(C52="w")</formula>
    </cfRule>
    <cfRule type="expression" dxfId="11" priority="1248">
      <formula>NOT(ISBLANK(C52))</formula>
    </cfRule>
  </conditionalFormatting>
  <conditionalFormatting sqref="K52">
    <cfRule type="expression" dxfId="10" priority="1249">
      <formula>(K52="p")</formula>
    </cfRule>
    <cfRule type="expression" dxfId="9" priority="1250">
      <formula>(K52="d")</formula>
    </cfRule>
    <cfRule type="expression" dxfId="8" priority="1251">
      <formula>(K52="w")</formula>
    </cfRule>
    <cfRule type="expression" dxfId="7" priority="1252">
      <formula>NOT(ISBLANK(K52))</formula>
    </cfRule>
  </conditionalFormatting>
  <conditionalFormatting sqref="AJ52:AL52">
    <cfRule type="expression" dxfId="6" priority="1253">
      <formula>(AJ52="p")</formula>
    </cfRule>
    <cfRule type="expression" dxfId="5" priority="1254">
      <formula>(AJ52="d")</formula>
    </cfRule>
    <cfRule type="expression" dxfId="4" priority="1255">
      <formula>(AJ52="w")</formula>
    </cfRule>
    <cfRule type="expression" dxfId="3" priority="1256">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dxfId="2" priority="1258" operator="between">
      <formula>0.31</formula>
      <formula>0.99</formula>
    </cfRule>
    <cfRule type="cellIs" dxfId="1" priority="1259" operator="greaterThanOrEqual">
      <formula>1</formula>
    </cfRule>
    <cfRule type="cellIs" dxfId="0" priority="1260" operator="lessThanOrEqual">
      <formula>0.3</formula>
    </cfRule>
  </conditionalFormatting>
  <conditionalFormatting sqref="BB52:BB54">
    <cfRule type="iconSet" priority="1261">
      <iconSet iconSet="3Flags">
        <cfvo type="percent" val="0"/>
        <cfvo type="num" val="2"/>
        <cfvo type="num" val="3"/>
      </iconSet>
    </cfRule>
  </conditionalFormatting>
  <dataValidations count="1">
    <dataValidation type="list" allowBlank="1" showInputMessage="1" showErrorMessage="1" sqref="AV3:AV219" xr:uid="{00000000-0002-0000-0000-000000000000}">
      <formula1>#REF!</formula1>
      <formula2>0</formula2>
    </dataValidation>
  </dataValidations>
  <pageMargins left="0.70833333333333304" right="0.70833333333333304" top="0.78749999999999998" bottom="0.78749999999999998" header="0.51180555555555496" footer="0.51180555555555496"/>
  <pageSetup paperSize="8" scale="217" firstPageNumber="0" orientation="landscape" horizontalDpi="300" verticalDpi="300"/>
  <rowBreaks count="1" manualBreakCount="1">
    <brk id="23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54"/>
  <sheetViews>
    <sheetView topLeftCell="A29" zoomScaleNormal="100" workbookViewId="0">
      <selection activeCell="B7" sqref="B7"/>
    </sheetView>
  </sheetViews>
  <sheetFormatPr baseColWidth="10" defaultColWidth="11.5546875" defaultRowHeight="14.4" x14ac:dyDescent="0.3"/>
  <cols>
    <col min="1" max="1" width="8.21875" style="217" customWidth="1"/>
    <col min="2" max="2" width="54.44140625" style="218" customWidth="1"/>
    <col min="3" max="3" width="15.44140625" style="218" customWidth="1"/>
    <col min="4" max="4" width="24.21875" style="218" customWidth="1"/>
    <col min="5" max="5" width="10" style="218" customWidth="1"/>
    <col min="7" max="1024" width="11.5546875" style="219"/>
  </cols>
  <sheetData>
    <row r="1" spans="1:7" s="222" customFormat="1" ht="15.6" customHeight="1" x14ac:dyDescent="0.3">
      <c r="A1" s="220" t="s">
        <v>656</v>
      </c>
      <c r="B1" s="221" t="s">
        <v>657</v>
      </c>
      <c r="C1" s="221" t="s">
        <v>8</v>
      </c>
      <c r="D1" s="221" t="s">
        <v>658</v>
      </c>
      <c r="E1" s="221" t="s">
        <v>10</v>
      </c>
    </row>
    <row r="2" spans="1:7" s="225" customFormat="1" ht="28.8" x14ac:dyDescent="0.3">
      <c r="A2" s="223" t="s">
        <v>25</v>
      </c>
      <c r="B2" s="224" t="str">
        <f>IF(VLOOKUP(A2,EML_Tool_WP!A:BB,2,0)="","",VLOOKUP(A2,EML_Tool_WP!A:BB,2,0))</f>
        <v>Create estimations for lat, throughput, power, energy, acc, resources</v>
      </c>
      <c r="C2" s="224"/>
      <c r="D2" s="224"/>
      <c r="E2" s="224"/>
    </row>
    <row r="3" spans="1:7" ht="28.8" x14ac:dyDescent="0.3">
      <c r="A3" s="217" t="s">
        <v>31</v>
      </c>
      <c r="B3" s="218" t="str">
        <f>IF(VLOOKUP(A3,EML_Tool_WP!A:BB,2,0)="","",VLOOKUP(A3,EML_Tool_WP!A:BB,2,0))</f>
        <v>State of the Art Latency und Power Estimation Modelle aufsetzen</v>
      </c>
      <c r="C3" s="218" t="str">
        <f>IFERROR(VLOOKUP(VLOOKUP(A3,EML_Tool_WP!A:BB,46,0),#REF!,2,0),"")</f>
        <v/>
      </c>
      <c r="D3" s="218" t="str">
        <f>IF(VLOOKUP(A3,EML_Tool_WP!A:BB,51,0)="","",VLOOKUP(A3,EML_Tool_WP!A:BB,51,0))</f>
        <v>Publication</v>
      </c>
      <c r="E3" s="218" t="str">
        <f>IF(VLOOKUP(A3,EML_Tool_WP!A:BB,48,0)="","",VLOOKUP(A3,EML_Tool_WP!A:BB,48,0))</f>
        <v>completed</v>
      </c>
      <c r="G3" s="226"/>
    </row>
    <row r="4" spans="1:7" x14ac:dyDescent="0.3">
      <c r="A4" s="217" t="s">
        <v>46</v>
      </c>
      <c r="B4" s="218" t="str">
        <f>IF(VLOOKUP(A4,EML_Tool_WP!A:BB,2,0)="","",VLOOKUP(A4,EML_Tool_WP!A:BB,2,0))</f>
        <v>Latency Estimator Blackthorn (NVIDIA)</v>
      </c>
      <c r="C4" s="218" t="str">
        <f>IFERROR(VLOOKUP(VLOOKUP(A4,EML_Tool_WP!A:BB,46,0),#REF!,2,0),"")</f>
        <v/>
      </c>
      <c r="D4" s="218" t="str">
        <f>IF(VLOOKUP(A4,EML_Tool_WP!A:BB,51,0)="","",VLOOKUP(A4,EML_Tool_WP!A:BB,51,0))</f>
        <v>Repository, Publication</v>
      </c>
      <c r="E4" s="218" t="str">
        <f>IF(VLOOKUP(A4,EML_Tool_WP!A:BB,48,0)="","",VLOOKUP(A4,EML_Tool_WP!A:BB,48,0))</f>
        <v>active</v>
      </c>
      <c r="G4" s="226"/>
    </row>
    <row r="5" spans="1:7" x14ac:dyDescent="0.3">
      <c r="A5" s="217" t="s">
        <v>66</v>
      </c>
      <c r="B5" s="218" t="str">
        <f>IF(VLOOKUP(A5,EML_Tool_WP!A:BB,2,0)="","",VLOOKUP(A5,EML_Tool_WP!A:BB,2,0))</f>
        <v>Latency Estimator ANETTE (Intel, ARM, Xilinx)</v>
      </c>
      <c r="C5" s="218" t="str">
        <f>IFERROR(VLOOKUP(VLOOKUP(A5,EML_Tool_WP!A:BB,46,0),#REF!,2,0),"")</f>
        <v/>
      </c>
      <c r="D5" s="218" t="str">
        <f>IF(VLOOKUP(A5,EML_Tool_WP!A:BB,51,0)="","",VLOOKUP(A5,EML_Tool_WP!A:BB,51,0))</f>
        <v>Repository, Publication</v>
      </c>
      <c r="E5" s="218" t="str">
        <f>IF(VLOOKUP(A5,EML_Tool_WP!A:BB,48,0)="","",VLOOKUP(A5,EML_Tool_WP!A:BB,48,0))</f>
        <v>active</v>
      </c>
      <c r="G5" s="226"/>
    </row>
    <row r="6" spans="1:7" x14ac:dyDescent="0.3">
      <c r="A6" s="217" t="s">
        <v>88</v>
      </c>
      <c r="B6" s="218" t="str">
        <f>IF(VLOOKUP(A6,EML_Tool_WP!A:BB,2,0)="","",VLOOKUP(A6,EML_Tool_WP!A:BB,2,0))</f>
        <v>Power Estimator through Christian's Model</v>
      </c>
      <c r="C6" s="218" t="str">
        <f>IFERROR(VLOOKUP(VLOOKUP(A6,EML_Tool_WP!A:BB,46,0),#REF!,2,0),"")</f>
        <v/>
      </c>
      <c r="D6" s="218" t="str">
        <f>IF(VLOOKUP(A6,EML_Tool_WP!A:BB,51,0)="","",VLOOKUP(A6,EML_Tool_WP!A:BB,51,0))</f>
        <v>Repository, Publication</v>
      </c>
      <c r="E6" s="218" t="str">
        <f>IF(VLOOKUP(A6,EML_Tool_WP!A:BB,48,0)="","",VLOOKUP(A6,EML_Tool_WP!A:BB,48,0))</f>
        <v>open</v>
      </c>
      <c r="G6" s="226"/>
    </row>
    <row r="7" spans="1:7" x14ac:dyDescent="0.3">
      <c r="A7" s="217" t="s">
        <v>97</v>
      </c>
      <c r="B7" s="218" t="str">
        <f>IF(VLOOKUP(A7,EML_Tool_WP!A:BB,2,0)="","",VLOOKUP(A7,EML_Tool_WP!A:BB,2,0))</f>
        <v>Power Estimator through ANNETTE</v>
      </c>
      <c r="C7" s="218" t="str">
        <f>IFERROR(VLOOKUP(VLOOKUP(A7,EML_Tool_WP!A:BB,46,0),#REF!,2,0),"")</f>
        <v/>
      </c>
      <c r="D7" s="218" t="str">
        <f>IF(VLOOKUP(A7,EML_Tool_WP!A:BB,51,0)="","",VLOOKUP(A7,EML_Tool_WP!A:BB,51,0))</f>
        <v>Database, repository</v>
      </c>
      <c r="E7" s="218" t="str">
        <f>IF(VLOOKUP(A7,EML_Tool_WP!A:BB,48,0)="","",VLOOKUP(A7,EML_Tool_WP!A:BB,48,0))</f>
        <v>active</v>
      </c>
      <c r="G7" s="226"/>
    </row>
    <row r="8" spans="1:7" x14ac:dyDescent="0.3">
      <c r="A8" s="217" t="s">
        <v>113</v>
      </c>
      <c r="B8" s="218" t="str">
        <f>IF(VLOOKUP(A8,EML_Tool_WP!A:BB,2,0)="","",VLOOKUP(A8,EML_Tool_WP!A:BB,2,0))</f>
        <v>Estimation of On-Chip Resources</v>
      </c>
      <c r="C8" s="218" t="str">
        <f>IFERROR(VLOOKUP(VLOOKUP(A8,EML_Tool_WP!A:BB,46,0),#REF!,2,0),"")</f>
        <v/>
      </c>
      <c r="D8" s="218" t="str">
        <f>IF(VLOOKUP(A8,EML_Tool_WP!A:BB,51,0)="","",VLOOKUP(A8,EML_Tool_WP!A:BB,51,0))</f>
        <v/>
      </c>
      <c r="E8" s="218" t="str">
        <f>IF(VLOOKUP(A8,EML_Tool_WP!A:BB,48,0)="","",VLOOKUP(A8,EML_Tool_WP!A:BB,48,0))</f>
        <v>open</v>
      </c>
    </row>
    <row r="9" spans="1:7" s="225" customFormat="1" x14ac:dyDescent="0.3">
      <c r="A9" s="227" t="s">
        <v>121</v>
      </c>
      <c r="B9" s="228" t="str">
        <f>IF(VLOOKUP(A9,EML_Tool_WP!A:BB,2,0)="","",VLOOKUP(A9,EML_Tool_WP!A:BB,2,0))</f>
        <v>Optimize HW Dependent Settings</v>
      </c>
      <c r="C9" s="228"/>
      <c r="D9" s="228"/>
      <c r="E9" s="228"/>
    </row>
    <row r="10" spans="1:7" ht="28.8" x14ac:dyDescent="0.3">
      <c r="A10" s="217" t="s">
        <v>125</v>
      </c>
      <c r="B10" s="218" t="str">
        <f>IF(VLOOKUP(A10,EML_Tool_WP!A:BB,2,0)="","",VLOOKUP(A10,EML_Tool_WP!A:BB,2,0))</f>
        <v>NVIDIA Platform Profiling (Jetson, TC2, Xavier)</v>
      </c>
      <c r="C10" s="218" t="str">
        <f>IFERROR(VLOOKUP(VLOOKUP(A10,EML_Tool_WP!A:BB,46,0),#REF!,2,0),"")</f>
        <v/>
      </c>
      <c r="D10" s="218" t="str">
        <f>IF(VLOOKUP(A10,EML_Tool_WP!A:BB,51,0)="","",VLOOKUP(A10,EML_Tool_WP!A:BB,51,0))</f>
        <v>Bachelor thesis, Publication, Documentation</v>
      </c>
      <c r="E10" s="218" t="str">
        <f>IF(VLOOKUP(A10,EML_Tool_WP!A:BB,48,0)="","",VLOOKUP(A10,EML_Tool_WP!A:BB,48,0))</f>
        <v>active</v>
      </c>
    </row>
    <row r="11" spans="1:7" x14ac:dyDescent="0.3">
      <c r="A11" s="217" t="s">
        <v>144</v>
      </c>
      <c r="B11" s="218" t="str">
        <f>IF(VLOOKUP(A11,EML_Tool_WP!A:BB,2,0)="","",VLOOKUP(A11,EML_Tool_WP!A:BB,2,0))</f>
        <v>ARM Platform Profiling (Rasp. Pi 4)</v>
      </c>
      <c r="C11" s="218" t="str">
        <f>IFERROR(VLOOKUP(VLOOKUP(A11,EML_Tool_WP!A:BB,46,0),#REF!,2,0),"")</f>
        <v/>
      </c>
      <c r="D11" s="218" t="str">
        <f>IF(VLOOKUP(A11,EML_Tool_WP!A:BB,51,0)="","",VLOOKUP(A11,EML_Tool_WP!A:BB,51,0))</f>
        <v>Repository, Document</v>
      </c>
      <c r="E11" s="218" t="str">
        <f>IF(VLOOKUP(A11,EML_Tool_WP!A:BB,48,0)="","",VLOOKUP(A11,EML_Tool_WP!A:BB,48,0))</f>
        <v>active</v>
      </c>
    </row>
    <row r="12" spans="1:7" x14ac:dyDescent="0.3">
      <c r="A12" s="217" t="s">
        <v>155</v>
      </c>
      <c r="B12" s="218" t="str">
        <f>IF(VLOOKUP(A12,EML_Tool_WP!A:BB,2,0)="","",VLOOKUP(A12,EML_Tool_WP!A:BB,2,0))</f>
        <v>Xilinx Rlatform Profiling (ZCU102)</v>
      </c>
      <c r="C12" s="218" t="str">
        <f>IFERROR(VLOOKUP(VLOOKUP(A12,EML_Tool_WP!A:BB,46,0),#REF!,2,0),"")</f>
        <v/>
      </c>
      <c r="D12" s="218" t="str">
        <f>IF(VLOOKUP(A12,EML_Tool_WP!A:BB,51,0)="","",VLOOKUP(A12,EML_Tool_WP!A:BB,51,0))</f>
        <v>Document</v>
      </c>
      <c r="E12" s="218" t="str">
        <f>IF(VLOOKUP(A12,EML_Tool_WP!A:BB,48,0)="","",VLOOKUP(A12,EML_Tool_WP!A:BB,48,0))</f>
        <v>active</v>
      </c>
    </row>
    <row r="13" spans="1:7" x14ac:dyDescent="0.3">
      <c r="A13" s="217" t="s">
        <v>167</v>
      </c>
      <c r="B13" s="218" t="str">
        <f>IF(VLOOKUP(A13,EML_Tool_WP!A:BB,2,0)="","",VLOOKUP(A13,EML_Tool_WP!A:BB,2,0))</f>
        <v>Intel Platform Profiling (NUC, NCS2)</v>
      </c>
      <c r="C13" s="218" t="str">
        <f>IFERROR(VLOOKUP(VLOOKUP(A13,EML_Tool_WP!A:BB,46,0),#REF!,2,0),"")</f>
        <v/>
      </c>
      <c r="D13" s="218" t="str">
        <f>IF(VLOOKUP(A13,EML_Tool_WP!A:BB,51,0)="","",VLOOKUP(A13,EML_Tool_WP!A:BB,51,0))</f>
        <v>Document, thesis</v>
      </c>
      <c r="E13" s="218" t="str">
        <f>IF(VLOOKUP(A13,EML_Tool_WP!A:BB,48,0)="","",VLOOKUP(A13,EML_Tool_WP!A:BB,48,0))</f>
        <v>active</v>
      </c>
    </row>
    <row r="14" spans="1:7" x14ac:dyDescent="0.3">
      <c r="A14" s="217" t="s">
        <v>185</v>
      </c>
      <c r="B14" s="218" t="str">
        <f>IF(VLOOKUP(A14,EML_Tool_WP!A:BB,2,0)="","",VLOOKUP(A14,EML_Tool_WP!A:BB,2,0))</f>
        <v>Google Platform Profiling (Edge TPU)</v>
      </c>
      <c r="C14" s="218" t="str">
        <f>IFERROR(VLOOKUP(VLOOKUP(A14,EML_Tool_WP!A:BB,46,0),#REF!,2,0),"")</f>
        <v/>
      </c>
      <c r="D14" s="218" t="str">
        <f>IF(VLOOKUP(A14,EML_Tool_WP!A:BB,51,0)="","",VLOOKUP(A14,EML_Tool_WP!A:BB,51,0))</f>
        <v>Document, Repo</v>
      </c>
      <c r="E14" s="218" t="str">
        <f>IF(VLOOKUP(A14,EML_Tool_WP!A:BB,48,0)="","",VLOOKUP(A14,EML_Tool_WP!A:BB,48,0))</f>
        <v>active</v>
      </c>
    </row>
    <row r="15" spans="1:7" s="225" customFormat="1" x14ac:dyDescent="0.3">
      <c r="A15" s="227" t="s">
        <v>196</v>
      </c>
      <c r="B15" s="228" t="str">
        <f>IF(VLOOKUP(A15,EML_Tool_WP!A:BB,2,0)="","",VLOOKUP(A15,EML_Tool_WP!A:BB,2,0))</f>
        <v>Map Models of hardware</v>
      </c>
      <c r="C15" s="228"/>
      <c r="D15" s="228"/>
      <c r="E15" s="228"/>
    </row>
    <row r="16" spans="1:7" x14ac:dyDescent="0.3">
      <c r="A16" s="217" t="s">
        <v>199</v>
      </c>
      <c r="B16" s="218" t="str">
        <f>IF(VLOOKUP(A16,EML_Tool_WP!A:BB,2,0)="","",VLOOKUP(A16,EML_Tool_WP!A:BB,2,0))</f>
        <v>Common Interface Inference on all Platforms</v>
      </c>
      <c r="C16" s="218" t="str">
        <f>IFERROR(VLOOKUP(VLOOKUP(A16,EML_Tool_WP!A:BB,46,0),#REF!,2,0),"")</f>
        <v/>
      </c>
      <c r="D16" s="218" t="str">
        <f>IF(VLOOKUP(A16,EML_Tool_WP!A:BB,51,0)="","",VLOOKUP(A16,EML_Tool_WP!A:BB,51,0))</f>
        <v>repository</v>
      </c>
      <c r="E16" s="218" t="str">
        <f>IF(VLOOKUP(A16,EML_Tool_WP!A:BB,48,0)="","",VLOOKUP(A16,EML_Tool_WP!A:BB,48,0))</f>
        <v>active</v>
      </c>
    </row>
    <row r="17" spans="1:5" x14ac:dyDescent="0.3">
      <c r="A17" s="217" t="s">
        <v>214</v>
      </c>
      <c r="B17" s="218" t="str">
        <f>IF(VLOOKUP(A17,EML_Tool_WP!A:BB,2,0)="","",VLOOKUP(A17,EML_Tool_WP!A:BB,2,0))</f>
        <v>Common Network Inference Possible on NVIDIA</v>
      </c>
      <c r="C17" s="218" t="str">
        <f>IFERROR(VLOOKUP(VLOOKUP(A17,EML_Tool_WP!A:BB,46,0),#REF!,2,0),"")</f>
        <v/>
      </c>
      <c r="D17" s="218" t="str">
        <f>IF(VLOOKUP(A17,EML_Tool_WP!A:BB,51,0)="","",VLOOKUP(A17,EML_Tool_WP!A:BB,51,0))</f>
        <v>Document, repository</v>
      </c>
      <c r="E17" s="218" t="str">
        <f>IF(VLOOKUP(A17,EML_Tool_WP!A:BB,48,0)="","",VLOOKUP(A17,EML_Tool_WP!A:BB,48,0))</f>
        <v>active</v>
      </c>
    </row>
    <row r="18" spans="1:5" x14ac:dyDescent="0.3">
      <c r="A18" s="217" t="s">
        <v>233</v>
      </c>
      <c r="B18" s="218" t="str">
        <f>IF(VLOOKUP(A18,EML_Tool_WP!A:BB,2,0)="","",VLOOKUP(A18,EML_Tool_WP!A:BB,2,0))</f>
        <v>Common Network Inference Possible on Intel</v>
      </c>
      <c r="C18" s="218" t="str">
        <f>IFERROR(VLOOKUP(VLOOKUP(A18,EML_Tool_WP!A:BB,46,0),#REF!,2,0),"")</f>
        <v/>
      </c>
      <c r="D18" s="218" t="str">
        <f>IF(VLOOKUP(A18,EML_Tool_WP!A:BB,51,0)="","",VLOOKUP(A18,EML_Tool_WP!A:BB,51,0))</f>
        <v>Document, repository</v>
      </c>
      <c r="E18" s="218" t="str">
        <f>IF(VLOOKUP(A18,EML_Tool_WP!A:BB,48,0)="","",VLOOKUP(A18,EML_Tool_WP!A:BB,48,0))</f>
        <v>active</v>
      </c>
    </row>
    <row r="19" spans="1:5" x14ac:dyDescent="0.3">
      <c r="A19" s="217" t="s">
        <v>245</v>
      </c>
      <c r="B19" s="218" t="str">
        <f>IF(VLOOKUP(A19,EML_Tool_WP!A:BB,2,0)="","",VLOOKUP(A19,EML_Tool_WP!A:BB,2,0))</f>
        <v>Common Network Inference Possible on ARM</v>
      </c>
      <c r="C19" s="218" t="str">
        <f>IFERROR(VLOOKUP(VLOOKUP(A19,EML_Tool_WP!A:BB,46,0),#REF!,2,0),"")</f>
        <v/>
      </c>
      <c r="D19" s="218" t="str">
        <f>IF(VLOOKUP(A19,EML_Tool_WP!A:BB,51,0)="","",VLOOKUP(A19,EML_Tool_WP!A:BB,51,0))</f>
        <v>Document, repository</v>
      </c>
      <c r="E19" s="218" t="str">
        <f>IF(VLOOKUP(A19,EML_Tool_WP!A:BB,48,0)="","",VLOOKUP(A19,EML_Tool_WP!A:BB,48,0))</f>
        <v>active</v>
      </c>
    </row>
    <row r="20" spans="1:5" x14ac:dyDescent="0.3">
      <c r="A20" s="217" t="s">
        <v>259</v>
      </c>
      <c r="B20" s="218" t="str">
        <f>IF(VLOOKUP(A20,EML_Tool_WP!A:BB,2,0)="","",VLOOKUP(A20,EML_Tool_WP!A:BB,2,0))</f>
        <v>Common Network Inference Possible on Xilinx</v>
      </c>
      <c r="C20" s="218" t="str">
        <f>IFERROR(VLOOKUP(VLOOKUP(A20,EML_Tool_WP!A:BB,46,0),#REF!,2,0),"")</f>
        <v/>
      </c>
      <c r="D20" s="218" t="str">
        <f>IF(VLOOKUP(A20,EML_Tool_WP!A:BB,51,0)="","",VLOOKUP(A20,EML_Tool_WP!A:BB,51,0))</f>
        <v>Document, repository</v>
      </c>
      <c r="E20" s="218" t="str">
        <f>IF(VLOOKUP(A20,EML_Tool_WP!A:BB,48,0)="","",VLOOKUP(A20,EML_Tool_WP!A:BB,48,0))</f>
        <v>active</v>
      </c>
    </row>
    <row r="21" spans="1:5" x14ac:dyDescent="0.3">
      <c r="A21" s="217" t="s">
        <v>271</v>
      </c>
      <c r="B21" s="218" t="str">
        <f>IF(VLOOKUP(A21,EML_Tool_WP!A:BB,2,0)="","",VLOOKUP(A21,EML_Tool_WP!A:BB,2,0))</f>
        <v>Power Measurements possible for NCS2 and NVIDIA</v>
      </c>
      <c r="C21" s="218" t="str">
        <f>IFERROR(VLOOKUP(VLOOKUP(A21,EML_Tool_WP!A:BB,46,0),#REF!,2,0),"")</f>
        <v/>
      </c>
      <c r="D21" s="218" t="str">
        <f>IF(VLOOKUP(A21,EML_Tool_WP!A:BB,51,0)="","",VLOOKUP(A21,EML_Tool_WP!A:BB,51,0))</f>
        <v>Script, guide</v>
      </c>
      <c r="E21" s="218" t="str">
        <f>IF(VLOOKUP(A21,EML_Tool_WP!A:BB,48,0)="","",VLOOKUP(A21,EML_Tool_WP!A:BB,48,0))</f>
        <v>active</v>
      </c>
    </row>
    <row r="22" spans="1:5" ht="28.8" x14ac:dyDescent="0.3">
      <c r="A22" s="217" t="s">
        <v>298</v>
      </c>
      <c r="B22" s="218" t="str">
        <f>IF(VLOOKUP(A22,EML_Tool_WP!A:BB,2,0)="","",VLOOKUP(A22,EML_Tool_WP!A:BB,2,0))</f>
        <v>Demonstration of Inference on all Platforms with Common Interface</v>
      </c>
      <c r="C22" s="218" t="str">
        <f>IFERROR(VLOOKUP(VLOOKUP(A22,EML_Tool_WP!A:BB,46,0),#REF!,2,0),"")</f>
        <v/>
      </c>
      <c r="D22" s="218" t="str">
        <f>IF(VLOOKUP(A22,EML_Tool_WP!A:BB,51,0)="","",VLOOKUP(A22,EML_Tool_WP!A:BB,51,0))</f>
        <v>Document, validation networks</v>
      </c>
      <c r="E22" s="218" t="str">
        <f>IF(VLOOKUP(A22,EML_Tool_WP!A:BB,48,0)="","",VLOOKUP(A22,EML_Tool_WP!A:BB,48,0))</f>
        <v>open</v>
      </c>
    </row>
    <row r="23" spans="1:5" s="225" customFormat="1" x14ac:dyDescent="0.3">
      <c r="A23" s="227" t="s">
        <v>309</v>
      </c>
      <c r="B23" s="228" t="str">
        <f>IF(VLOOKUP(A23,EML_Tool_WP!A:BB,2,0)="","",VLOOKUP(A23,EML_Tool_WP!A:BB,2,0))</f>
        <v>Quantization</v>
      </c>
      <c r="C23" s="228"/>
      <c r="D23" s="228"/>
      <c r="E23" s="228"/>
    </row>
    <row r="24" spans="1:5" x14ac:dyDescent="0.3">
      <c r="A24" s="217" t="s">
        <v>312</v>
      </c>
      <c r="B24" s="218" t="str">
        <f>IF(VLOOKUP(A24,EML_Tool_WP!A:BB,2,0)="","",VLOOKUP(A24,EML_Tool_WP!A:BB,2,0))</f>
        <v>HW Independent Quantization on Xilinx</v>
      </c>
      <c r="C24" s="218" t="str">
        <f>IFERROR(VLOOKUP(VLOOKUP(A24,EML_Tool_WP!A:BB,46,0),#REF!,2,0),"")</f>
        <v/>
      </c>
      <c r="D24" s="218" t="str">
        <f>IF(VLOOKUP(A24,EML_Tool_WP!A:BB,51,0)="","",VLOOKUP(A24,EML_Tool_WP!A:BB,51,0))</f>
        <v>Document</v>
      </c>
      <c r="E24" s="218" t="str">
        <f>IF(VLOOKUP(A24,EML_Tool_WP!A:BB,48,0)="","",VLOOKUP(A24,EML_Tool_WP!A:BB,48,0))</f>
        <v>active</v>
      </c>
    </row>
    <row r="25" spans="1:5" x14ac:dyDescent="0.3">
      <c r="A25" s="217" t="s">
        <v>326</v>
      </c>
      <c r="B25" s="218" t="str">
        <f>IF(VLOOKUP(A25,EML_Tool_WP!A:BB,2,0)="","",VLOOKUP(A25,EML_Tool_WP!A:BB,2,0))</f>
        <v>Analysis of NVIDIA Native Quantization</v>
      </c>
      <c r="C25" s="218" t="str">
        <f>IFERROR(VLOOKUP(VLOOKUP(A25,EML_Tool_WP!A:BB,46,0),#REF!,2,0),"")</f>
        <v/>
      </c>
      <c r="D25" s="218" t="str">
        <f>IF(VLOOKUP(A25,EML_Tool_WP!A:BB,51,0)="","",VLOOKUP(A25,EML_Tool_WP!A:BB,51,0))</f>
        <v>Document</v>
      </c>
      <c r="E25" s="218" t="str">
        <f>IF(VLOOKUP(A25,EML_Tool_WP!A:BB,48,0)="","",VLOOKUP(A25,EML_Tool_WP!A:BB,48,0))</f>
        <v>active</v>
      </c>
    </row>
    <row r="26" spans="1:5" x14ac:dyDescent="0.3">
      <c r="A26" s="217" t="s">
        <v>334</v>
      </c>
      <c r="B26" s="218" t="str">
        <f>IF(VLOOKUP(A26,EML_Tool_WP!A:BB,2,0)="","",VLOOKUP(A26,EML_Tool_WP!A:BB,2,0))</f>
        <v>Analysis of Intel Native Quantization</v>
      </c>
      <c r="C26" s="218" t="str">
        <f>IFERROR(VLOOKUP(VLOOKUP(A26,EML_Tool_WP!A:BB,46,0),#REF!,2,0),"")</f>
        <v/>
      </c>
      <c r="D26" s="218" t="str">
        <f>IF(VLOOKUP(A26,EML_Tool_WP!A:BB,51,0)="","",VLOOKUP(A26,EML_Tool_WP!A:BB,51,0))</f>
        <v>Document</v>
      </c>
      <c r="E26" s="218" t="str">
        <f>IF(VLOOKUP(A26,EML_Tool_WP!A:BB,48,0)="","",VLOOKUP(A26,EML_Tool_WP!A:BB,48,0))</f>
        <v>active</v>
      </c>
    </row>
    <row r="27" spans="1:5" x14ac:dyDescent="0.3">
      <c r="A27" s="217" t="s">
        <v>343</v>
      </c>
      <c r="B27" s="218" t="str">
        <f>IF(VLOOKUP(A27,EML_Tool_WP!A:BB,2,0)="","",VLOOKUP(A27,EML_Tool_WP!A:BB,2,0))</f>
        <v>One-shot Quantizeable Slimmable Adaptive Networks on Xilinx</v>
      </c>
      <c r="C27" s="218" t="str">
        <f>IFERROR(VLOOKUP(VLOOKUP(A27,EML_Tool_WP!A:BB,46,0),#REF!,2,0),"")</f>
        <v/>
      </c>
      <c r="D27" s="218" t="str">
        <f>IF(VLOOKUP(A27,EML_Tool_WP!A:BB,51,0)="","",VLOOKUP(A27,EML_Tool_WP!A:BB,51,0))</f>
        <v>Repositor, Master Thesis</v>
      </c>
      <c r="E27" s="218" t="str">
        <f>IF(VLOOKUP(A27,EML_Tool_WP!A:BB,48,0)="","",VLOOKUP(A27,EML_Tool_WP!A:BB,48,0))</f>
        <v>active</v>
      </c>
    </row>
    <row r="28" spans="1:5" s="225" customFormat="1" x14ac:dyDescent="0.3">
      <c r="A28" s="227" t="s">
        <v>357</v>
      </c>
      <c r="B28" s="228" t="str">
        <f>IF(VLOOKUP(A28,EML_Tool_WP!A:BB,2,0)="","",VLOOKUP(A28,EML_Tool_WP!A:BB,2,0))</f>
        <v>Pruning</v>
      </c>
      <c r="C28" s="228"/>
      <c r="D28" s="228"/>
      <c r="E28" s="228"/>
    </row>
    <row r="29" spans="1:5" ht="28.8" x14ac:dyDescent="0.3">
      <c r="A29" s="217" t="s">
        <v>360</v>
      </c>
      <c r="B29" s="218" t="str">
        <f>IF(VLOOKUP(A29,EML_Tool_WP!A:BB,2,0)="","",VLOOKUP(A29,EML_Tool_WP!A:BB,2,0))</f>
        <v>HW Independent Pruning with Distiller</v>
      </c>
      <c r="C29" s="218" t="str">
        <f>IFERROR(VLOOKUP(VLOOKUP(A29,EML_Tool_WP!A:BB,46,0),#REF!,2,0),"")</f>
        <v/>
      </c>
      <c r="D29" s="218" t="str">
        <f>IF(VLOOKUP(A29,EML_Tool_WP!A:BB,51,0)="","",VLOOKUP(A29,EML_Tool_WP!A:BB,51,0))</f>
        <v>Thesis, Publication, Repository</v>
      </c>
      <c r="E29" s="218" t="str">
        <f>IF(VLOOKUP(A29,EML_Tool_WP!A:BB,48,0)="","",VLOOKUP(A29,EML_Tool_WP!A:BB,48,0))</f>
        <v>active</v>
      </c>
    </row>
    <row r="30" spans="1:5" x14ac:dyDescent="0.3">
      <c r="A30" s="217" t="s">
        <v>373</v>
      </c>
      <c r="B30" s="218" t="str">
        <f>IF(VLOOKUP(A30,EML_Tool_WP!A:BB,2,0)="","",VLOOKUP(A30,EML_Tool_WP!A:BB,2,0))</f>
        <v>Analysis of Performance of Slimmable Networks</v>
      </c>
      <c r="C30" s="218" t="str">
        <f>IFERROR(VLOOKUP(VLOOKUP(A30,EML_Tool_WP!A:BB,46,0),#REF!,2,0),"")</f>
        <v/>
      </c>
      <c r="D30" s="218" t="str">
        <f>IF(VLOOKUP(A30,EML_Tool_WP!A:BB,51,0)="","",VLOOKUP(A30,EML_Tool_WP!A:BB,51,0))</f>
        <v>Document, repository</v>
      </c>
      <c r="E30" s="218" t="str">
        <f>IF(VLOOKUP(A30,EML_Tool_WP!A:BB,48,0)="","",VLOOKUP(A30,EML_Tool_WP!A:BB,48,0))</f>
        <v>active</v>
      </c>
    </row>
    <row r="31" spans="1:5" s="225" customFormat="1" x14ac:dyDescent="0.3">
      <c r="A31" s="227" t="s">
        <v>395</v>
      </c>
      <c r="B31" s="228" t="str">
        <f>IF(VLOOKUP(A31,EML_Tool_WP!A:BB,2,0)="","",VLOOKUP(A31,EML_Tool_WP!A:BB,2,0))</f>
        <v>Factorization</v>
      </c>
      <c r="C31" s="228"/>
      <c r="D31" s="228"/>
      <c r="E31" s="228"/>
    </row>
    <row r="32" spans="1:5" s="225" customFormat="1" x14ac:dyDescent="0.3">
      <c r="A32" s="227" t="s">
        <v>398</v>
      </c>
      <c r="B32" s="228" t="str">
        <f>IF(VLOOKUP(A32,EML_Tool_WP!A:BB,2,0)="","",VLOOKUP(A32,EML_Tool_WP!A:BB,2,0))</f>
        <v>Compact Design</v>
      </c>
      <c r="C32" s="228"/>
      <c r="D32" s="228"/>
      <c r="E32" s="228"/>
    </row>
    <row r="33" spans="1:5" ht="28.8" x14ac:dyDescent="0.3">
      <c r="A33" s="217" t="s">
        <v>400</v>
      </c>
      <c r="B33" s="218" t="str">
        <f>IF(VLOOKUP(A33,EML_Tool_WP!A:BB,2,0)="","",VLOOKUP(A33,EML_Tool_WP!A:BB,2,0))</f>
        <v>Analysis of Shunt Connections for Segmentation</v>
      </c>
      <c r="C33" s="218" t="str">
        <f>IFERROR(VLOOKUP(VLOOKUP(A33,EML_Tool_WP!A:BB,46,0),#REF!,2,0),"")</f>
        <v/>
      </c>
      <c r="D33" s="218" t="str">
        <f>IF(VLOOKUP(A33,EML_Tool_WP!A:BB,51,0)="","",VLOOKUP(A33,EML_Tool_WP!A:BB,51,0))</f>
        <v>Publication, Master Thesis, Repository</v>
      </c>
      <c r="E33" s="218" t="str">
        <f>IF(VLOOKUP(A33,EML_Tool_WP!A:BB,48,0)="","",VLOOKUP(A33,EML_Tool_WP!A:BB,48,0))</f>
        <v>active</v>
      </c>
    </row>
    <row r="34" spans="1:5" x14ac:dyDescent="0.3">
      <c r="A34" s="217" t="s">
        <v>418</v>
      </c>
      <c r="B34" s="218" t="str">
        <f>IF(VLOOKUP(A34,EML_Tool_WP!A:BB,2,0)="","",VLOOKUP(A34,EML_Tool_WP!A:BB,2,0))</f>
        <v>Evaluate Performance of SqueezeNas Models</v>
      </c>
      <c r="C34" s="218" t="str">
        <f>IFERROR(VLOOKUP(VLOOKUP(A34,EML_Tool_WP!A:BB,46,0),#REF!,2,0),"")</f>
        <v/>
      </c>
      <c r="D34" s="218" t="str">
        <f>IF(VLOOKUP(A34,EML_Tool_WP!A:BB,51,0)="","",VLOOKUP(A34,EML_Tool_WP!A:BB,51,0))</f>
        <v>Document, Repository</v>
      </c>
      <c r="E34" s="218" t="str">
        <f>IF(VLOOKUP(A34,EML_Tool_WP!A:BB,48,0)="","",VLOOKUP(A34,EML_Tool_WP!A:BB,48,0))</f>
        <v>completed</v>
      </c>
    </row>
    <row r="35" spans="1:5" x14ac:dyDescent="0.3">
      <c r="A35" s="217" t="s">
        <v>434</v>
      </c>
      <c r="B35" s="218" t="str">
        <f>IF(VLOOKUP(A35,EML_Tool_WP!A:BB,2,0)="","",VLOOKUP(A35,EML_Tool_WP!A:BB,2,0))</f>
        <v>Common Backbone for semantic and instance Segmentation</v>
      </c>
      <c r="C35" s="218" t="str">
        <f>IFERROR(VLOOKUP(VLOOKUP(A35,EML_Tool_WP!A:BB,46,0),#REF!,2,0),"")</f>
        <v/>
      </c>
      <c r="D35" s="218" t="str">
        <f>IF(VLOOKUP(A35,EML_Tool_WP!A:BB,51,0)="","",VLOOKUP(A35,EML_Tool_WP!A:BB,51,0))</f>
        <v>Thesis, repository</v>
      </c>
      <c r="E35" s="218" t="str">
        <f>IF(VLOOKUP(A35,EML_Tool_WP!A:BB,48,0)="","",VLOOKUP(A35,EML_Tool_WP!A:BB,48,0))</f>
        <v>active</v>
      </c>
    </row>
    <row r="36" spans="1:5" x14ac:dyDescent="0.3">
      <c r="A36" s="217" t="s">
        <v>462</v>
      </c>
      <c r="B36" s="218" t="str">
        <f>IF(VLOOKUP(A36,EML_Tool_WP!A:BB,2,0)="","",VLOOKUP(A36,EML_Tool_WP!A:BB,2,0))</f>
        <v>Comparison of YoloV3 vs. YoloV4 on a Xilinx</v>
      </c>
      <c r="C36" s="218" t="str">
        <f>IFERROR(VLOOKUP(VLOOKUP(A36,EML_Tool_WP!A:BB,46,0),#REF!,2,0),"")</f>
        <v/>
      </c>
      <c r="D36" s="218" t="str">
        <f>IF(VLOOKUP(A36,EML_Tool_WP!A:BB,51,0)="","",VLOOKUP(A36,EML_Tool_WP!A:BB,51,0))</f>
        <v>Thesis</v>
      </c>
      <c r="E36" s="218" t="str">
        <f>IF(VLOOKUP(A36,EML_Tool_WP!A:BB,48,0)="","",VLOOKUP(A36,EML_Tool_WP!A:BB,48,0))</f>
        <v>active</v>
      </c>
    </row>
    <row r="37" spans="1:5" s="225" customFormat="1" x14ac:dyDescent="0.3">
      <c r="A37" s="227" t="s">
        <v>469</v>
      </c>
      <c r="B37" s="228" t="str">
        <f>IF(VLOOKUP(A37,EML_Tool_WP!A:BB,2,0)="","",VLOOKUP(A37,EML_Tool_WP!A:BB,2,0))</f>
        <v>Optimization Strategy</v>
      </c>
      <c r="C37" s="228"/>
      <c r="D37" s="228"/>
      <c r="E37" s="228"/>
    </row>
    <row r="38" spans="1:5" x14ac:dyDescent="0.3">
      <c r="A38" s="217" t="s">
        <v>472</v>
      </c>
      <c r="B38" s="218" t="str">
        <f>IF(VLOOKUP(A38,EML_Tool_WP!A:BB,2,0)="","",VLOOKUP(A38,EML_Tool_WP!A:BB,2,0))</f>
        <v>Setup Training on Server EDA01 and EDA02</v>
      </c>
      <c r="C38" s="218" t="str">
        <f>IFERROR(VLOOKUP(VLOOKUP(A38,EML_Tool_WP!A:BB,46,0),#REF!,2,0),"")</f>
        <v/>
      </c>
      <c r="D38" s="218" t="str">
        <f>IF(VLOOKUP(A38,EML_Tool_WP!A:BB,51,0)="","",VLOOKUP(A38,EML_Tool_WP!A:BB,51,0))</f>
        <v>Document</v>
      </c>
      <c r="E38" s="218" t="str">
        <f>IF(VLOOKUP(A38,EML_Tool_WP!A:BB,48,0)="","",VLOOKUP(A38,EML_Tool_WP!A:BB,48,0))</f>
        <v>Completed</v>
      </c>
    </row>
    <row r="39" spans="1:5" x14ac:dyDescent="0.3">
      <c r="A39" s="217" t="s">
        <v>492</v>
      </c>
      <c r="B39" s="218" t="str">
        <f>IF(VLOOKUP(A39,EML_Tool_WP!A:BB,2,0)="","",VLOOKUP(A39,EML_Tool_WP!A:BB,2,0))</f>
        <v>Setup External Training on Cloud and Vienna Scientific Cluster</v>
      </c>
      <c r="C39" s="218" t="str">
        <f>IFERROR(VLOOKUP(VLOOKUP(A39,EML_Tool_WP!A:BB,46,0),#REF!,2,0),"")</f>
        <v/>
      </c>
      <c r="D39" s="218" t="str">
        <f>IF(VLOOKUP(A39,EML_Tool_WP!A:BB,51,0)="","",VLOOKUP(A39,EML_Tool_WP!A:BB,51,0))</f>
        <v>Document</v>
      </c>
      <c r="E39" s="218" t="str">
        <f>IF(VLOOKUP(A39,EML_Tool_WP!A:BB,48,0)="","",VLOOKUP(A39,EML_Tool_WP!A:BB,48,0))</f>
        <v>active</v>
      </c>
    </row>
    <row r="40" spans="1:5" x14ac:dyDescent="0.3">
      <c r="A40" s="217" t="s">
        <v>513</v>
      </c>
      <c r="B40" s="218" t="str">
        <f>IF(VLOOKUP(A40,EML_Tool_WP!A:BB,2,0)="","",VLOOKUP(A40,EML_Tool_WP!A:BB,2,0))</f>
        <v>Common Measurement Database for Hardware Inference</v>
      </c>
      <c r="C40" s="218" t="str">
        <f>IFERROR(VLOOKUP(VLOOKUP(A40,EML_Tool_WP!A:BB,46,0),#REF!,2,0),"")</f>
        <v/>
      </c>
      <c r="D40" s="218" t="str">
        <f>IF(VLOOKUP(A40,EML_Tool_WP!A:BB,51,0)="","",VLOOKUP(A40,EML_Tool_WP!A:BB,51,0))</f>
        <v/>
      </c>
      <c r="E40" s="218" t="str">
        <f>IF(VLOOKUP(A40,EML_Tool_WP!A:BB,48,0)="","",VLOOKUP(A40,EML_Tool_WP!A:BB,48,0))</f>
        <v>open</v>
      </c>
    </row>
    <row r="41" spans="1:5" x14ac:dyDescent="0.3">
      <c r="A41" s="217" t="s">
        <v>525</v>
      </c>
      <c r="B41" s="218" t="str">
        <f>IF(VLOOKUP(A41,EML_Tool_WP!A:BB,2,0)="","",VLOOKUP(A41,EML_Tool_WP!A:BB,2,0))</f>
        <v>Automation and Simplification of the EML Process</v>
      </c>
      <c r="C41" s="218" t="str">
        <f>IFERROR(VLOOKUP(VLOOKUP(A41,EML_Tool_WP!A:BB,46,0),#REF!,2,0),"")</f>
        <v/>
      </c>
      <c r="D41" s="218" t="str">
        <f>IF(VLOOKUP(A41,EML_Tool_WP!A:BB,51,0)="","",VLOOKUP(A41,EML_Tool_WP!A:BB,51,0))</f>
        <v/>
      </c>
      <c r="E41" s="218" t="str">
        <f>IF(VLOOKUP(A41,EML_Tool_WP!A:BB,48,0)="","",VLOOKUP(A41,EML_Tool_WP!A:BB,48,0))</f>
        <v>open</v>
      </c>
    </row>
    <row r="42" spans="1:5" x14ac:dyDescent="0.3">
      <c r="A42" s="217" t="s">
        <v>536</v>
      </c>
      <c r="B42" s="218" t="str">
        <f>IF(VLOOKUP(A42,EML_Tool_WP!A:BB,2,0)="","",VLOOKUP(A42,EML_Tool_WP!A:BB,2,0))</f>
        <v>Application: Traffic Light System</v>
      </c>
      <c r="C42" s="218" t="str">
        <f>IFERROR(VLOOKUP(VLOOKUP(A42,EML_Tool_WP!A:BB,46,0),#REF!,2,0),"")</f>
        <v/>
      </c>
      <c r="D42" s="218" t="str">
        <f>IF(VLOOKUP(A42,EML_Tool_WP!A:BB,51,0)="","",VLOOKUP(A42,EML_Tool_WP!A:BB,51,0))</f>
        <v>Document</v>
      </c>
      <c r="E42" s="218" t="str">
        <f>IF(VLOOKUP(A42,EML_Tool_WP!A:BB,48,0)="","",VLOOKUP(A42,EML_Tool_WP!A:BB,48,0))</f>
        <v>active</v>
      </c>
    </row>
    <row r="43" spans="1:5" ht="28.8" x14ac:dyDescent="0.3">
      <c r="A43" s="217" t="s">
        <v>557</v>
      </c>
      <c r="B43" s="218" t="str">
        <f>IF(VLOOKUP(A43,EML_Tool_WP!A:BB,2,0)="","",VLOOKUP(A43,EML_Tool_WP!A:BB,2,0))</f>
        <v>Application: Ragweed Recognition Through a Drone</v>
      </c>
      <c r="C43" s="218" t="str">
        <f>IFERROR(VLOOKUP(VLOOKUP(A43,EML_Tool_WP!A:BB,46,0),#REF!,2,0),"")</f>
        <v/>
      </c>
      <c r="D43" s="218" t="str">
        <f>IF(VLOOKUP(A43,EML_Tool_WP!A:BB,51,0)="","",VLOOKUP(A43,EML_Tool_WP!A:BB,51,0))</f>
        <v>Document, Pretrained network</v>
      </c>
      <c r="E43" s="218" t="str">
        <f>IF(VLOOKUP(A43,EML_Tool_WP!A:BB,48,0)="","",VLOOKUP(A43,EML_Tool_WP!A:BB,48,0))</f>
        <v>active</v>
      </c>
    </row>
    <row r="44" spans="1:5" ht="28.8" x14ac:dyDescent="0.3">
      <c r="A44" s="217" t="s">
        <v>576</v>
      </c>
      <c r="B44" s="218" t="str">
        <f>IF(VLOOKUP(A44,EML_Tool_WP!A:BB,2,0)="","",VLOOKUP(A44,EML_Tool_WP!A:BB,2,0))</f>
        <v>Application: Minicar Demonstrator</v>
      </c>
      <c r="C44" s="218" t="str">
        <f>IFERROR(VLOOKUP(VLOOKUP(A44,EML_Tool_WP!A:BB,46,0),#REF!,2,0),"")</f>
        <v/>
      </c>
      <c r="D44" s="218" t="str">
        <f>IF(VLOOKUP(A44,EML_Tool_WP!A:BB,51,0)="","",VLOOKUP(A44,EML_Tool_WP!A:BB,51,0))</f>
        <v>Repository, Model car, Bachelor Thesis</v>
      </c>
      <c r="E44" s="218" t="str">
        <f>IF(VLOOKUP(A44,EML_Tool_WP!A:BB,48,0)="","",VLOOKUP(A44,EML_Tool_WP!A:BB,48,0))</f>
        <v>active</v>
      </c>
    </row>
    <row r="45" spans="1:5" ht="28.8" x14ac:dyDescent="0.3">
      <c r="A45" s="217" t="s">
        <v>591</v>
      </c>
      <c r="B45" s="218" t="str">
        <f>IF(VLOOKUP(A45,EML_Tool_WP!A:BB,2,0)="","",VLOOKUP(A45,EML_Tool_WP!A:BB,2,0))</f>
        <v>Application: Tensorflow Lite Object Detection on an Android Smart Phone</v>
      </c>
      <c r="C45" s="218" t="str">
        <f>IFERROR(VLOOKUP(VLOOKUP(A45,EML_Tool_WP!A:BB,46,0),#REF!,2,0),"")</f>
        <v/>
      </c>
      <c r="D45" s="218" t="str">
        <f>IF(VLOOKUP(A45,EML_Tool_WP!A:BB,51,0)="","",VLOOKUP(A45,EML_Tool_WP!A:BB,51,0))</f>
        <v>Document, SW package</v>
      </c>
      <c r="E45" s="218" t="str">
        <f>IF(VLOOKUP(A45,EML_Tool_WP!A:BB,48,0)="","",VLOOKUP(A45,EML_Tool_WP!A:BB,48,0))</f>
        <v>active</v>
      </c>
    </row>
    <row r="46" spans="1:5" ht="28.8" x14ac:dyDescent="0.3">
      <c r="A46" s="217" t="s">
        <v>607</v>
      </c>
      <c r="B46" s="218" t="str">
        <f>IF(VLOOKUP(A46,EML_Tool_WP!A:BB,2,0)="","",VLOOKUP(A46,EML_Tool_WP!A:BB,2,0))</f>
        <v>Hyper Parameterization Optimization through a Two-Phase-Search</v>
      </c>
      <c r="C46" s="218" t="str">
        <f>IFERROR(VLOOKUP(VLOOKUP(A46,EML_Tool_WP!A:BB,46,0),#REF!,2,0),"")</f>
        <v/>
      </c>
      <c r="D46" s="218" t="str">
        <f>IF(VLOOKUP(A46,EML_Tool_WP!A:BB,51,0)="","",VLOOKUP(A46,EML_Tool_WP!A:BB,51,0))</f>
        <v>Thesis, publication</v>
      </c>
      <c r="E46" s="218" t="str">
        <f>IF(VLOOKUP(A46,EML_Tool_WP!A:BB,48,0)="","",VLOOKUP(A46,EML_Tool_WP!A:BB,48,0))</f>
        <v>completed</v>
      </c>
    </row>
    <row r="47" spans="1:5" x14ac:dyDescent="0.3">
      <c r="A47" s="229"/>
      <c r="B47" s="230"/>
      <c r="C47" s="230"/>
      <c r="D47" s="230"/>
      <c r="E47" s="230"/>
    </row>
    <row r="48" spans="1:5" x14ac:dyDescent="0.3">
      <c r="A48" s="229"/>
      <c r="B48" s="230"/>
      <c r="C48" s="230"/>
      <c r="D48" s="230"/>
      <c r="E48" s="230"/>
    </row>
    <row r="49" spans="1:5" x14ac:dyDescent="0.3">
      <c r="A49" s="229"/>
      <c r="B49" s="230"/>
      <c r="C49" s="230"/>
      <c r="D49" s="230"/>
      <c r="E49" s="230"/>
    </row>
    <row r="50" spans="1:5" x14ac:dyDescent="0.3">
      <c r="A50" s="229"/>
      <c r="B50" s="230"/>
      <c r="C50" s="230"/>
      <c r="D50" s="230"/>
      <c r="E50" s="230"/>
    </row>
    <row r="51" spans="1:5" x14ac:dyDescent="0.3">
      <c r="A51" s="229"/>
      <c r="B51" s="230"/>
      <c r="C51" s="230"/>
      <c r="D51" s="230"/>
      <c r="E51" s="230"/>
    </row>
    <row r="52" spans="1:5" x14ac:dyDescent="0.3">
      <c r="A52" s="229"/>
      <c r="B52" s="230"/>
      <c r="C52" s="230"/>
      <c r="D52" s="230"/>
      <c r="E52" s="230"/>
    </row>
    <row r="53" spans="1:5" x14ac:dyDescent="0.3">
      <c r="A53" s="231"/>
      <c r="B53" s="232"/>
      <c r="C53" s="232"/>
      <c r="D53" s="232"/>
      <c r="E53" s="232"/>
    </row>
    <row r="54" spans="1:5" x14ac:dyDescent="0.3">
      <c r="A54" s="233"/>
      <c r="B54" s="234"/>
      <c r="C54" s="234"/>
      <c r="D54" s="234"/>
      <c r="E54" s="234"/>
    </row>
  </sheetData>
  <autoFilter ref="A1:D54" xr:uid="{00000000-0009-0000-0000-000001000000}"/>
  <pageMargins left="0.7" right="0.7" top="0.78749999999999998" bottom="0.78749999999999998"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25"/>
  <sheetViews>
    <sheetView zoomScaleNormal="100" workbookViewId="0">
      <selection activeCell="F16" sqref="F16"/>
    </sheetView>
  </sheetViews>
  <sheetFormatPr baseColWidth="10" defaultColWidth="11.5546875" defaultRowHeight="14.4" x14ac:dyDescent="0.3"/>
  <cols>
    <col min="1" max="1" width="22.109375" style="217" customWidth="1"/>
    <col min="2" max="2" width="60.5546875" style="218" customWidth="1"/>
    <col min="3" max="3" width="8.109375" style="218" customWidth="1"/>
    <col min="4" max="4" width="15.44140625" style="218" customWidth="1"/>
    <col min="5" max="5" width="5" style="218" customWidth="1"/>
    <col min="6" max="6" width="37.77734375" style="235" customWidth="1"/>
    <col min="7" max="7" width="11.5546875" style="236"/>
    <col min="8" max="1024" width="11.5546875" style="218"/>
  </cols>
  <sheetData>
    <row r="1" spans="1:7" s="238" customFormat="1" x14ac:dyDescent="0.3">
      <c r="A1" s="237" t="s">
        <v>8</v>
      </c>
      <c r="B1" s="238" t="s">
        <v>657</v>
      </c>
      <c r="C1" s="238" t="s">
        <v>659</v>
      </c>
      <c r="D1" s="238" t="s">
        <v>660</v>
      </c>
      <c r="E1" s="238" t="s">
        <v>661</v>
      </c>
      <c r="F1" s="239" t="s">
        <v>662</v>
      </c>
      <c r="G1" s="240"/>
    </row>
    <row r="2" spans="1:7" s="234" customFormat="1" ht="28.8" x14ac:dyDescent="0.3">
      <c r="A2" s="233" t="s">
        <v>663</v>
      </c>
      <c r="B2" s="234" t="s">
        <v>664</v>
      </c>
      <c r="C2" s="234" t="s">
        <v>665</v>
      </c>
      <c r="D2" s="234" t="s">
        <v>666</v>
      </c>
      <c r="E2" s="234">
        <v>2020</v>
      </c>
      <c r="F2" s="241"/>
      <c r="G2" s="242"/>
    </row>
    <row r="3" spans="1:7" x14ac:dyDescent="0.3">
      <c r="A3" s="217" t="s">
        <v>667</v>
      </c>
      <c r="B3" s="218" t="s">
        <v>668</v>
      </c>
      <c r="C3" s="218" t="s">
        <v>665</v>
      </c>
      <c r="D3" s="218" t="s">
        <v>666</v>
      </c>
      <c r="E3" s="218">
        <v>2020</v>
      </c>
    </row>
    <row r="4" spans="1:7" ht="28.8" x14ac:dyDescent="0.3">
      <c r="A4" s="217" t="s">
        <v>669</v>
      </c>
      <c r="B4" s="218" t="s">
        <v>670</v>
      </c>
      <c r="C4" s="218" t="s">
        <v>665</v>
      </c>
      <c r="D4" s="218" t="s">
        <v>671</v>
      </c>
      <c r="E4" s="218">
        <v>2021</v>
      </c>
      <c r="F4" s="235" t="s">
        <v>672</v>
      </c>
    </row>
    <row r="5" spans="1:7" ht="28.8" x14ac:dyDescent="0.3">
      <c r="A5" s="217" t="s">
        <v>673</v>
      </c>
      <c r="B5" s="218" t="s">
        <v>674</v>
      </c>
      <c r="C5" s="218" t="s">
        <v>675</v>
      </c>
      <c r="D5" s="218" t="s">
        <v>671</v>
      </c>
      <c r="E5" s="218">
        <v>2020</v>
      </c>
      <c r="F5" s="243" t="s">
        <v>676</v>
      </c>
    </row>
    <row r="6" spans="1:7" ht="28.8" x14ac:dyDescent="0.3">
      <c r="A6" s="217" t="s">
        <v>677</v>
      </c>
      <c r="B6" s="218" t="s">
        <v>678</v>
      </c>
      <c r="C6" s="218" t="s">
        <v>675</v>
      </c>
      <c r="D6" s="218" t="s">
        <v>671</v>
      </c>
      <c r="E6" s="218">
        <v>2020</v>
      </c>
      <c r="F6" s="243" t="s">
        <v>679</v>
      </c>
    </row>
    <row r="7" spans="1:7" ht="28.8" x14ac:dyDescent="0.3">
      <c r="A7" s="217" t="s">
        <v>680</v>
      </c>
      <c r="B7" s="218" t="s">
        <v>681</v>
      </c>
      <c r="C7" s="218" t="s">
        <v>665</v>
      </c>
      <c r="D7" s="218" t="s">
        <v>671</v>
      </c>
      <c r="E7" s="218">
        <v>2021</v>
      </c>
      <c r="F7" s="243" t="s">
        <v>682</v>
      </c>
    </row>
    <row r="8" spans="1:7" x14ac:dyDescent="0.3">
      <c r="A8" s="217" t="s">
        <v>683</v>
      </c>
      <c r="B8" s="218" t="s">
        <v>684</v>
      </c>
      <c r="C8" s="218" t="s">
        <v>685</v>
      </c>
      <c r="D8" s="218" t="s">
        <v>666</v>
      </c>
      <c r="E8" s="218">
        <v>2021</v>
      </c>
    </row>
    <row r="9" spans="1:7" ht="28.8" x14ac:dyDescent="0.3">
      <c r="A9" s="217" t="s">
        <v>686</v>
      </c>
      <c r="B9" s="218" t="s">
        <v>687</v>
      </c>
      <c r="C9" s="218" t="s">
        <v>675</v>
      </c>
      <c r="D9" s="218" t="s">
        <v>671</v>
      </c>
      <c r="E9" s="218">
        <v>2021</v>
      </c>
      <c r="F9" s="243" t="s">
        <v>688</v>
      </c>
    </row>
    <row r="10" spans="1:7" ht="28.8" x14ac:dyDescent="0.3">
      <c r="A10" s="217" t="s">
        <v>689</v>
      </c>
      <c r="B10" s="244" t="s">
        <v>690</v>
      </c>
      <c r="C10" s="218" t="s">
        <v>675</v>
      </c>
      <c r="D10" s="218" t="s">
        <v>671</v>
      </c>
      <c r="E10" s="218">
        <v>2021</v>
      </c>
      <c r="F10" s="235" t="s">
        <v>691</v>
      </c>
    </row>
    <row r="11" spans="1:7" ht="28.8" x14ac:dyDescent="0.3">
      <c r="A11" s="217" t="s">
        <v>692</v>
      </c>
      <c r="B11" s="244" t="s">
        <v>693</v>
      </c>
      <c r="C11" s="218" t="s">
        <v>675</v>
      </c>
      <c r="D11" s="218" t="s">
        <v>671</v>
      </c>
      <c r="E11" s="218">
        <v>2021</v>
      </c>
    </row>
    <row r="12" spans="1:7" x14ac:dyDescent="0.3">
      <c r="A12" s="217" t="s">
        <v>694</v>
      </c>
      <c r="B12" s="218" t="s">
        <v>695</v>
      </c>
      <c r="C12" s="218" t="s">
        <v>665</v>
      </c>
      <c r="D12" s="218" t="s">
        <v>666</v>
      </c>
      <c r="E12" s="218">
        <v>2020</v>
      </c>
    </row>
    <row r="13" spans="1:7" x14ac:dyDescent="0.3">
      <c r="A13" s="217" t="s">
        <v>696</v>
      </c>
      <c r="B13" s="218" t="s">
        <v>697</v>
      </c>
      <c r="C13" s="218" t="s">
        <v>665</v>
      </c>
      <c r="D13" s="218" t="s">
        <v>671</v>
      </c>
      <c r="E13" s="218">
        <v>2021</v>
      </c>
      <c r="F13" s="235" t="s">
        <v>698</v>
      </c>
    </row>
    <row r="14" spans="1:7" ht="28.8" x14ac:dyDescent="0.3">
      <c r="A14" s="244" t="s">
        <v>699</v>
      </c>
      <c r="B14" s="244" t="s">
        <v>700</v>
      </c>
      <c r="C14" s="218" t="s">
        <v>665</v>
      </c>
      <c r="D14" s="218" t="s">
        <v>671</v>
      </c>
      <c r="E14" s="218">
        <v>2022</v>
      </c>
      <c r="F14" s="244" t="s">
        <v>701</v>
      </c>
    </row>
    <row r="15" spans="1:7" ht="28.8" x14ac:dyDescent="0.3">
      <c r="A15" s="217" t="s">
        <v>702</v>
      </c>
      <c r="B15" t="s">
        <v>703</v>
      </c>
      <c r="C15" s="218" t="s">
        <v>675</v>
      </c>
      <c r="D15" s="218" t="s">
        <v>671</v>
      </c>
      <c r="E15" s="218">
        <v>2022</v>
      </c>
      <c r="F15" s="235" t="s">
        <v>704</v>
      </c>
    </row>
    <row r="16" spans="1:7" x14ac:dyDescent="0.3">
      <c r="B16" s="244"/>
    </row>
    <row r="18" spans="1:7" x14ac:dyDescent="0.3">
      <c r="A18" s="245"/>
    </row>
    <row r="25" spans="1:7" s="234" customFormat="1" x14ac:dyDescent="0.3">
      <c r="A25" s="233"/>
      <c r="F25" s="241"/>
      <c r="G25" s="242"/>
    </row>
  </sheetData>
  <hyperlinks>
    <hyperlink ref="F5" r:id="rId1" xr:uid="{00000000-0004-0000-0200-000000000000}"/>
    <hyperlink ref="F6" r:id="rId2" xr:uid="{00000000-0004-0000-0200-000001000000}"/>
    <hyperlink ref="F7" r:id="rId3" xr:uid="{00000000-0004-0000-0200-000002000000}"/>
    <hyperlink ref="F9" r:id="rId4" xr:uid="{00000000-0004-0000-0200-000003000000}"/>
    <hyperlink ref="F15" r:id="rId5" xr:uid="{00000000-0004-0000-0200-000004000000}"/>
  </hyperlinks>
  <pageMargins left="0.7" right="0.7" top="0.78749999999999998" bottom="0.78749999999999998"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zoomScaleNormal="100" workbookViewId="0">
      <selection activeCell="H8" sqref="H8"/>
    </sheetView>
  </sheetViews>
  <sheetFormatPr baseColWidth="10" defaultColWidth="11.5546875" defaultRowHeight="14.4" x14ac:dyDescent="0.3"/>
  <cols>
    <col min="1" max="1" width="40" style="218" customWidth="1"/>
    <col min="2" max="2" width="39.44140625" style="218" customWidth="1"/>
    <col min="3" max="3" width="56.6640625" style="218" customWidth="1"/>
    <col min="4" max="1024" width="11.5546875" style="219"/>
  </cols>
  <sheetData>
    <row r="1" spans="1:3" s="249" customFormat="1" x14ac:dyDescent="0.3">
      <c r="A1" s="246" t="s">
        <v>657</v>
      </c>
      <c r="B1" s="247" t="s">
        <v>5</v>
      </c>
      <c r="C1" s="248" t="s">
        <v>662</v>
      </c>
    </row>
    <row r="2" spans="1:3" s="219" customFormat="1" ht="28.8" x14ac:dyDescent="0.3">
      <c r="A2" s="250" t="s">
        <v>705</v>
      </c>
      <c r="B2" s="251" t="s">
        <v>706</v>
      </c>
      <c r="C2" s="252" t="s">
        <v>707</v>
      </c>
    </row>
    <row r="3" spans="1:3" ht="75.599999999999994" customHeight="1" x14ac:dyDescent="0.3">
      <c r="A3" s="233" t="s">
        <v>708</v>
      </c>
      <c r="B3" s="234" t="s">
        <v>709</v>
      </c>
      <c r="C3" s="253" t="s">
        <v>710</v>
      </c>
    </row>
    <row r="4" spans="1:3" ht="28.8" x14ac:dyDescent="0.3">
      <c r="A4" s="217" t="s">
        <v>711</v>
      </c>
      <c r="B4" s="218" t="s">
        <v>712</v>
      </c>
      <c r="C4" s="243" t="s">
        <v>713</v>
      </c>
    </row>
    <row r="5" spans="1:3" ht="43.2" x14ac:dyDescent="0.3">
      <c r="A5" s="217" t="s">
        <v>714</v>
      </c>
      <c r="B5" s="218" t="s">
        <v>715</v>
      </c>
      <c r="C5" s="243" t="s">
        <v>716</v>
      </c>
    </row>
    <row r="6" spans="1:3" ht="43.2" x14ac:dyDescent="0.3">
      <c r="A6" s="217" t="s">
        <v>717</v>
      </c>
      <c r="B6" s="218" t="s">
        <v>718</v>
      </c>
      <c r="C6" s="243" t="s">
        <v>719</v>
      </c>
    </row>
    <row r="7" spans="1:3" ht="43.2" x14ac:dyDescent="0.3">
      <c r="A7" s="217" t="s">
        <v>720</v>
      </c>
      <c r="B7" s="218" t="s">
        <v>721</v>
      </c>
      <c r="C7" s="243" t="s">
        <v>722</v>
      </c>
    </row>
    <row r="8" spans="1:3" ht="72" x14ac:dyDescent="0.3">
      <c r="A8" s="217" t="s">
        <v>723</v>
      </c>
      <c r="B8" s="218" t="s">
        <v>724</v>
      </c>
      <c r="C8" s="243" t="s">
        <v>725</v>
      </c>
    </row>
    <row r="9" spans="1:3" x14ac:dyDescent="0.3">
      <c r="A9" s="217"/>
      <c r="C9" s="235"/>
    </row>
    <row r="10" spans="1:3" x14ac:dyDescent="0.3">
      <c r="A10" s="217"/>
      <c r="C10" s="235"/>
    </row>
    <row r="11" spans="1:3" x14ac:dyDescent="0.3">
      <c r="A11" s="217"/>
      <c r="C11" s="235"/>
    </row>
    <row r="12" spans="1:3" x14ac:dyDescent="0.3">
      <c r="A12" s="217"/>
      <c r="C12" s="235"/>
    </row>
    <row r="13" spans="1:3" x14ac:dyDescent="0.3">
      <c r="A13" s="217"/>
      <c r="C13" s="235"/>
    </row>
    <row r="14" spans="1:3" x14ac:dyDescent="0.3">
      <c r="A14" s="217"/>
      <c r="C14" s="235"/>
    </row>
    <row r="15" spans="1:3" x14ac:dyDescent="0.3">
      <c r="A15" s="217"/>
      <c r="C15" s="235"/>
    </row>
    <row r="16" spans="1:3" x14ac:dyDescent="0.3">
      <c r="A16" s="217"/>
      <c r="C16" s="235"/>
    </row>
    <row r="17" spans="1:3" x14ac:dyDescent="0.3">
      <c r="A17" s="217"/>
      <c r="C17" s="235"/>
    </row>
    <row r="18" spans="1:3" x14ac:dyDescent="0.3">
      <c r="A18" s="217"/>
      <c r="C18" s="235"/>
    </row>
    <row r="19" spans="1:3" x14ac:dyDescent="0.3">
      <c r="A19" s="231"/>
      <c r="B19" s="232"/>
      <c r="C19" s="254"/>
    </row>
    <row r="20" spans="1:3" x14ac:dyDescent="0.3">
      <c r="A20" s="234"/>
      <c r="B20" s="234"/>
      <c r="C20" s="234"/>
    </row>
  </sheetData>
  <hyperlinks>
    <hyperlink ref="C2" r:id="rId1" xr:uid="{00000000-0004-0000-0300-000000000000}"/>
    <hyperlink ref="C3" r:id="rId2" xr:uid="{00000000-0004-0000-0300-000001000000}"/>
    <hyperlink ref="C4" r:id="rId3" xr:uid="{00000000-0004-0000-0300-000002000000}"/>
    <hyperlink ref="C5" r:id="rId4" xr:uid="{00000000-0004-0000-0300-000003000000}"/>
    <hyperlink ref="C6" r:id="rId5" xr:uid="{00000000-0004-0000-0300-000004000000}"/>
    <hyperlink ref="C7" r:id="rId6" xr:uid="{00000000-0004-0000-0300-000005000000}"/>
    <hyperlink ref="C8" r:id="rId7" xr:uid="{00000000-0004-0000-0300-000006000000}"/>
  </hyperlinks>
  <pageMargins left="0.7" right="0.7" top="0.78749999999999998" bottom="0.78749999999999998"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4"/>
  <sheetViews>
    <sheetView tabSelected="1" zoomScaleNormal="100" workbookViewId="0">
      <selection activeCell="E31" sqref="E31"/>
    </sheetView>
  </sheetViews>
  <sheetFormatPr baseColWidth="10" defaultColWidth="9.33203125" defaultRowHeight="14.4" x14ac:dyDescent="0.3"/>
  <cols>
    <col min="1" max="1" width="11.5546875" customWidth="1"/>
    <col min="2" max="2" width="5.109375" customWidth="1"/>
    <col min="3" max="3" width="36.6640625" customWidth="1"/>
    <col min="4" max="4" width="32" customWidth="1"/>
    <col min="5" max="5" width="125.5546875" customWidth="1"/>
    <col min="6" max="7" width="12" customWidth="1"/>
    <col min="8" max="8" width="50.5546875" customWidth="1"/>
    <col min="9" max="9" width="55.77734375" customWidth="1"/>
    <col min="10" max="10" width="97.109375" customWidth="1"/>
  </cols>
  <sheetData>
    <row r="1" spans="1:9" x14ac:dyDescent="0.3">
      <c r="A1" t="s">
        <v>726</v>
      </c>
      <c r="B1" s="255" t="s">
        <v>659</v>
      </c>
      <c r="C1" s="255" t="s">
        <v>727</v>
      </c>
      <c r="D1" s="255" t="s">
        <v>728</v>
      </c>
      <c r="E1" s="255" t="s">
        <v>662</v>
      </c>
      <c r="F1" s="255" t="s">
        <v>729</v>
      </c>
      <c r="G1" s="255" t="s">
        <v>730</v>
      </c>
      <c r="H1" s="255" t="s">
        <v>731</v>
      </c>
      <c r="I1" s="255" t="s">
        <v>657</v>
      </c>
    </row>
    <row r="2" spans="1:9" x14ac:dyDescent="0.3">
      <c r="A2">
        <v>0</v>
      </c>
      <c r="B2" s="255" t="s">
        <v>741</v>
      </c>
      <c r="C2" s="255" t="s">
        <v>733</v>
      </c>
      <c r="D2" s="255" t="s">
        <v>757</v>
      </c>
      <c r="E2" s="255" t="s">
        <v>758</v>
      </c>
      <c r="F2" s="255" t="s">
        <v>736</v>
      </c>
      <c r="G2" s="255" t="s">
        <v>759</v>
      </c>
      <c r="H2" s="256">
        <v>42509</v>
      </c>
      <c r="I2" s="257" t="s">
        <v>760</v>
      </c>
    </row>
    <row r="3" spans="1:9" x14ac:dyDescent="0.3">
      <c r="A3">
        <v>0</v>
      </c>
      <c r="B3" s="255" t="s">
        <v>741</v>
      </c>
      <c r="C3" s="255" t="s">
        <v>733</v>
      </c>
      <c r="D3" s="255"/>
      <c r="E3" s="255" t="s">
        <v>761</v>
      </c>
      <c r="F3" s="255" t="s">
        <v>736</v>
      </c>
      <c r="G3" s="255"/>
      <c r="H3" s="256">
        <v>43279</v>
      </c>
      <c r="I3" s="258" t="s">
        <v>762</v>
      </c>
    </row>
    <row r="4" spans="1:9" x14ac:dyDescent="0.3">
      <c r="A4">
        <v>0</v>
      </c>
      <c r="B4" s="255" t="s">
        <v>741</v>
      </c>
      <c r="C4" s="255" t="s">
        <v>733</v>
      </c>
      <c r="D4" s="255"/>
      <c r="E4" s="255" t="s">
        <v>763</v>
      </c>
      <c r="F4" s="255" t="s">
        <v>736</v>
      </c>
      <c r="G4" s="255"/>
      <c r="H4" s="256">
        <v>43279</v>
      </c>
      <c r="I4" s="258" t="s">
        <v>764</v>
      </c>
    </row>
    <row r="5" spans="1:9" x14ac:dyDescent="0.3">
      <c r="A5">
        <v>0</v>
      </c>
      <c r="B5" t="s">
        <v>741</v>
      </c>
      <c r="C5" t="s">
        <v>733</v>
      </c>
      <c r="D5" t="s">
        <v>744</v>
      </c>
      <c r="E5" t="s">
        <v>748</v>
      </c>
      <c r="F5" t="s">
        <v>736</v>
      </c>
      <c r="G5" t="s">
        <v>746</v>
      </c>
      <c r="H5" s="256">
        <v>44102</v>
      </c>
      <c r="I5" s="258" t="s">
        <v>749</v>
      </c>
    </row>
    <row r="6" spans="1:9" ht="27" x14ac:dyDescent="0.3">
      <c r="A6">
        <v>0</v>
      </c>
      <c r="B6" s="259" t="s">
        <v>732</v>
      </c>
      <c r="C6" s="259" t="s">
        <v>733</v>
      </c>
      <c r="D6" s="259" t="s">
        <v>734</v>
      </c>
      <c r="E6" s="259" t="s">
        <v>735</v>
      </c>
      <c r="F6" s="259" t="s">
        <v>736</v>
      </c>
      <c r="G6" s="259" t="s">
        <v>737</v>
      </c>
      <c r="H6" s="256">
        <v>44880</v>
      </c>
      <c r="I6" s="260" t="s">
        <v>738</v>
      </c>
    </row>
    <row r="7" spans="1:9" ht="28.8" x14ac:dyDescent="0.3">
      <c r="A7">
        <v>0</v>
      </c>
      <c r="B7" s="259" t="s">
        <v>732</v>
      </c>
      <c r="C7" s="259" t="s">
        <v>733</v>
      </c>
      <c r="D7" s="259" t="s">
        <v>734</v>
      </c>
      <c r="E7" s="259" t="s">
        <v>739</v>
      </c>
      <c r="F7" s="259" t="s">
        <v>736</v>
      </c>
      <c r="G7" s="259" t="s">
        <v>737</v>
      </c>
      <c r="H7" s="256">
        <v>44880</v>
      </c>
      <c r="I7" s="244" t="s">
        <v>740</v>
      </c>
    </row>
    <row r="8" spans="1:9" ht="28.8" x14ac:dyDescent="0.3">
      <c r="A8">
        <v>0</v>
      </c>
      <c r="B8" s="259" t="s">
        <v>741</v>
      </c>
      <c r="C8" s="259" t="s">
        <v>733</v>
      </c>
      <c r="D8" s="259" t="s">
        <v>734</v>
      </c>
      <c r="E8" s="259" t="s">
        <v>742</v>
      </c>
      <c r="F8" s="259" t="s">
        <v>736</v>
      </c>
      <c r="G8" s="259" t="s">
        <v>737</v>
      </c>
      <c r="H8" s="256">
        <v>44880</v>
      </c>
      <c r="I8" s="244" t="s">
        <v>743</v>
      </c>
    </row>
    <row r="9" spans="1:9" x14ac:dyDescent="0.3">
      <c r="A9">
        <v>1</v>
      </c>
      <c r="B9" t="s">
        <v>741</v>
      </c>
      <c r="C9" t="s">
        <v>733</v>
      </c>
      <c r="D9" t="s">
        <v>744</v>
      </c>
      <c r="E9" t="s">
        <v>745</v>
      </c>
      <c r="F9" t="s">
        <v>736</v>
      </c>
      <c r="G9" t="s">
        <v>746</v>
      </c>
      <c r="H9" s="256">
        <v>44880</v>
      </c>
      <c r="I9" s="258" t="s">
        <v>747</v>
      </c>
    </row>
    <row r="10" spans="1:9" ht="17.850000000000001" customHeight="1" x14ac:dyDescent="0.3">
      <c r="A10">
        <v>1</v>
      </c>
      <c r="B10" t="s">
        <v>741</v>
      </c>
      <c r="C10" t="s">
        <v>733</v>
      </c>
      <c r="D10" t="s">
        <v>744</v>
      </c>
      <c r="E10" t="s">
        <v>750</v>
      </c>
      <c r="F10" t="s">
        <v>736</v>
      </c>
      <c r="G10" t="s">
        <v>746</v>
      </c>
      <c r="H10" s="256">
        <v>44880</v>
      </c>
      <c r="I10" s="258" t="s">
        <v>751</v>
      </c>
    </row>
    <row r="11" spans="1:9" x14ac:dyDescent="0.3">
      <c r="A11">
        <v>1</v>
      </c>
      <c r="B11" t="s">
        <v>732</v>
      </c>
      <c r="C11" t="s">
        <v>733</v>
      </c>
      <c r="D11" t="s">
        <v>744</v>
      </c>
      <c r="E11" t="s">
        <v>752</v>
      </c>
      <c r="F11" t="s">
        <v>736</v>
      </c>
      <c r="G11" t="s">
        <v>746</v>
      </c>
      <c r="H11" s="256">
        <v>44880</v>
      </c>
      <c r="I11" s="258" t="s">
        <v>753</v>
      </c>
    </row>
    <row r="12" spans="1:9" x14ac:dyDescent="0.3">
      <c r="A12">
        <v>1</v>
      </c>
      <c r="B12" t="s">
        <v>741</v>
      </c>
      <c r="C12" t="s">
        <v>733</v>
      </c>
      <c r="D12" t="s">
        <v>754</v>
      </c>
      <c r="E12" t="s">
        <v>793</v>
      </c>
      <c r="F12" t="s">
        <v>736</v>
      </c>
      <c r="G12" t="s">
        <v>755</v>
      </c>
      <c r="H12" s="256">
        <v>44880</v>
      </c>
      <c r="I12" s="258" t="s">
        <v>756</v>
      </c>
    </row>
    <row r="13" spans="1:9" x14ac:dyDescent="0.3">
      <c r="A13">
        <v>1</v>
      </c>
      <c r="B13" t="s">
        <v>741</v>
      </c>
      <c r="C13" t="s">
        <v>733</v>
      </c>
      <c r="D13" t="s">
        <v>765</v>
      </c>
      <c r="E13" s="252" t="s">
        <v>766</v>
      </c>
      <c r="F13" t="s">
        <v>736</v>
      </c>
      <c r="G13" t="s">
        <v>767</v>
      </c>
      <c r="H13" s="256">
        <v>44880</v>
      </c>
      <c r="I13" t="s">
        <v>768</v>
      </c>
    </row>
    <row r="14" spans="1:9" x14ac:dyDescent="0.3">
      <c r="A14">
        <v>1</v>
      </c>
      <c r="B14" t="s">
        <v>741</v>
      </c>
      <c r="C14" t="s">
        <v>733</v>
      </c>
      <c r="D14" t="s">
        <v>769</v>
      </c>
      <c r="E14" s="252" t="s">
        <v>770</v>
      </c>
      <c r="F14" t="s">
        <v>736</v>
      </c>
      <c r="G14" t="s">
        <v>771</v>
      </c>
      <c r="H14" s="256">
        <v>44895</v>
      </c>
      <c r="I14" t="s">
        <v>772</v>
      </c>
    </row>
    <row r="15" spans="1:9" x14ac:dyDescent="0.3">
      <c r="A15">
        <v>1</v>
      </c>
      <c r="B15" t="s">
        <v>741</v>
      </c>
      <c r="C15" t="s">
        <v>733</v>
      </c>
      <c r="D15" t="s">
        <v>769</v>
      </c>
      <c r="E15" s="252" t="s">
        <v>773</v>
      </c>
      <c r="F15" t="s">
        <v>736</v>
      </c>
      <c r="G15" t="s">
        <v>771</v>
      </c>
      <c r="H15" s="256">
        <v>44895</v>
      </c>
      <c r="I15" t="s">
        <v>774</v>
      </c>
    </row>
    <row r="16" spans="1:9" x14ac:dyDescent="0.3">
      <c r="A16">
        <v>1</v>
      </c>
      <c r="B16" t="s">
        <v>732</v>
      </c>
      <c r="C16" t="s">
        <v>769</v>
      </c>
      <c r="E16" s="252" t="s">
        <v>775</v>
      </c>
      <c r="F16" t="s">
        <v>771</v>
      </c>
      <c r="H16" s="256">
        <v>44904</v>
      </c>
      <c r="I16" t="s">
        <v>776</v>
      </c>
    </row>
    <row r="17" spans="1:9" x14ac:dyDescent="0.3">
      <c r="A17">
        <v>1</v>
      </c>
      <c r="B17" t="s">
        <v>741</v>
      </c>
      <c r="C17" t="s">
        <v>733</v>
      </c>
      <c r="D17" t="s">
        <v>734</v>
      </c>
      <c r="E17" s="252" t="s">
        <v>777</v>
      </c>
      <c r="F17" t="s">
        <v>736</v>
      </c>
      <c r="G17" t="s">
        <v>737</v>
      </c>
      <c r="H17" s="256">
        <v>44931</v>
      </c>
      <c r="I17" t="s">
        <v>778</v>
      </c>
    </row>
    <row r="18" spans="1:9" x14ac:dyDescent="0.3">
      <c r="A18">
        <v>1</v>
      </c>
      <c r="B18" t="s">
        <v>741</v>
      </c>
      <c r="C18" t="s">
        <v>733</v>
      </c>
      <c r="D18" s="259" t="s">
        <v>734</v>
      </c>
      <c r="E18" t="s">
        <v>788</v>
      </c>
      <c r="F18" t="s">
        <v>736</v>
      </c>
      <c r="G18" t="s">
        <v>737</v>
      </c>
      <c r="H18" s="256">
        <v>45107</v>
      </c>
      <c r="I18" t="s">
        <v>787</v>
      </c>
    </row>
    <row r="19" spans="1:9" x14ac:dyDescent="0.3">
      <c r="A19">
        <v>1</v>
      </c>
      <c r="B19" t="s">
        <v>732</v>
      </c>
      <c r="C19" t="s">
        <v>733</v>
      </c>
      <c r="D19" s="259" t="s">
        <v>734</v>
      </c>
      <c r="E19" t="s">
        <v>789</v>
      </c>
      <c r="F19" t="s">
        <v>736</v>
      </c>
      <c r="G19" t="s">
        <v>737</v>
      </c>
      <c r="H19" s="256">
        <v>45107</v>
      </c>
      <c r="I19" t="s">
        <v>790</v>
      </c>
    </row>
    <row r="20" spans="1:9" x14ac:dyDescent="0.3">
      <c r="A20">
        <v>1</v>
      </c>
      <c r="B20" t="s">
        <v>741</v>
      </c>
      <c r="C20" t="s">
        <v>733</v>
      </c>
      <c r="D20" t="s">
        <v>769</v>
      </c>
      <c r="E20" s="252" t="s">
        <v>779</v>
      </c>
      <c r="F20" t="s">
        <v>736</v>
      </c>
      <c r="G20" t="s">
        <v>771</v>
      </c>
      <c r="H20" s="256">
        <v>45108</v>
      </c>
      <c r="I20" t="s">
        <v>780</v>
      </c>
    </row>
    <row r="21" spans="1:9" x14ac:dyDescent="0.3">
      <c r="A21">
        <v>1</v>
      </c>
      <c r="B21" t="s">
        <v>741</v>
      </c>
      <c r="C21" t="s">
        <v>733</v>
      </c>
      <c r="D21" t="s">
        <v>769</v>
      </c>
      <c r="E21" s="252" t="s">
        <v>781</v>
      </c>
      <c r="F21" t="s">
        <v>736</v>
      </c>
      <c r="G21" t="s">
        <v>771</v>
      </c>
      <c r="H21" s="256">
        <v>45108</v>
      </c>
      <c r="I21" t="s">
        <v>782</v>
      </c>
    </row>
    <row r="22" spans="1:9" x14ac:dyDescent="0.3">
      <c r="A22">
        <v>1</v>
      </c>
      <c r="B22" t="s">
        <v>741</v>
      </c>
      <c r="C22" t="s">
        <v>733</v>
      </c>
      <c r="D22" s="255" t="s">
        <v>769</v>
      </c>
      <c r="E22" s="252" t="s">
        <v>783</v>
      </c>
      <c r="F22" t="s">
        <v>736</v>
      </c>
      <c r="G22" t="s">
        <v>771</v>
      </c>
      <c r="H22" s="256">
        <v>45108</v>
      </c>
      <c r="I22" t="s">
        <v>784</v>
      </c>
    </row>
    <row r="23" spans="1:9" x14ac:dyDescent="0.3">
      <c r="A23">
        <v>1</v>
      </c>
      <c r="B23" t="s">
        <v>741</v>
      </c>
      <c r="C23" t="s">
        <v>733</v>
      </c>
      <c r="D23" s="255" t="s">
        <v>769</v>
      </c>
      <c r="E23" s="252" t="s">
        <v>785</v>
      </c>
      <c r="F23" t="s">
        <v>736</v>
      </c>
      <c r="G23" t="s">
        <v>771</v>
      </c>
      <c r="H23" s="256">
        <v>45108</v>
      </c>
      <c r="I23" t="s">
        <v>786</v>
      </c>
    </row>
    <row r="24" spans="1:9" x14ac:dyDescent="0.3">
      <c r="A24">
        <v>1</v>
      </c>
      <c r="B24" t="s">
        <v>732</v>
      </c>
      <c r="C24" t="s">
        <v>733</v>
      </c>
      <c r="D24" t="s">
        <v>754</v>
      </c>
      <c r="E24" t="s">
        <v>791</v>
      </c>
      <c r="F24" t="s">
        <v>736</v>
      </c>
      <c r="G24" t="s">
        <v>755</v>
      </c>
      <c r="H24" s="256">
        <v>45108</v>
      </c>
      <c r="I24" t="s">
        <v>792</v>
      </c>
    </row>
  </sheetData>
  <sortState xmlns:xlrd2="http://schemas.microsoft.com/office/spreadsheetml/2017/richdata2" ref="A2:I24">
    <sortCondition ref="H2:H24"/>
  </sortState>
  <hyperlinks>
    <hyperlink ref="C6" r:id="rId1" xr:uid="{00000000-0004-0000-0400-000000000000}"/>
    <hyperlink ref="E13" r:id="rId2" xr:uid="{00000000-0004-0000-0400-000001000000}"/>
    <hyperlink ref="E14" r:id="rId3" xr:uid="{00000000-0004-0000-0400-000002000000}"/>
    <hyperlink ref="E15" r:id="rId4" xr:uid="{00000000-0004-0000-0400-000003000000}"/>
    <hyperlink ref="E16" r:id="rId5" xr:uid="{00000000-0004-0000-0400-000004000000}"/>
    <hyperlink ref="E20" r:id="rId6" xr:uid="{00000000-0004-0000-0400-000005000000}"/>
  </hyperlink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EML_Tool_WP</vt:lpstr>
      <vt:lpstr>AG_Web_Activities </vt:lpstr>
      <vt:lpstr>Compl_Thesis</vt:lpstr>
      <vt:lpstr>Software</vt:lpstr>
      <vt:lpstr>OpenTheses</vt:lpstr>
      <vt:lpstr>EML_Tool_WP!Druckbereich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AB_notebook</dc:creator>
  <dc:description/>
  <cp:lastModifiedBy>Wess, Matthias (CT REE ELM ELD-AT)</cp:lastModifiedBy>
  <cp:revision>30</cp:revision>
  <cp:lastPrinted>2016-05-27T07:44:33Z</cp:lastPrinted>
  <dcterms:created xsi:type="dcterms:W3CDTF">2011-03-09T12:57:04Z</dcterms:created>
  <dcterms:modified xsi:type="dcterms:W3CDTF">2023-07-06T16:27:38Z</dcterms:modified>
  <dc:language>de-AT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_Confidentiality">
    <vt:lpwstr>Restricted</vt:lpwstr>
  </property>
  <property fmtid="{D5CDD505-2E9C-101B-9397-08002B2CF9AE}" pid="3" name="HyperlinksChanged">
    <vt:bool>false</vt:bool>
  </property>
  <property fmtid="{D5CDD505-2E9C-101B-9397-08002B2CF9AE}" pid="4" name="LinksUpToDate">
    <vt:bool>false</vt:bool>
  </property>
  <property fmtid="{D5CDD505-2E9C-101B-9397-08002B2CF9AE}" pid="5" name="MSIP_Label_a59b6cd5-d141-4a33-8bf1-0ca04484304f_ActionId">
    <vt:lpwstr>89fa8f68-fe42-4a3e-b781-0769717a27cb</vt:lpwstr>
  </property>
  <property fmtid="{D5CDD505-2E9C-101B-9397-08002B2CF9AE}" pid="6" name="MSIP_Label_a59b6cd5-d141-4a33-8bf1-0ca04484304f_ContentBits">
    <vt:lpwstr>0</vt:lpwstr>
  </property>
  <property fmtid="{D5CDD505-2E9C-101B-9397-08002B2CF9AE}" pid="7" name="MSIP_Label_a59b6cd5-d141-4a33-8bf1-0ca04484304f_Enabled">
    <vt:lpwstr>true</vt:lpwstr>
  </property>
  <property fmtid="{D5CDD505-2E9C-101B-9397-08002B2CF9AE}" pid="8" name="MSIP_Label_a59b6cd5-d141-4a33-8bf1-0ca04484304f_Method">
    <vt:lpwstr>Standard</vt:lpwstr>
  </property>
  <property fmtid="{D5CDD505-2E9C-101B-9397-08002B2CF9AE}" pid="9" name="MSIP_Label_a59b6cd5-d141-4a33-8bf1-0ca04484304f_Name">
    <vt:lpwstr>restricted-default</vt:lpwstr>
  </property>
  <property fmtid="{D5CDD505-2E9C-101B-9397-08002B2CF9AE}" pid="10" name="MSIP_Label_a59b6cd5-d141-4a33-8bf1-0ca04484304f_SetDate">
    <vt:lpwstr>2020-12-09T15:26:54Z</vt:lpwstr>
  </property>
  <property fmtid="{D5CDD505-2E9C-101B-9397-08002B2CF9AE}" pid="11" name="MSIP_Label_a59b6cd5-d141-4a33-8bf1-0ca04484304f_SiteId">
    <vt:lpwstr>38ae3bcd-9579-4fd4-adda-b42e1495d55a</vt:lpwstr>
  </property>
  <property fmtid="{D5CDD505-2E9C-101B-9397-08002B2CF9AE}" pid="12" name="ScaleCrop">
    <vt:bool>false</vt:bool>
  </property>
  <property fmtid="{D5CDD505-2E9C-101B-9397-08002B2CF9AE}" pid="13" name="ShareDoc">
    <vt:bool>false</vt:bool>
  </property>
</Properties>
</file>