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1-4" sheetId="1" r:id="rId3"/>
    <sheet state="visible" name="Labour Tracker" sheetId="2" r:id="rId4"/>
  </sheets>
  <definedNames/>
  <calcPr/>
</workbook>
</file>

<file path=xl/sharedStrings.xml><?xml version="1.0" encoding="utf-8"?>
<sst xmlns="http://schemas.openxmlformats.org/spreadsheetml/2006/main" count="390" uniqueCount="210">
  <si>
    <t>Saltys Labour Tracker</t>
  </si>
  <si>
    <t>Sous Chef Fills out cells in light blue DAILY</t>
  </si>
  <si>
    <t>OT &amp; BILL TIMES TO BE FILLED OUT DAILY</t>
  </si>
  <si>
    <t>Budget % (ops budget)                                                                $per/mnhr Budget (ops budget)</t>
  </si>
  <si>
    <t>Day Kitchen-Owner Sous Chef/Swing Sous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</si>
  <si>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</si>
  <si>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</si>
  <si>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</si>
  <si>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</si>
  <si>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</si>
  <si>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</si>
  <si>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</si>
  <si>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</si>
  <si>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Scheduled $/hr</t>
  </si>
  <si>
    <t>Actual $/hr</t>
  </si>
  <si>
    <t xml:space="preserve"> Period 1 Wk 2</t>
  </si>
  <si>
    <t>$/hr Variance</t>
  </si>
  <si>
    <t>Scheduled Hours</t>
  </si>
  <si>
    <t>Actual Hours</t>
  </si>
  <si>
    <t>16.75</t>
  </si>
  <si>
    <t>31.5</t>
  </si>
  <si>
    <t>Overtime Hours</t>
  </si>
  <si>
    <t>Total Hours</t>
  </si>
  <si>
    <t xml:space="preserve"> </t>
  </si>
  <si>
    <t>DATE</t>
  </si>
  <si>
    <t>Scheduled %</t>
  </si>
  <si>
    <t>MONDAY</t>
  </si>
  <si>
    <t>Prep Hours</t>
  </si>
  <si>
    <t>Actual %</t>
  </si>
  <si>
    <t xml:space="preserve">Day Line </t>
  </si>
  <si>
    <t>Night Line</t>
  </si>
  <si>
    <t>Rec Hours</t>
  </si>
  <si>
    <t>Wage</t>
  </si>
  <si>
    <t>Day Labour $</t>
  </si>
  <si>
    <t>Night labour $</t>
  </si>
  <si>
    <t>TUESDAY</t>
  </si>
  <si>
    <t>WEDNESDAY</t>
  </si>
  <si>
    <t>Variance %</t>
  </si>
  <si>
    <t>THURSDAY</t>
  </si>
  <si>
    <t>FRIDAY</t>
  </si>
  <si>
    <t>Forcasted Sales</t>
  </si>
  <si>
    <t>SATURDAY</t>
  </si>
  <si>
    <t>SUNDAY</t>
  </si>
  <si>
    <t>Actual Sales</t>
  </si>
  <si>
    <t>Sales Variance</t>
  </si>
  <si>
    <t>Bill Times</t>
  </si>
  <si>
    <t xml:space="preserve">11am-2pm </t>
  </si>
  <si>
    <t>2pm-5pm</t>
  </si>
  <si>
    <t>Total Bill Times</t>
  </si>
  <si>
    <t>Night Kitchen-Owner Sous Chef/Swing Sous</t>
  </si>
  <si>
    <t>EXECUTIVE CHEF</t>
  </si>
  <si>
    <t>JEFF PETERSON</t>
  </si>
  <si>
    <t>#'S</t>
  </si>
  <si>
    <t>SALTYS PRODUCT TESTING</t>
  </si>
  <si>
    <t>Recipe Writing/PP3 input</t>
  </si>
  <si>
    <t>11-8</t>
  </si>
  <si>
    <t>DAY TRAINING</t>
  </si>
  <si>
    <t>TR Anthony @ earls</t>
  </si>
  <si>
    <t>NIGHT TRAINING</t>
  </si>
  <si>
    <t>Meg-Oven Earls</t>
  </si>
  <si>
    <t>17.5</t>
  </si>
  <si>
    <t>26.5</t>
  </si>
  <si>
    <t>DEVELOPMENT SESSIONS</t>
  </si>
  <si>
    <t>TREVOR @315PM</t>
  </si>
  <si>
    <t>BRAYDEN @3PM</t>
  </si>
  <si>
    <t>BAILEY @3PM                  ZANE @415PM</t>
  </si>
  <si>
    <t>NICK @130                            MIKE @230                               CODY @4</t>
  </si>
  <si>
    <t>5pm-8pm</t>
  </si>
  <si>
    <t>8pm-close</t>
  </si>
  <si>
    <t>MEETINGS/TO DO</t>
  </si>
  <si>
    <t>EARLS COACH'S CORNER @2PM</t>
  </si>
  <si>
    <t>SALTYS COACH'S CORNER @2PM</t>
  </si>
  <si>
    <t>REVIEW EARLS SCHEDULE</t>
  </si>
  <si>
    <t>EXECUTIVE SOUS CHEF</t>
  </si>
  <si>
    <t>TOM PARSONS</t>
  </si>
  <si>
    <t>REQ</t>
  </si>
  <si>
    <t>5-9</t>
  </si>
  <si>
    <t>TR Fryer/Apps/Pans</t>
  </si>
  <si>
    <t>Tr Trevor Transition/Oven</t>
  </si>
  <si>
    <t>Day Sous</t>
  </si>
  <si>
    <t>ZANE MACLEAN</t>
  </si>
  <si>
    <t>7-4 #s CCH/HS</t>
  </si>
  <si>
    <t>1030-8 CCH/HS</t>
  </si>
  <si>
    <t>8-4 CCH/LS set recruit</t>
  </si>
  <si>
    <t>8-4 LS</t>
  </si>
  <si>
    <t>Set up recruit</t>
  </si>
  <si>
    <t>6-830 Fin @earls</t>
  </si>
  <si>
    <t>PREP CHARTS/OG</t>
  </si>
  <si>
    <t>JP@415</t>
  </si>
  <si>
    <t>TRAINING</t>
  </si>
  <si>
    <t>PROTEIN/VEG</t>
  </si>
  <si>
    <t>BRAYDEN SPEAKS-CHINDA</t>
  </si>
  <si>
    <t>10-3 Veg/Pro</t>
  </si>
  <si>
    <t>10-2 VEG/PRO CCH'S CRNR</t>
  </si>
  <si>
    <t>4-1030 CCh</t>
  </si>
  <si>
    <t>530-1030 OV CALL</t>
  </si>
  <si>
    <t>5-730 Oven</t>
  </si>
  <si>
    <t>JP@3PM</t>
  </si>
  <si>
    <t>LINESET</t>
  </si>
  <si>
    <t>KALE ALISON</t>
  </si>
  <si>
    <t>9-3 LS</t>
  </si>
  <si>
    <t>845-2 LS CCH'S CRNR</t>
  </si>
  <si>
    <t>830-4 LS</t>
  </si>
  <si>
    <t>SET AM ROUTINE</t>
  </si>
  <si>
    <t>VEG/PRO</t>
  </si>
  <si>
    <t>SHARLIE LUCAS</t>
  </si>
  <si>
    <t>10-330 Veg/Pro</t>
  </si>
  <si>
    <t>10-4 Veg/Pro</t>
  </si>
  <si>
    <t>Devo 330pm</t>
  </si>
  <si>
    <t>Events</t>
  </si>
  <si>
    <t>PEOPLE NEEDS</t>
  </si>
  <si>
    <t>SWING SOUS</t>
  </si>
  <si>
    <t>CODY POITRAS</t>
  </si>
  <si>
    <t>4-1030 CCH/Oven</t>
  </si>
  <si>
    <t>3-1030 CCH/Oven</t>
  </si>
  <si>
    <t>3-1130 CCH/Grill</t>
  </si>
  <si>
    <t>10-3 HS</t>
  </si>
  <si>
    <t>10-8 HS</t>
  </si>
  <si>
    <t>CCH'S CORNER 2PM</t>
  </si>
  <si>
    <t>JP DEVO @4PM</t>
  </si>
  <si>
    <t>5-8 CALL</t>
  </si>
  <si>
    <t>TREVOR BOWLAND</t>
  </si>
  <si>
    <t>BAR#'S</t>
  </si>
  <si>
    <t>130-10 Re-Train Apps/Pans/Fryer</t>
  </si>
  <si>
    <t>12-830 Re-Train Apps/Pans/Fryer</t>
  </si>
  <si>
    <t>12-830 TR Oven</t>
  </si>
  <si>
    <t>TR TRansition</t>
  </si>
  <si>
    <t>CLOSING COACH</t>
  </si>
  <si>
    <t>ETHAN COOPER</t>
  </si>
  <si>
    <t>430-8 Oven</t>
  </si>
  <si>
    <t>5-9 Oven</t>
  </si>
  <si>
    <t>5-1130 Oven</t>
  </si>
  <si>
    <t>FRYER</t>
  </si>
  <si>
    <t>REUBEN SCOTT</t>
  </si>
  <si>
    <t>Back April</t>
  </si>
  <si>
    <t>PANS</t>
  </si>
  <si>
    <t>SHYLA GIONET</t>
  </si>
  <si>
    <t>530-8</t>
  </si>
  <si>
    <t>PANS Start</t>
  </si>
  <si>
    <t>OLIVER JANSEN</t>
  </si>
  <si>
    <t>6-930</t>
  </si>
  <si>
    <t>530-1130 Pans</t>
  </si>
  <si>
    <t>4-1130 Pans</t>
  </si>
  <si>
    <t>12-3</t>
  </si>
  <si>
    <t>Devo JP&amp;Tom @430</t>
  </si>
  <si>
    <t>5-8</t>
  </si>
  <si>
    <t>GRILL</t>
  </si>
  <si>
    <t>ERIC WILLIAMS</t>
  </si>
  <si>
    <t>5-930 Grill</t>
  </si>
  <si>
    <t>530-930 Grill</t>
  </si>
  <si>
    <t>RECRUIT</t>
  </si>
  <si>
    <t>DOMINIC KING</t>
  </si>
  <si>
    <t>TYRELL KRUGER</t>
  </si>
  <si>
    <t>no sun</t>
  </si>
  <si>
    <t>DOMINICK ESCALANTE-S</t>
  </si>
  <si>
    <t>6-10 Rec</t>
  </si>
  <si>
    <t>Tues/Thurs</t>
  </si>
  <si>
    <t>MAKAYLA GORANSON</t>
  </si>
  <si>
    <t>6-9 Rec</t>
  </si>
  <si>
    <t>2/3 Shifts</t>
  </si>
  <si>
    <t>DAYLEN WOLANIUK</t>
  </si>
  <si>
    <t>12-8  Rec/Apps</t>
  </si>
  <si>
    <t xml:space="preserve">NoFridays </t>
  </si>
  <si>
    <t>PLANNED WEEK</t>
  </si>
  <si>
    <t># COOKS DAYS</t>
  </si>
  <si>
    <t># COOKS NIGHT</t>
  </si>
  <si>
    <t>DAILY FOOD SALES</t>
  </si>
  <si>
    <t>% OF THE WEEK</t>
  </si>
  <si>
    <t>DAY SPLIT</t>
  </si>
  <si>
    <t>WEEKLY DAY LABOR</t>
  </si>
  <si>
    <t>NIGHT SPLIT</t>
  </si>
  <si>
    <t>PLANNED DAY SALES</t>
  </si>
  <si>
    <t>PLANNED DAY HOURS</t>
  </si>
  <si>
    <t>PLANNED DAY $/ HR</t>
  </si>
  <si>
    <t>PLANNED DAY %</t>
  </si>
  <si>
    <t>PREP PRODUCTIVITY</t>
  </si>
  <si>
    <t>PREP HOURS</t>
  </si>
  <si>
    <t>PREP RODUCTIVITY</t>
  </si>
  <si>
    <t>ACTUAL PREP HOURS</t>
  </si>
  <si>
    <t>ACTUAL PREP $/ HR</t>
  </si>
  <si>
    <t>LINE PRODUCTIVITY</t>
  </si>
  <si>
    <t xml:space="preserve"> DAY LINE HOURS</t>
  </si>
  <si>
    <t xml:space="preserve"> DAY LINE PRODUCTIVITY</t>
  </si>
  <si>
    <t>ACTUAL DAY LINE HOURS</t>
  </si>
  <si>
    <t>ACTUAL DAY LINE $/ HR</t>
  </si>
  <si>
    <t>DAY RECRUIT HOURS</t>
  </si>
  <si>
    <t>FORCASTED DAY RECRUIT $PERHOUR</t>
  </si>
  <si>
    <t>ACTUAL DAY SALES</t>
  </si>
  <si>
    <t>ACTUAL DAY HOURS</t>
  </si>
  <si>
    <t>ACTUAL DAY $/ HR</t>
  </si>
  <si>
    <t>WEEKLY NIGHT LABOR</t>
  </si>
  <si>
    <t>PLANNED NIGHT SALES</t>
  </si>
  <si>
    <t>PLANNED NIGHT HOURS</t>
  </si>
  <si>
    <t>PLANNED NIGHT $/ HR</t>
  </si>
  <si>
    <t>PLANNED NIGHT %</t>
  </si>
  <si>
    <t>NIGHT LINE HOURS</t>
  </si>
  <si>
    <t>NIGHT LINE PRODUCTIVITY</t>
  </si>
  <si>
    <t>ACTUAL NIGHT LINE HOURS</t>
  </si>
  <si>
    <t>ACTUAL NIGHT LINE $/ HR</t>
  </si>
  <si>
    <t>NIGHT RECRUIT HOURS</t>
  </si>
  <si>
    <t>FORCASTED NIGHT RECRUIT $PERHOUR</t>
  </si>
  <si>
    <t>ACTUAL NIGHT SALES</t>
  </si>
  <si>
    <t>ACTUAL NIGHT HOURS</t>
  </si>
  <si>
    <t>ACTUAL NIGHT $/ HR</t>
  </si>
  <si>
    <t>TOTAL LINE HOURS</t>
  </si>
  <si>
    <t>TOTAL LINE PRODUCTIVITY</t>
  </si>
  <si>
    <t>RECRUIT PRODUCTIVITY</t>
  </si>
  <si>
    <t>TOTAL RECRUIT HOURS</t>
  </si>
  <si>
    <t>ACTUAL RECRUIT HOURS</t>
  </si>
  <si>
    <t>ACTUAL RECRUIT $/ HR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</si>
</sst>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0"/>
    <numFmt numFmtId="165" formatCode="&quot;$&quot;#,##0.00"/>
    <numFmt numFmtId="166" formatCode="0.00&quot;HRS&quot;"/>
    <numFmt numFmtId="167" formatCode="0.0\ &quot;HRS&quot;"/>
    <numFmt numFmtId="168" formatCode="&quot;$&quot;#,##0"/>
    <numFmt numFmtId="169" formatCode="&quot;$&quot;#,##0.0"/>
    <numFmt numFmtId="170" formatCode="0.00\ &quot;$/HR&quot;"/>
    <numFmt numFmtId="171" formatCode="_(&quot;$&quot;* #,##0_);_(&quot;$&quot;* \(#,##0\);_(&quot;$&quot;* &quot;-&quot;??_);_(@_)"/>
    <numFmt numFmtId="172" formatCode="&quot;$&quot;#,##0.00_);\(&quot;$&quot;#,##0.00\)"/>
  </numFmts>
  <fonts count="22">
    <font>
      <sz val="10.0"/>
      <color rgb="FF000000"/>
      <name val="Arial"/>
    </font>
    <font>
      <sz val="14.0"/>
      <color rgb="FF000000"/>
      <name val="Arial"/>
    </font>
    <font>
      <color rgb="FF000000"/>
      <name val="Arial"/>
    </font>
    <font/>
    <font>
      <name val="Arial"/>
    </font>
    <font>
      <sz val="12.0"/>
      <color rgb="FF000000"/>
      <name val="Arial"/>
    </font>
    <font>
      <sz val="14.0"/>
      <color rgb="FFFFFFFF"/>
      <name val="Arial"/>
    </font>
    <font>
      <b/>
      <sz val="12.0"/>
      <color rgb="FF000000"/>
      <name val="Arial"/>
    </font>
    <font>
      <sz val="16.0"/>
      <color rgb="FF000000"/>
      <name val="Arial"/>
    </font>
    <font>
      <b/>
      <sz val="24.0"/>
      <name val="Arial"/>
    </font>
    <font>
      <b/>
      <sz val="12.0"/>
      <name val="Arial"/>
    </font>
    <font>
      <b/>
      <sz val="8.0"/>
      <name val="Arial"/>
    </font>
    <font>
      <b/>
      <sz val="11.0"/>
      <name val="Arial"/>
    </font>
    <font>
      <b/>
      <name val="Arial"/>
    </font>
    <font>
      <sz val="8.0"/>
      <name val="Arial"/>
    </font>
    <font>
      <b/>
      <sz val="14.0"/>
      <name val="Arial"/>
    </font>
    <font>
      <b/>
      <sz val="11.0"/>
      <color rgb="FFFFFFFF"/>
      <name val="Arial"/>
    </font>
    <font>
      <sz val="12.0"/>
      <name val="Arial"/>
    </font>
    <font>
      <b/>
      <sz val="9.0"/>
      <name val="Arial"/>
    </font>
    <font>
      <sz val="11.0"/>
      <color rgb="FFFFFFFF"/>
      <name val="Arial"/>
    </font>
    <font>
      <b/>
      <color rgb="FFFFFFFF"/>
      <name val="Arial"/>
    </font>
    <font>
      <color rgb="FFFFFFFF"/>
      <name val="Arial"/>
    </font>
  </fonts>
  <fills count="2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2E75B5"/>
        <bgColor rgb="FF2E75B5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D9E1F2"/>
        <bgColor rgb="FFD9E1F2"/>
      </patternFill>
    </fill>
    <fill>
      <patternFill patternType="solid">
        <fgColor rgb="FFB6DDE8"/>
        <bgColor rgb="FFB6DDE8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95B3D7"/>
        <bgColor rgb="FF95B3D7"/>
      </patternFill>
    </fill>
    <fill>
      <patternFill patternType="solid">
        <fgColor rgb="FFCFE2F3"/>
        <bgColor rgb="FFCFE2F3"/>
      </patternFill>
    </fill>
    <fill>
      <patternFill patternType="solid">
        <fgColor rgb="FFA8D08D"/>
        <bgColor rgb="FFA8D08D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6FA8DC"/>
        <bgColor rgb="FF6FA8DC"/>
      </patternFill>
    </fill>
    <fill>
      <patternFill patternType="solid">
        <fgColor rgb="FFF3F3F3"/>
        <bgColor rgb="FFF3F3F3"/>
      </patternFill>
    </fill>
    <fill>
      <patternFill patternType="solid">
        <fgColor rgb="FF3366FF"/>
        <bgColor rgb="FF3366FF"/>
      </patternFill>
    </fill>
    <fill>
      <patternFill patternType="solid">
        <fgColor rgb="FF00FF00"/>
        <bgColor rgb="FF00FF00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</fills>
  <borders count="5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bottom/>
    </border>
    <border>
      <bottom/>
    </border>
    <border>
      <right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</border>
    <border>
      <right style="thin">
        <color rgb="FF000000"/>
      </right>
    </border>
    <border>
      <right style="medium">
        <color rgb="FF000000"/>
      </right>
      <bottom/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/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/>
    </border>
    <border>
      <right/>
    </border>
    <border>
      <right style="thin">
        <color rgb="FF000000"/>
      </right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right/>
      <bottom style="medium">
        <color rgb="FF000000"/>
      </bottom>
    </border>
    <border>
      <right/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medium">
        <color rgb="FF000000"/>
      </right>
    </border>
    <border>
      <right style="thick">
        <color rgb="FF000000"/>
      </right>
    </border>
    <border>
      <right style="medium">
        <color rgb="FF000000"/>
      </right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medium">
        <color rgb="FF000000"/>
      </right>
      <bottom style="thick">
        <color rgb="FF000000"/>
      </bottom>
    </border>
    <border>
      <right style="thick">
        <color rgb="FF000000"/>
      </right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right/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/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bottom/>
    </border>
  </borders>
  <cellStyleXfs count="1">
    <xf borderId="0" fillId="0" fontId="0" numFmtId="0" applyAlignment="1" applyFont="1"/>
  </cellStyleXfs>
  <cellXfs count="50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0" xfId="0" applyBorder="1" applyFont="1"/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5" fillId="0" fontId="3" numFmtId="0" xfId="0" applyBorder="1" applyFont="1"/>
    <xf borderId="6" fillId="0" fontId="3" numFmtId="0" xfId="0" applyBorder="1" applyFont="1"/>
    <xf borderId="5" fillId="2" fontId="5" numFmtId="0" xfId="0" applyAlignment="1" applyBorder="1" applyFill="1" applyFont="1">
      <alignment vertical="bottom"/>
    </xf>
    <xf borderId="7" fillId="3" fontId="6" numFmtId="164" xfId="0" applyAlignment="1" applyBorder="1" applyFill="1" applyFont="1" applyNumberFormat="1">
      <alignment horizontal="center" vertical="bottom"/>
    </xf>
    <xf borderId="8" fillId="0" fontId="3" numFmtId="0" xfId="0" applyBorder="1" applyFont="1"/>
    <xf borderId="9" fillId="0" fontId="3" numFmtId="0" xfId="0" applyBorder="1" applyFont="1"/>
    <xf borderId="9" fillId="3" fontId="4" numFmtId="164" xfId="0" applyAlignment="1" applyBorder="1" applyFont="1" applyNumberFormat="1">
      <alignment vertical="bottom"/>
    </xf>
    <xf borderId="0" fillId="0" fontId="4" numFmtId="164" xfId="0" applyAlignment="1" applyFont="1" applyNumberFormat="1">
      <alignment vertical="bottom"/>
    </xf>
    <xf borderId="5" fillId="0" fontId="4" numFmtId="0" xfId="0" applyAlignment="1" applyBorder="1" applyFont="1">
      <alignment vertical="bottom"/>
    </xf>
    <xf borderId="5" fillId="0" fontId="7" numFmtId="0" xfId="0" applyAlignment="1" applyBorder="1" applyFont="1">
      <alignment horizontal="center" vertical="bottom"/>
    </xf>
    <xf borderId="5" fillId="0" fontId="7" numFmtId="49" xfId="0" applyAlignment="1" applyBorder="1" applyFont="1" applyNumberFormat="1">
      <alignment horizontal="center" vertical="bottom"/>
    </xf>
    <xf borderId="5" fillId="0" fontId="7" numFmtId="164" xfId="0" applyAlignment="1" applyBorder="1" applyFont="1" applyNumberFormat="1">
      <alignment horizontal="center" vertical="bottom"/>
    </xf>
    <xf borderId="4" fillId="0" fontId="8" numFmtId="0" xfId="0" applyAlignment="1" applyBorder="1" applyFont="1">
      <alignment horizontal="right" vertical="bottom"/>
    </xf>
    <xf borderId="6" fillId="0" fontId="2" numFmtId="165" xfId="0" applyAlignment="1" applyBorder="1" applyFont="1" applyNumberFormat="1">
      <alignment horizontal="right" vertical="bottom"/>
    </xf>
    <xf borderId="6" fillId="0" fontId="2" numFmtId="165" xfId="0" applyAlignment="1" applyBorder="1" applyFont="1" applyNumberFormat="1">
      <alignment horizontal="center" vertical="bottom"/>
    </xf>
    <xf borderId="6" fillId="0" fontId="2" numFmtId="166" xfId="0" applyAlignment="1" applyBorder="1" applyFont="1" applyNumberFormat="1">
      <alignment horizontal="right" vertical="bottom"/>
    </xf>
    <xf borderId="6" fillId="0" fontId="2" numFmtId="167" xfId="0" applyAlignment="1" applyBorder="1" applyFont="1" applyNumberFormat="1">
      <alignment horizontal="right" vertical="bottom"/>
    </xf>
    <xf borderId="6" fillId="4" fontId="4" numFmtId="0" xfId="0" applyAlignment="1" applyBorder="1" applyFill="1" applyFont="1">
      <alignment readingOrder="0" vertical="bottom"/>
    </xf>
    <xf borderId="10" fillId="0" fontId="9" numFmtId="0" xfId="0" applyAlignment="1" applyBorder="1" applyFont="1">
      <alignment horizontal="center" readingOrder="0" vertical="bottom"/>
    </xf>
    <xf borderId="11" fillId="0" fontId="3" numFmtId="0" xfId="0" applyBorder="1" applyFont="1"/>
    <xf borderId="6" fillId="4" fontId="4" numFmtId="49" xfId="0" applyAlignment="1" applyBorder="1" applyFont="1" applyNumberFormat="1">
      <alignment horizontal="right" readingOrder="0" vertical="bottom"/>
    </xf>
    <xf borderId="6" fillId="4" fontId="4" numFmtId="164" xfId="0" applyAlignment="1" applyBorder="1" applyFont="1" applyNumberFormat="1">
      <alignment readingOrder="0" vertical="bottom"/>
    </xf>
    <xf borderId="6" fillId="5" fontId="2" numFmtId="164" xfId="0" applyAlignment="1" applyBorder="1" applyFill="1" applyFont="1" applyNumberFormat="1">
      <alignment horizontal="right" readingOrder="0" vertical="bottom"/>
    </xf>
    <xf borderId="6" fillId="6" fontId="4" numFmtId="0" xfId="0" applyAlignment="1" applyBorder="1" applyFill="1" applyFont="1">
      <alignment vertical="bottom"/>
    </xf>
    <xf borderId="6" fillId="6" fontId="4" numFmtId="49" xfId="0" applyAlignment="1" applyBorder="1" applyFont="1" applyNumberFormat="1">
      <alignment vertical="bottom"/>
    </xf>
    <xf borderId="6" fillId="6" fontId="4" numFmtId="164" xfId="0" applyAlignment="1" applyBorder="1" applyFont="1" applyNumberFormat="1">
      <alignment vertical="bottom"/>
    </xf>
    <xf borderId="12" fillId="0" fontId="3" numFmtId="0" xfId="0" applyBorder="1" applyFont="1"/>
    <xf borderId="6" fillId="5" fontId="2" numFmtId="164" xfId="0" applyAlignment="1" applyBorder="1" applyFont="1" applyNumberFormat="1">
      <alignment horizontal="right" vertical="bottom"/>
    </xf>
    <xf borderId="13" fillId="0" fontId="4" numFmtId="0" xfId="0" applyBorder="1" applyFont="1"/>
    <xf borderId="6" fillId="5" fontId="2" numFmtId="0" xfId="0" applyAlignment="1" applyBorder="1" applyFont="1">
      <alignment horizontal="right" vertical="bottom"/>
    </xf>
    <xf borderId="6" fillId="5" fontId="2" numFmtId="49" xfId="0" applyAlignment="1" applyBorder="1" applyFont="1" applyNumberFormat="1">
      <alignment horizontal="right" vertical="bottom"/>
    </xf>
    <xf borderId="14" fillId="0" fontId="10" numFmtId="0" xfId="0" applyAlignment="1" applyBorder="1" applyFont="1">
      <alignment horizontal="center" vertical="bottom"/>
    </xf>
    <xf borderId="15" fillId="0" fontId="10" numFmtId="0" xfId="0" applyAlignment="1" applyBorder="1" applyFont="1">
      <alignment horizontal="center"/>
    </xf>
    <xf borderId="6" fillId="0" fontId="2" numFmtId="10" xfId="0" applyAlignment="1" applyBorder="1" applyFont="1" applyNumberFormat="1">
      <alignment horizontal="right" vertical="bottom"/>
    </xf>
    <xf borderId="15" fillId="0" fontId="10" numFmtId="0" xfId="0" applyAlignment="1" applyBorder="1" applyFont="1">
      <alignment horizontal="center" vertical="bottom"/>
    </xf>
    <xf borderId="16" fillId="7" fontId="10" numFmtId="0" xfId="0" applyAlignment="1" applyBorder="1" applyFill="1" applyFont="1">
      <alignment horizontal="center" shrinkToFit="0" wrapText="1"/>
    </xf>
    <xf borderId="15" fillId="7" fontId="10" numFmtId="0" xfId="0" applyAlignment="1" applyBorder="1" applyFont="1">
      <alignment horizontal="center" shrinkToFit="0" wrapText="1"/>
    </xf>
    <xf borderId="16" fillId="8" fontId="11" numFmtId="0" xfId="0" applyAlignment="1" applyBorder="1" applyFill="1" applyFont="1">
      <alignment horizontal="center" shrinkToFit="0" wrapText="1"/>
    </xf>
    <xf borderId="15" fillId="8" fontId="11" numFmtId="0" xfId="0" applyAlignment="1" applyBorder="1" applyFont="1">
      <alignment horizontal="center" shrinkToFit="0" wrapText="1"/>
    </xf>
    <xf borderId="6" fillId="0" fontId="2" numFmtId="10" xfId="0" applyAlignment="1" applyBorder="1" applyFont="1" applyNumberFormat="1">
      <alignment horizontal="center" vertical="bottom"/>
    </xf>
    <xf borderId="17" fillId="5" fontId="10" numFmtId="0" xfId="0" applyAlignment="1" applyBorder="1" applyFont="1">
      <alignment horizontal="center" vertical="bottom"/>
    </xf>
    <xf borderId="16" fillId="7" fontId="11" numFmtId="0" xfId="0" applyAlignment="1" applyBorder="1" applyFont="1">
      <alignment horizontal="center" shrinkToFit="0" wrapText="1"/>
    </xf>
    <xf borderId="15" fillId="7" fontId="11" numFmtId="0" xfId="0" applyAlignment="1" applyBorder="1" applyFont="1">
      <alignment horizontal="center" shrinkToFit="0" wrapText="1"/>
    </xf>
    <xf borderId="0" fillId="0" fontId="4" numFmtId="165" xfId="0" applyAlignment="1" applyFont="1" applyNumberFormat="1">
      <alignment vertical="bottom"/>
    </xf>
    <xf borderId="6" fillId="0" fontId="4" numFmtId="10" xfId="0" applyAlignment="1" applyBorder="1" applyFont="1" applyNumberFormat="1">
      <alignment horizontal="center" vertical="bottom"/>
    </xf>
    <xf borderId="6" fillId="0" fontId="2" numFmtId="168" xfId="0" applyAlignment="1" applyBorder="1" applyFont="1" applyNumberFormat="1">
      <alignment horizontal="right" vertical="bottom"/>
    </xf>
    <xf borderId="16" fillId="0" fontId="10" numFmtId="0" xfId="0" applyAlignment="1" applyBorder="1" applyFont="1">
      <alignment horizontal="center" vertical="bottom"/>
    </xf>
    <xf borderId="18" fillId="0" fontId="4" numFmtId="0" xfId="0" applyAlignment="1" applyBorder="1" applyFont="1">
      <alignment vertical="bottom"/>
    </xf>
    <xf borderId="6" fillId="4" fontId="4" numFmtId="168" xfId="0" applyAlignment="1" applyBorder="1" applyFont="1" applyNumberFormat="1">
      <alignment readingOrder="0" vertical="bottom"/>
    </xf>
    <xf borderId="6" fillId="5" fontId="2" numFmtId="168" xfId="0" applyAlignment="1" applyBorder="1" applyFont="1" applyNumberFormat="1">
      <alignment horizontal="right" vertical="bottom"/>
    </xf>
    <xf borderId="5" fillId="0" fontId="4" numFmtId="49" xfId="0" applyAlignment="1" applyBorder="1" applyFont="1" applyNumberFormat="1">
      <alignment vertical="bottom"/>
    </xf>
    <xf borderId="5" fillId="0" fontId="4" numFmtId="164" xfId="0" applyAlignment="1" applyBorder="1" applyFont="1" applyNumberFormat="1">
      <alignment vertical="bottom"/>
    </xf>
    <xf borderId="5" fillId="0" fontId="4" numFmtId="165" xfId="0" applyAlignment="1" applyBorder="1" applyFont="1" applyNumberFormat="1">
      <alignment vertical="bottom"/>
    </xf>
    <xf borderId="19" fillId="9" fontId="8" numFmtId="165" xfId="0" applyAlignment="1" applyBorder="1" applyFill="1" applyFont="1" applyNumberFormat="1">
      <alignment horizontal="center" vertical="bottom"/>
    </xf>
    <xf borderId="6" fillId="0" fontId="4" numFmtId="0" xfId="0" applyAlignment="1" applyBorder="1" applyFont="1">
      <alignment vertical="bottom"/>
    </xf>
    <xf borderId="6" fillId="0" fontId="4" numFmtId="49" xfId="0" applyAlignment="1" applyBorder="1" applyFont="1" applyNumberFormat="1">
      <alignment vertical="bottom"/>
    </xf>
    <xf borderId="6" fillId="0" fontId="4" numFmtId="164" xfId="0" applyAlignment="1" applyBorder="1" applyFont="1" applyNumberFormat="1">
      <alignment vertical="bottom"/>
    </xf>
    <xf borderId="6" fillId="0" fontId="4" numFmtId="165" xfId="0" applyAlignment="1" applyBorder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8" fillId="0" fontId="4" numFmtId="0" xfId="0" applyAlignment="1" applyBorder="1" applyFont="1">
      <alignment vertical="bottom"/>
    </xf>
    <xf borderId="8" fillId="0" fontId="4" numFmtId="49" xfId="0" applyAlignment="1" applyBorder="1" applyFont="1" applyNumberFormat="1">
      <alignment vertical="bottom"/>
    </xf>
    <xf borderId="8" fillId="0" fontId="4" numFmtId="164" xfId="0" applyAlignment="1" applyBorder="1" applyFont="1" applyNumberFormat="1">
      <alignment vertical="bottom"/>
    </xf>
    <xf borderId="8" fillId="0" fontId="4" numFmtId="165" xfId="0" applyAlignment="1" applyBorder="1" applyFont="1" applyNumberFormat="1">
      <alignment vertical="bottom"/>
    </xf>
    <xf borderId="9" fillId="3" fontId="4" numFmtId="165" xfId="0" applyAlignment="1" applyBorder="1" applyFont="1" applyNumberFormat="1">
      <alignment vertical="bottom"/>
    </xf>
    <xf borderId="20" fillId="0" fontId="3" numFmtId="0" xfId="0" applyBorder="1" applyFont="1"/>
    <xf borderId="20" fillId="0" fontId="10" numFmtId="16" xfId="0" applyAlignment="1" applyBorder="1" applyFont="1" applyNumberFormat="1">
      <alignment horizontal="center" readingOrder="0" vertical="bottom"/>
    </xf>
    <xf borderId="21" fillId="0" fontId="3" numFmtId="0" xfId="0" applyBorder="1" applyFont="1"/>
    <xf borderId="20" fillId="0" fontId="10" numFmtId="16" xfId="0" applyAlignment="1" applyBorder="1" applyFont="1" applyNumberFormat="1">
      <alignment horizontal="center" vertical="bottom"/>
    </xf>
    <xf borderId="21" fillId="0" fontId="10" numFmtId="16" xfId="0" applyAlignment="1" applyBorder="1" applyFont="1" applyNumberFormat="1">
      <alignment horizontal="center" vertical="bottom"/>
    </xf>
    <xf borderId="22" fillId="10" fontId="12" numFmtId="0" xfId="0" applyAlignment="1" applyBorder="1" applyFill="1" applyFont="1">
      <alignment horizontal="center" shrinkToFit="0" wrapText="1"/>
    </xf>
    <xf borderId="15" fillId="0" fontId="12" numFmtId="0" xfId="0" applyAlignment="1" applyBorder="1" applyFont="1">
      <alignment horizontal="center"/>
    </xf>
    <xf borderId="16" fillId="0" fontId="4" numFmtId="49" xfId="0" applyAlignment="1" applyBorder="1" applyFont="1" applyNumberFormat="1">
      <alignment horizontal="center" readingOrder="0" vertical="bottom"/>
    </xf>
    <xf borderId="16" fillId="0" fontId="4" numFmtId="0" xfId="0" applyBorder="1" applyFont="1"/>
    <xf borderId="23" fillId="0" fontId="12" numFmtId="164" xfId="0" applyAlignment="1" applyBorder="1" applyFont="1" applyNumberFormat="1">
      <alignment horizontal="center" shrinkToFit="0" wrapText="1"/>
    </xf>
    <xf borderId="16" fillId="0" fontId="4" numFmtId="165" xfId="0" applyBorder="1" applyFont="1" applyNumberFormat="1"/>
    <xf borderId="16" fillId="0" fontId="4" numFmtId="49" xfId="0" applyAlignment="1" applyBorder="1" applyFont="1" applyNumberFormat="1">
      <alignment horizontal="center" readingOrder="0" shrinkToFit="0" vertical="bottom" wrapText="1"/>
    </xf>
    <xf borderId="16" fillId="0" fontId="4" numFmtId="164" xfId="0" applyAlignment="1" applyBorder="1" applyFont="1" applyNumberFormat="1">
      <alignment vertical="bottom"/>
    </xf>
    <xf borderId="16" fillId="0" fontId="4" numFmtId="169" xfId="0" applyAlignment="1" applyBorder="1" applyFont="1" applyNumberFormat="1">
      <alignment vertical="bottom"/>
    </xf>
    <xf borderId="15" fillId="0" fontId="4" numFmtId="164" xfId="0" applyAlignment="1" applyBorder="1" applyFont="1" applyNumberFormat="1">
      <alignment vertical="bottom"/>
    </xf>
    <xf borderId="16" fillId="0" fontId="4" numFmtId="49" xfId="0" applyAlignment="1" applyBorder="1" applyFont="1" applyNumberFormat="1">
      <alignment horizontal="center" readingOrder="0" shrinkToFit="0" vertical="center" wrapText="1"/>
    </xf>
    <xf borderId="16" fillId="11" fontId="12" numFmtId="49" xfId="0" applyAlignment="1" applyBorder="1" applyFill="1" applyFont="1" applyNumberFormat="1">
      <alignment horizontal="center" readingOrder="0" shrinkToFit="0" vertical="top" wrapText="1"/>
    </xf>
    <xf borderId="16" fillId="12" fontId="4" numFmtId="0" xfId="0" applyBorder="1" applyFill="1" applyFont="1"/>
    <xf borderId="23" fillId="8" fontId="4" numFmtId="164" xfId="0" applyBorder="1" applyFont="1" applyNumberFormat="1"/>
    <xf borderId="16" fillId="8" fontId="4" numFmtId="165" xfId="0" applyBorder="1" applyFont="1" applyNumberFormat="1"/>
    <xf borderId="22" fillId="0" fontId="3" numFmtId="0" xfId="0" applyBorder="1" applyFont="1"/>
    <xf borderId="23" fillId="0" fontId="4" numFmtId="164" xfId="0" applyBorder="1" applyFont="1" applyNumberFormat="1"/>
    <xf borderId="21" fillId="0" fontId="4" numFmtId="0" xfId="0" applyAlignment="1" applyBorder="1" applyFont="1">
      <alignment vertical="bottom"/>
    </xf>
    <xf borderId="21" fillId="0" fontId="4" numFmtId="164" xfId="0" applyAlignment="1" applyBorder="1" applyFont="1" applyNumberFormat="1">
      <alignment vertical="bottom"/>
    </xf>
    <xf borderId="20" fillId="0" fontId="4" numFmtId="164" xfId="0" applyAlignment="1" applyBorder="1" applyFont="1" applyNumberFormat="1">
      <alignment vertical="bottom"/>
    </xf>
    <xf borderId="15" fillId="0" fontId="13" numFmtId="0" xfId="0" applyAlignment="1" applyBorder="1" applyFont="1">
      <alignment horizontal="center" vertical="bottom"/>
    </xf>
    <xf borderId="15" fillId="0" fontId="4" numFmtId="49" xfId="0" applyAlignment="1" applyBorder="1" applyFont="1" applyNumberFormat="1">
      <alignment vertical="bottom"/>
    </xf>
    <xf borderId="15" fillId="0" fontId="4" numFmtId="49" xfId="0" applyAlignment="1" applyBorder="1" applyFont="1" applyNumberFormat="1">
      <alignment horizontal="center" readingOrder="0" vertical="bottom"/>
    </xf>
    <xf borderId="16" fillId="11" fontId="13" numFmtId="49" xfId="0" applyAlignment="1" applyBorder="1" applyFont="1" applyNumberFormat="1">
      <alignment horizontal="center" readingOrder="0" vertical="top"/>
    </xf>
    <xf borderId="15" fillId="12" fontId="4" numFmtId="0" xfId="0" applyBorder="1" applyFont="1"/>
    <xf borderId="16" fillId="11" fontId="12" numFmtId="49" xfId="0" applyAlignment="1" applyBorder="1" applyFont="1" applyNumberFormat="1">
      <alignment horizontal="center" readingOrder="0" vertical="top"/>
    </xf>
    <xf borderId="6" fillId="4" fontId="4" numFmtId="49" xfId="0" applyAlignment="1" applyBorder="1" applyFont="1" applyNumberFormat="1">
      <alignment readingOrder="0" vertical="bottom"/>
    </xf>
    <xf borderId="15" fillId="0" fontId="4" numFmtId="49" xfId="0" applyAlignment="1" applyBorder="1" applyFont="1" applyNumberFormat="1">
      <alignment horizontal="center" readingOrder="0" shrinkToFit="0" vertical="bottom" wrapText="1"/>
    </xf>
    <xf borderId="15" fillId="0" fontId="14" numFmtId="49" xfId="0" applyAlignment="1" applyBorder="1" applyFont="1" applyNumberFormat="1">
      <alignment horizontal="center" readingOrder="0" shrinkToFit="0" vertical="bottom" wrapText="1"/>
    </xf>
    <xf borderId="24" fillId="0" fontId="3" numFmtId="0" xfId="0" applyBorder="1" applyFont="1"/>
    <xf borderId="19" fillId="0" fontId="8" numFmtId="2" xfId="0" applyAlignment="1" applyBorder="1" applyFont="1" applyNumberFormat="1">
      <alignment vertical="bottom"/>
    </xf>
    <xf borderId="9" fillId="0" fontId="12" numFmtId="164" xfId="0" applyAlignment="1" applyBorder="1" applyFont="1" applyNumberFormat="1">
      <alignment horizontal="center" shrinkToFit="0" wrapText="1"/>
    </xf>
    <xf borderId="6" fillId="0" fontId="4" numFmtId="2" xfId="0" applyAlignment="1" applyBorder="1" applyFont="1" applyNumberFormat="1">
      <alignment vertical="bottom"/>
    </xf>
    <xf borderId="0" fillId="0" fontId="4" numFmtId="2" xfId="0" applyAlignment="1" applyFont="1" applyNumberFormat="1">
      <alignment vertical="bottom"/>
    </xf>
    <xf borderId="6" fillId="0" fontId="4" numFmtId="16" xfId="0" applyAlignment="1" applyBorder="1" applyFont="1" applyNumberFormat="1">
      <alignment vertical="bottom"/>
    </xf>
    <xf borderId="0" fillId="0" fontId="4" numFmtId="167" xfId="0" applyAlignment="1" applyFont="1" applyNumberFormat="1">
      <alignment vertical="bottom"/>
    </xf>
    <xf borderId="0" fillId="0" fontId="4" numFmtId="170" xfId="0" applyAlignment="1" applyFont="1" applyNumberFormat="1">
      <alignment vertical="bottom"/>
    </xf>
    <xf borderId="0" fillId="0" fontId="4" numFmtId="10" xfId="0" applyAlignment="1" applyFont="1" applyNumberFormat="1">
      <alignment vertical="bottom"/>
    </xf>
    <xf borderId="0" fillId="0" fontId="4" numFmtId="9" xfId="0" applyAlignment="1" applyFont="1" applyNumberFormat="1">
      <alignment vertical="bottom"/>
    </xf>
    <xf borderId="0" fillId="0" fontId="4" numFmtId="171" xfId="0" applyAlignment="1" applyFont="1" applyNumberFormat="1">
      <alignment vertical="bottom"/>
    </xf>
    <xf borderId="0" fillId="0" fontId="4" numFmtId="168" xfId="0" applyAlignment="1" applyFont="1" applyNumberFormat="1">
      <alignment vertical="bottom"/>
    </xf>
    <xf borderId="0" fillId="0" fontId="4" numFmtId="166" xfId="0" applyAlignment="1" applyFont="1" applyNumberFormat="1">
      <alignment vertical="bottom"/>
    </xf>
    <xf borderId="0" fillId="0" fontId="4" numFmtId="172" xfId="0" applyAlignment="1" applyFont="1" applyNumberFormat="1">
      <alignment vertical="bottom"/>
    </xf>
    <xf borderId="25" fillId="0" fontId="3" numFmtId="0" xfId="0" applyBorder="1" applyFont="1"/>
    <xf borderId="0" fillId="0" fontId="4" numFmtId="4" xfId="0" applyAlignment="1" applyFont="1" applyNumberFormat="1">
      <alignment vertical="bottom"/>
    </xf>
    <xf borderId="21" fillId="0" fontId="4" numFmtId="49" xfId="0" applyAlignment="1" applyBorder="1" applyFont="1" applyNumberFormat="1">
      <alignment vertical="bottom"/>
    </xf>
    <xf borderId="9" fillId="8" fontId="12" numFmtId="164" xfId="0" applyAlignment="1" applyBorder="1" applyFont="1" applyNumberFormat="1">
      <alignment horizontal="center" shrinkToFit="0" wrapText="1"/>
    </xf>
    <xf borderId="22" fillId="13" fontId="4" numFmtId="0" xfId="0" applyBorder="1" applyFill="1" applyFont="1"/>
    <xf borderId="16" fillId="0" fontId="4" numFmtId="49" xfId="0" applyAlignment="1" applyBorder="1" applyFont="1" applyNumberFormat="1">
      <alignment vertical="bottom"/>
    </xf>
    <xf borderId="16" fillId="0" fontId="4" numFmtId="0" xfId="0" applyAlignment="1" applyBorder="1" applyFont="1">
      <alignment vertical="bottom"/>
    </xf>
    <xf borderId="21" fillId="0" fontId="4" numFmtId="169" xfId="0" applyAlignment="1" applyBorder="1" applyFont="1" applyNumberFormat="1">
      <alignment vertical="bottom"/>
    </xf>
    <xf borderId="26" fillId="8" fontId="4" numFmtId="164" xfId="0" applyBorder="1" applyFont="1" applyNumberFormat="1"/>
    <xf borderId="9" fillId="8" fontId="4" numFmtId="165" xfId="0" applyBorder="1" applyFont="1" applyNumberFormat="1"/>
    <xf borderId="8" fillId="8" fontId="4" numFmtId="165" xfId="0" applyBorder="1" applyFont="1" applyNumberFormat="1"/>
    <xf borderId="26" fillId="12" fontId="4" numFmtId="0" xfId="0" applyBorder="1" applyFont="1"/>
    <xf borderId="6" fillId="8" fontId="4" numFmtId="165" xfId="0" applyBorder="1" applyFont="1" applyNumberFormat="1"/>
    <xf borderId="5" fillId="8" fontId="4" numFmtId="165" xfId="0" applyBorder="1" applyFont="1" applyNumberFormat="1"/>
    <xf borderId="24" fillId="13" fontId="4" numFmtId="0" xfId="0" applyBorder="1" applyFont="1"/>
    <xf borderId="27" fillId="0" fontId="4" numFmtId="164" xfId="0" applyAlignment="1" applyBorder="1" applyFont="1" applyNumberFormat="1">
      <alignment vertical="bottom"/>
    </xf>
    <xf borderId="28" fillId="0" fontId="4" numFmtId="164" xfId="0" applyAlignment="1" applyBorder="1" applyFont="1" applyNumberFormat="1">
      <alignment vertical="bottom"/>
    </xf>
    <xf borderId="27" fillId="0" fontId="4" numFmtId="169" xfId="0" applyAlignment="1" applyBorder="1" applyFont="1" applyNumberFormat="1">
      <alignment vertical="bottom"/>
    </xf>
    <xf borderId="21" fillId="12" fontId="4" numFmtId="0" xfId="0" applyBorder="1" applyFont="1"/>
    <xf borderId="29" fillId="8" fontId="4" numFmtId="164" xfId="0" applyBorder="1" applyFont="1" applyNumberFormat="1"/>
    <xf borderId="21" fillId="8" fontId="4" numFmtId="165" xfId="0" applyBorder="1" applyFont="1" applyNumberFormat="1"/>
    <xf borderId="29" fillId="8" fontId="4" numFmtId="165" xfId="0" applyBorder="1" applyFont="1" applyNumberFormat="1"/>
    <xf borderId="13" fillId="8" fontId="4" numFmtId="165" xfId="0" applyBorder="1" applyFont="1" applyNumberFormat="1"/>
    <xf borderId="27" fillId="12" fontId="4" numFmtId="0" xfId="0" applyBorder="1" applyFont="1"/>
    <xf borderId="30" fillId="12" fontId="4" numFmtId="0" xfId="0" applyBorder="1" applyFont="1"/>
    <xf borderId="30" fillId="8" fontId="4" numFmtId="164" xfId="0" applyBorder="1" applyFont="1" applyNumberFormat="1"/>
    <xf borderId="27" fillId="8" fontId="4" numFmtId="165" xfId="0" applyBorder="1" applyFont="1" applyNumberFormat="1"/>
    <xf borderId="31" fillId="8" fontId="4" numFmtId="165" xfId="0" applyBorder="1" applyFont="1" applyNumberFormat="1"/>
    <xf borderId="32" fillId="13" fontId="15" numFmtId="0" xfId="0" applyAlignment="1" applyBorder="1" applyFont="1">
      <alignment horizontal="center" shrinkToFit="0" wrapText="1"/>
    </xf>
    <xf borderId="16" fillId="0" fontId="12" numFmtId="0" xfId="0" applyAlignment="1" applyBorder="1" applyFont="1">
      <alignment horizontal="center"/>
    </xf>
    <xf borderId="16" fillId="0" fontId="13" numFmtId="0" xfId="0" applyAlignment="1" applyBorder="1" applyFont="1">
      <alignment horizontal="center" vertical="top"/>
    </xf>
    <xf borderId="15" fillId="0" fontId="13" numFmtId="164" xfId="0" applyAlignment="1" applyBorder="1" applyFont="1" applyNumberFormat="1">
      <alignment horizontal="center" vertical="top"/>
    </xf>
    <xf borderId="16" fillId="0" fontId="13" numFmtId="49" xfId="0" applyAlignment="1" applyBorder="1" applyFont="1" applyNumberFormat="1">
      <alignment horizontal="center" vertical="top"/>
    </xf>
    <xf borderId="6" fillId="0" fontId="13" numFmtId="0" xfId="0" applyAlignment="1" applyBorder="1" applyFont="1">
      <alignment horizontal="center" vertical="top"/>
    </xf>
    <xf borderId="23" fillId="8" fontId="12" numFmtId="164" xfId="0" applyAlignment="1" applyBorder="1" applyFont="1" applyNumberFormat="1">
      <alignment horizontal="center" shrinkToFit="0" vertical="top" wrapText="1"/>
    </xf>
    <xf borderId="16" fillId="8" fontId="16" numFmtId="165" xfId="0" applyAlignment="1" applyBorder="1" applyFont="1" applyNumberFormat="1">
      <alignment horizontal="center" shrinkToFit="0" vertical="top" wrapText="1"/>
    </xf>
    <xf borderId="16" fillId="8" fontId="12" numFmtId="165" xfId="0" applyAlignment="1" applyBorder="1" applyFont="1" applyNumberFormat="1">
      <alignment horizontal="center" shrinkToFit="0" vertical="top" wrapText="1"/>
    </xf>
    <xf borderId="16" fillId="0" fontId="13" numFmtId="164" xfId="0" applyAlignment="1" applyBorder="1" applyFont="1" applyNumberFormat="1">
      <alignment horizontal="center" vertical="top"/>
    </xf>
    <xf borderId="25" fillId="5" fontId="12" numFmtId="49" xfId="0" applyAlignment="1" applyBorder="1" applyFont="1" applyNumberFormat="1">
      <alignment horizontal="center" readingOrder="0" vertical="top"/>
    </xf>
    <xf borderId="16" fillId="12" fontId="13" numFmtId="0" xfId="0" applyAlignment="1" applyBorder="1" applyFont="1">
      <alignment horizontal="center" readingOrder="0" vertical="top"/>
    </xf>
    <xf borderId="15" fillId="12" fontId="13" numFmtId="0" xfId="0" applyAlignment="1" applyBorder="1" applyFont="1">
      <alignment horizontal="center" vertical="top"/>
    </xf>
    <xf borderId="6" fillId="8" fontId="12" numFmtId="164" xfId="0" applyAlignment="1" applyBorder="1" applyFont="1" applyNumberFormat="1">
      <alignment horizontal="center" shrinkToFit="0" vertical="top" wrapText="1"/>
    </xf>
    <xf borderId="17" fillId="8" fontId="12" numFmtId="165" xfId="0" applyAlignment="1" applyBorder="1" applyFont="1" applyNumberFormat="1">
      <alignment horizontal="center" shrinkToFit="0" vertical="top" wrapText="1"/>
    </xf>
    <xf borderId="16" fillId="11" fontId="13" numFmtId="0" xfId="0" applyAlignment="1" applyBorder="1" applyFont="1">
      <alignment horizontal="center" readingOrder="0" vertical="top"/>
    </xf>
    <xf borderId="16" fillId="11" fontId="13" numFmtId="0" xfId="0" applyAlignment="1" applyBorder="1" applyFont="1">
      <alignment horizontal="center" vertical="top"/>
    </xf>
    <xf borderId="6" fillId="11" fontId="12" numFmtId="164" xfId="0" applyAlignment="1" applyBorder="1" applyFont="1" applyNumberFormat="1">
      <alignment horizontal="center" shrinkToFit="0" vertical="top" wrapText="1"/>
    </xf>
    <xf borderId="16" fillId="11" fontId="16" numFmtId="165" xfId="0" applyAlignment="1" applyBorder="1" applyFont="1" applyNumberFormat="1">
      <alignment horizontal="center" shrinkToFit="0" vertical="top" wrapText="1"/>
    </xf>
    <xf borderId="17" fillId="11" fontId="12" numFmtId="165" xfId="0" applyAlignment="1" applyBorder="1" applyFont="1" applyNumberFormat="1">
      <alignment horizontal="center" shrinkToFit="0" vertical="top" wrapText="1"/>
    </xf>
    <xf borderId="16" fillId="12" fontId="13" numFmtId="0" xfId="0" applyAlignment="1" applyBorder="1" applyFont="1">
      <alignment horizontal="center" vertical="top"/>
    </xf>
    <xf borderId="16" fillId="12" fontId="4" numFmtId="0" xfId="0" applyAlignment="1" applyBorder="1" applyFont="1">
      <alignment readingOrder="0"/>
    </xf>
    <xf borderId="6" fillId="8" fontId="12" numFmtId="164" xfId="0" applyAlignment="1" applyBorder="1" applyFont="1" applyNumberFormat="1">
      <alignment horizontal="center" shrinkToFit="0" wrapText="1"/>
    </xf>
    <xf borderId="16" fillId="8" fontId="12" numFmtId="165" xfId="0" applyAlignment="1" applyBorder="1" applyFont="1" applyNumberFormat="1">
      <alignment horizontal="center" shrinkToFit="0" wrapText="1"/>
    </xf>
    <xf borderId="33" fillId="8" fontId="12" numFmtId="165" xfId="0" applyAlignment="1" applyBorder="1" applyFont="1" applyNumberFormat="1">
      <alignment horizontal="center" shrinkToFit="0" wrapText="1"/>
    </xf>
    <xf borderId="32" fillId="0" fontId="3" numFmtId="0" xfId="0" applyBorder="1" applyFont="1"/>
    <xf borderId="21" fillId="0" fontId="13" numFmtId="49" xfId="0" applyAlignment="1" applyBorder="1" applyFont="1" applyNumberFormat="1">
      <alignment horizontal="center" vertical="top"/>
    </xf>
    <xf borderId="21" fillId="0" fontId="13" numFmtId="0" xfId="0" applyAlignment="1" applyBorder="1" applyFont="1">
      <alignment horizontal="center" vertical="top"/>
    </xf>
    <xf borderId="27" fillId="0" fontId="3" numFmtId="0" xfId="0" applyBorder="1" applyFont="1"/>
    <xf borderId="21" fillId="0" fontId="13" numFmtId="164" xfId="0" applyAlignment="1" applyBorder="1" applyFont="1" applyNumberFormat="1">
      <alignment horizontal="center" vertical="top"/>
    </xf>
    <xf borderId="9" fillId="8" fontId="12" numFmtId="164" xfId="0" applyAlignment="1" applyBorder="1" applyFont="1" applyNumberFormat="1">
      <alignment horizontal="center" shrinkToFit="0" vertical="top" wrapText="1"/>
    </xf>
    <xf borderId="6" fillId="5" fontId="13" numFmtId="49" xfId="0" applyAlignment="1" applyBorder="1" applyFont="1" applyNumberFormat="1">
      <alignment horizontal="center" readingOrder="0" vertical="top"/>
    </xf>
    <xf borderId="34" fillId="0" fontId="3" numFmtId="0" xfId="0" applyBorder="1" applyFont="1"/>
    <xf borderId="34" fillId="8" fontId="13" numFmtId="165" xfId="0" applyAlignment="1" applyBorder="1" applyFont="1" applyNumberFormat="1">
      <alignment horizontal="center" vertical="top"/>
    </xf>
    <xf borderId="34" fillId="11" fontId="13" numFmtId="0" xfId="0" applyAlignment="1" applyBorder="1" applyFont="1">
      <alignment horizontal="center" vertical="top"/>
    </xf>
    <xf borderId="34" fillId="8" fontId="13" numFmtId="0" xfId="0" applyAlignment="1" applyBorder="1" applyFont="1">
      <alignment horizontal="center" vertical="top"/>
    </xf>
    <xf borderId="6" fillId="8" fontId="4" numFmtId="164" xfId="0" applyBorder="1" applyFont="1" applyNumberFormat="1"/>
    <xf borderId="35" fillId="0" fontId="3" numFmtId="0" xfId="0" applyBorder="1" applyFont="1"/>
    <xf borderId="16" fillId="13" fontId="12" numFmtId="0" xfId="0" applyAlignment="1" applyBorder="1" applyFont="1">
      <alignment horizontal="center"/>
    </xf>
    <xf borderId="16" fillId="8" fontId="13" numFmtId="165" xfId="0" applyAlignment="1" applyBorder="1" applyFont="1" applyNumberFormat="1">
      <alignment horizontal="center" vertical="top"/>
    </xf>
    <xf borderId="16" fillId="5" fontId="13" numFmtId="0" xfId="0" applyAlignment="1" applyBorder="1" applyFont="1">
      <alignment horizontal="center" vertical="top"/>
    </xf>
    <xf borderId="6" fillId="5" fontId="12" numFmtId="164" xfId="0" applyAlignment="1" applyBorder="1" applyFont="1" applyNumberFormat="1">
      <alignment horizontal="center" shrinkToFit="0" vertical="top" wrapText="1"/>
    </xf>
    <xf borderId="16" fillId="5" fontId="13" numFmtId="165" xfId="0" applyAlignment="1" applyBorder="1" applyFont="1" applyNumberFormat="1">
      <alignment horizontal="center" vertical="top"/>
    </xf>
    <xf borderId="16" fillId="5" fontId="12" numFmtId="165" xfId="0" applyAlignment="1" applyBorder="1" applyFont="1" applyNumberFormat="1">
      <alignment horizontal="center" shrinkToFit="0" vertical="top" wrapText="1"/>
    </xf>
    <xf borderId="6" fillId="8" fontId="13" numFmtId="164" xfId="0" applyAlignment="1" applyBorder="1" applyFont="1" applyNumberFormat="1">
      <alignment horizontal="center" vertical="top"/>
    </xf>
    <xf borderId="16" fillId="0" fontId="13" numFmtId="49" xfId="0" applyAlignment="1" applyBorder="1" applyFont="1" applyNumberFormat="1">
      <alignment horizontal="center" readingOrder="0" vertical="top"/>
    </xf>
    <xf borderId="16" fillId="11" fontId="10" numFmtId="0" xfId="0" applyAlignment="1" applyBorder="1" applyFont="1">
      <alignment horizontal="center" vertical="top"/>
    </xf>
    <xf borderId="16" fillId="11" fontId="13" numFmtId="165" xfId="0" applyAlignment="1" applyBorder="1" applyFont="1" applyNumberFormat="1">
      <alignment horizontal="center" vertical="top"/>
    </xf>
    <xf borderId="16" fillId="11" fontId="12" numFmtId="165" xfId="0" applyAlignment="1" applyBorder="1" applyFont="1" applyNumberFormat="1">
      <alignment horizontal="center" shrinkToFit="0" vertical="top" wrapText="1"/>
    </xf>
    <xf borderId="33" fillId="8" fontId="4" numFmtId="165" xfId="0" applyBorder="1" applyFont="1" applyNumberFormat="1"/>
    <xf borderId="36" fillId="0" fontId="3" numFmtId="0" xfId="0" applyBorder="1" applyFont="1"/>
    <xf borderId="16" fillId="0" fontId="12" numFmtId="49" xfId="0" applyAlignment="1" applyBorder="1" applyFont="1" applyNumberFormat="1">
      <alignment horizontal="center" readingOrder="0" vertical="top"/>
    </xf>
    <xf borderId="27" fillId="8" fontId="12" numFmtId="164" xfId="0" applyAlignment="1" applyBorder="1" applyFont="1" applyNumberFormat="1">
      <alignment horizontal="center" shrinkToFit="0" vertical="top" wrapText="1"/>
    </xf>
    <xf borderId="27" fillId="5" fontId="12" numFmtId="164" xfId="0" applyAlignment="1" applyBorder="1" applyFont="1" applyNumberFormat="1">
      <alignment horizontal="center" shrinkToFit="0" vertical="top" wrapText="1"/>
    </xf>
    <xf borderId="15" fillId="13" fontId="12" numFmtId="0" xfId="0" applyAlignment="1" applyBorder="1" applyFont="1">
      <alignment horizontal="center"/>
    </xf>
    <xf borderId="15" fillId="8" fontId="13" numFmtId="165" xfId="0" applyAlignment="1" applyBorder="1" applyFont="1" applyNumberFormat="1">
      <alignment horizontal="center" vertical="top"/>
    </xf>
    <xf borderId="6" fillId="5" fontId="13" numFmtId="164" xfId="0" applyAlignment="1" applyBorder="1" applyFont="1" applyNumberFormat="1">
      <alignment horizontal="center" vertical="top"/>
    </xf>
    <xf borderId="15" fillId="5" fontId="13" numFmtId="165" xfId="0" applyAlignment="1" applyBorder="1" applyFont="1" applyNumberFormat="1">
      <alignment horizontal="center" vertical="top"/>
    </xf>
    <xf borderId="15" fillId="11" fontId="13" numFmtId="165" xfId="0" applyAlignment="1" applyBorder="1" applyFont="1" applyNumberFormat="1">
      <alignment horizontal="center" vertical="top"/>
    </xf>
    <xf borderId="16" fillId="0" fontId="12" numFmtId="49" xfId="0" applyAlignment="1" applyBorder="1" applyFont="1" applyNumberFormat="1">
      <alignment horizontal="center" readingOrder="0" shrinkToFit="0" vertical="top" wrapText="1"/>
    </xf>
    <xf borderId="37" fillId="0" fontId="3" numFmtId="0" xfId="0" applyBorder="1" applyFont="1"/>
    <xf borderId="28" fillId="0" fontId="3" numFmtId="0" xfId="0" applyBorder="1" applyFont="1"/>
    <xf borderId="27" fillId="8" fontId="13" numFmtId="164" xfId="0" applyAlignment="1" applyBorder="1" applyFont="1" applyNumberFormat="1">
      <alignment horizontal="center" vertical="top"/>
    </xf>
    <xf borderId="27" fillId="5" fontId="13" numFmtId="164" xfId="0" applyAlignment="1" applyBorder="1" applyFont="1" applyNumberFormat="1">
      <alignment horizontal="center" vertical="top"/>
    </xf>
    <xf borderId="27" fillId="11" fontId="12" numFmtId="164" xfId="0" applyAlignment="1" applyBorder="1" applyFont="1" applyNumberFormat="1">
      <alignment horizontal="center" shrinkToFit="0" vertical="top" wrapText="1"/>
    </xf>
    <xf borderId="27" fillId="8" fontId="4" numFmtId="164" xfId="0" applyBorder="1" applyFont="1" applyNumberFormat="1"/>
    <xf borderId="32" fillId="14" fontId="15" numFmtId="0" xfId="0" applyAlignment="1" applyBorder="1" applyFill="1" applyFont="1">
      <alignment horizontal="center" shrinkToFit="0" wrapText="1"/>
    </xf>
    <xf borderId="26" fillId="14" fontId="12" numFmtId="0" xfId="0" applyAlignment="1" applyBorder="1" applyFont="1">
      <alignment horizontal="center"/>
    </xf>
    <xf borderId="16" fillId="0" fontId="13" numFmtId="0" xfId="0" applyAlignment="1" applyBorder="1" applyFont="1">
      <alignment horizontal="center" readingOrder="0" vertical="top"/>
    </xf>
    <xf borderId="15" fillId="0" fontId="13" numFmtId="164" xfId="0" applyAlignment="1" applyBorder="1" applyFont="1" applyNumberFormat="1">
      <alignment horizontal="center" readingOrder="0" vertical="top"/>
    </xf>
    <xf borderId="25" fillId="11" fontId="13" numFmtId="49" xfId="0" applyAlignment="1" applyBorder="1" applyFont="1" applyNumberFormat="1">
      <alignment horizontal="center" vertical="top"/>
    </xf>
    <xf borderId="16" fillId="0" fontId="13" numFmtId="164" xfId="0" applyAlignment="1" applyBorder="1" applyFont="1" applyNumberFormat="1">
      <alignment horizontal="center" readingOrder="0" vertical="top"/>
    </xf>
    <xf borderId="17" fillId="12" fontId="13" numFmtId="0" xfId="0" applyAlignment="1" applyBorder="1" applyFont="1">
      <alignment horizontal="center" readingOrder="0" vertical="top"/>
    </xf>
    <xf borderId="17" fillId="12" fontId="13" numFmtId="0" xfId="0" applyAlignment="1" applyBorder="1" applyFont="1">
      <alignment horizontal="center" vertical="top"/>
    </xf>
    <xf borderId="23" fillId="8" fontId="13" numFmtId="164" xfId="0" applyAlignment="1" applyBorder="1" applyFont="1" applyNumberFormat="1">
      <alignment horizontal="center" vertical="top"/>
    </xf>
    <xf borderId="16" fillId="8" fontId="16" numFmtId="165" xfId="0" applyAlignment="1" applyBorder="1" applyFont="1" applyNumberFormat="1">
      <alignment horizontal="center" readingOrder="0" shrinkToFit="0" vertical="top" wrapText="1"/>
    </xf>
    <xf borderId="26" fillId="12" fontId="13" numFmtId="0" xfId="0" applyAlignment="1" applyBorder="1" applyFont="1">
      <alignment horizontal="center" vertical="top"/>
    </xf>
    <xf borderId="26" fillId="12" fontId="10" numFmtId="0" xfId="0" applyAlignment="1" applyBorder="1" applyFont="1">
      <alignment horizontal="center" readingOrder="0" vertical="top"/>
    </xf>
    <xf borderId="25" fillId="8" fontId="12" numFmtId="165" xfId="0" applyAlignment="1" applyBorder="1" applyFont="1" applyNumberFormat="1">
      <alignment horizontal="center" shrinkToFit="0" vertical="top" wrapText="1"/>
    </xf>
    <xf borderId="25" fillId="12" fontId="4" numFmtId="0" xfId="0" applyAlignment="1" applyBorder="1" applyFont="1">
      <alignment readingOrder="0"/>
    </xf>
    <xf borderId="25" fillId="12" fontId="17" numFmtId="0" xfId="0" applyAlignment="1" applyBorder="1" applyFont="1">
      <alignment horizontal="center" readingOrder="0"/>
    </xf>
    <xf borderId="9" fillId="12" fontId="4" numFmtId="0" xfId="0" applyBorder="1" applyFont="1"/>
    <xf borderId="17" fillId="8" fontId="12" numFmtId="165" xfId="0" applyAlignment="1" applyBorder="1" applyFont="1" applyNumberFormat="1">
      <alignment horizontal="center" shrinkToFit="0" wrapText="1"/>
    </xf>
    <xf borderId="38" fillId="8" fontId="12" numFmtId="165" xfId="0" applyAlignment="1" applyBorder="1" applyFont="1" applyNumberFormat="1">
      <alignment horizontal="center" shrinkToFit="0" wrapText="1"/>
    </xf>
    <xf borderId="30" fillId="0" fontId="3" numFmtId="0" xfId="0" applyBorder="1" applyFont="1"/>
    <xf borderId="39" fillId="5" fontId="13" numFmtId="49" xfId="0" applyAlignment="1" applyBorder="1" applyFont="1" applyNumberFormat="1">
      <alignment horizontal="center" readingOrder="0" vertical="top"/>
    </xf>
    <xf borderId="6" fillId="11" fontId="13" numFmtId="49" xfId="0" applyAlignment="1" applyBorder="1" applyFont="1" applyNumberFormat="1">
      <alignment horizontal="center" vertical="top"/>
    </xf>
    <xf borderId="34" fillId="12" fontId="13" numFmtId="0" xfId="0" applyAlignment="1" applyBorder="1" applyFont="1">
      <alignment horizontal="center" vertical="top"/>
    </xf>
    <xf borderId="28" fillId="12" fontId="13" numFmtId="0" xfId="0" applyAlignment="1" applyBorder="1" applyFont="1">
      <alignment horizontal="center" vertical="top"/>
    </xf>
    <xf borderId="30" fillId="8" fontId="13" numFmtId="164" xfId="0" applyAlignment="1" applyBorder="1" applyFont="1" applyNumberFormat="1">
      <alignment horizontal="center" vertical="top"/>
    </xf>
    <xf borderId="6" fillId="8" fontId="13" numFmtId="165" xfId="0" applyAlignment="1" applyBorder="1" applyFont="1" applyNumberFormat="1">
      <alignment horizontal="center" vertical="top"/>
    </xf>
    <xf borderId="6" fillId="12" fontId="4" numFmtId="0" xfId="0" applyBorder="1" applyFont="1"/>
    <xf borderId="23" fillId="12" fontId="4" numFmtId="0" xfId="0" applyBorder="1" applyFont="1"/>
    <xf borderId="25" fillId="8" fontId="12" numFmtId="164" xfId="0" applyAlignment="1" applyBorder="1" applyFont="1" applyNumberFormat="1">
      <alignment horizontal="center" shrinkToFit="0" wrapText="1"/>
    </xf>
    <xf borderId="17" fillId="8" fontId="4" numFmtId="0" xfId="0" applyBorder="1" applyFont="1"/>
    <xf borderId="38" fillId="8" fontId="4" numFmtId="0" xfId="0" applyBorder="1" applyFont="1"/>
    <xf borderId="16" fillId="14" fontId="12" numFmtId="0" xfId="0" applyAlignment="1" applyBorder="1" applyFont="1">
      <alignment horizontal="center"/>
    </xf>
    <xf borderId="6" fillId="0" fontId="12" numFmtId="164" xfId="0" applyAlignment="1" applyBorder="1" applyFont="1" applyNumberFormat="1">
      <alignment horizontal="center" shrinkToFit="0" vertical="top" wrapText="1"/>
    </xf>
    <xf borderId="16" fillId="0" fontId="13" numFmtId="165" xfId="0" applyAlignment="1" applyBorder="1" applyFont="1" applyNumberFormat="1">
      <alignment horizontal="center" vertical="top"/>
    </xf>
    <xf borderId="16" fillId="0" fontId="12" numFmtId="165" xfId="0" applyAlignment="1" applyBorder="1" applyFont="1" applyNumberFormat="1">
      <alignment horizontal="center" shrinkToFit="0" vertical="top" wrapText="1"/>
    </xf>
    <xf borderId="16" fillId="0" fontId="18" numFmtId="0" xfId="0" applyAlignment="1" applyBorder="1" applyFont="1">
      <alignment horizontal="center" vertical="top"/>
    </xf>
    <xf borderId="6" fillId="0" fontId="18" numFmtId="164" xfId="0" applyAlignment="1" applyBorder="1" applyFont="1" applyNumberFormat="1">
      <alignment horizontal="center" shrinkToFit="0" vertical="top" wrapText="1"/>
    </xf>
    <xf borderId="16" fillId="0" fontId="18" numFmtId="165" xfId="0" applyAlignment="1" applyBorder="1" applyFont="1" applyNumberFormat="1">
      <alignment horizontal="center" vertical="top"/>
    </xf>
    <xf borderId="16" fillId="0" fontId="18" numFmtId="165" xfId="0" applyAlignment="1" applyBorder="1" applyFont="1" applyNumberFormat="1">
      <alignment horizontal="center" shrinkToFit="0" vertical="top" wrapText="1"/>
    </xf>
    <xf borderId="16" fillId="0" fontId="18" numFmtId="49" xfId="0" applyAlignment="1" applyBorder="1" applyFont="1" applyNumberFormat="1">
      <alignment horizontal="center" readingOrder="0" vertical="top"/>
    </xf>
    <xf borderId="27" fillId="0" fontId="18" numFmtId="164" xfId="0" applyAlignment="1" applyBorder="1" applyFont="1" applyNumberFormat="1">
      <alignment horizontal="center" shrinkToFit="0" vertical="top" wrapText="1"/>
    </xf>
    <xf borderId="16" fillId="8" fontId="12" numFmtId="164" xfId="0" applyAlignment="1" applyBorder="1" applyFont="1" applyNumberFormat="1">
      <alignment horizontal="center" shrinkToFit="0" vertical="top" wrapText="1"/>
    </xf>
    <xf borderId="22" fillId="0" fontId="12" numFmtId="0" xfId="0" applyAlignment="1" applyBorder="1" applyFont="1">
      <alignment horizontal="center"/>
    </xf>
    <xf borderId="40" fillId="5" fontId="13" numFmtId="49" xfId="0" applyAlignment="1" applyBorder="1" applyFont="1" applyNumberFormat="1">
      <alignment horizontal="center" readingOrder="0" vertical="top"/>
    </xf>
    <xf borderId="16" fillId="12" fontId="12" numFmtId="0" xfId="0" applyAlignment="1" applyBorder="1" applyFont="1">
      <alignment horizontal="center" readingOrder="0" vertical="top"/>
    </xf>
    <xf borderId="0" fillId="8" fontId="12" numFmtId="165" xfId="0" applyAlignment="1" applyFont="1" applyNumberFormat="1">
      <alignment horizontal="center" shrinkToFit="0" vertical="top" wrapText="1"/>
    </xf>
    <xf borderId="25" fillId="15" fontId="11" numFmtId="49" xfId="0" applyAlignment="1" applyBorder="1" applyFill="1" applyFont="1" applyNumberFormat="1">
      <alignment horizontal="center" readingOrder="0" vertical="top"/>
    </xf>
    <xf borderId="16" fillId="12" fontId="10" numFmtId="0" xfId="0" applyAlignment="1" applyBorder="1" applyFont="1">
      <alignment horizontal="center" readingOrder="0" vertical="top"/>
    </xf>
    <xf borderId="15" fillId="8" fontId="12" numFmtId="165" xfId="0" applyAlignment="1" applyBorder="1" applyFont="1" applyNumberFormat="1">
      <alignment horizontal="center" shrinkToFit="0" vertical="top" wrapText="1"/>
    </xf>
    <xf borderId="41" fillId="5" fontId="13" numFmtId="49" xfId="0" applyAlignment="1" applyBorder="1" applyFont="1" applyNumberFormat="1">
      <alignment horizontal="center" readingOrder="0" vertical="top"/>
    </xf>
    <xf borderId="15" fillId="12" fontId="13" numFmtId="0" xfId="0" applyAlignment="1" applyBorder="1" applyFont="1">
      <alignment horizontal="center" readingOrder="0" vertical="top"/>
    </xf>
    <xf borderId="23" fillId="8" fontId="12" numFmtId="164" xfId="0" applyAlignment="1" applyBorder="1" applyFont="1" applyNumberFormat="1">
      <alignment horizontal="center" vertical="top"/>
    </xf>
    <xf borderId="17" fillId="8" fontId="12" numFmtId="165" xfId="0" applyAlignment="1" applyBorder="1" applyFont="1" applyNumberFormat="1">
      <alignment horizontal="center" vertical="top"/>
    </xf>
    <xf borderId="40" fillId="11" fontId="13" numFmtId="49" xfId="0" applyAlignment="1" applyBorder="1" applyFont="1" applyNumberFormat="1">
      <alignment horizontal="center" vertical="top"/>
    </xf>
    <xf borderId="23" fillId="8" fontId="18" numFmtId="164" xfId="0" applyAlignment="1" applyBorder="1" applyFont="1" applyNumberFormat="1">
      <alignment horizontal="center" shrinkToFit="0" wrapText="1"/>
    </xf>
    <xf borderId="16" fillId="8" fontId="16" numFmtId="165" xfId="0" applyAlignment="1" applyBorder="1" applyFont="1" applyNumberFormat="1">
      <alignment horizontal="center" shrinkToFit="0" wrapText="1"/>
    </xf>
    <xf borderId="17" fillId="8" fontId="18" numFmtId="165" xfId="0" applyAlignment="1" applyBorder="1" applyFont="1" applyNumberFormat="1">
      <alignment horizontal="center" shrinkToFit="0" wrapText="1"/>
    </xf>
    <xf borderId="24" fillId="0" fontId="4" numFmtId="0" xfId="0" applyAlignment="1" applyBorder="1" applyFont="1">
      <alignment vertical="bottom"/>
    </xf>
    <xf borderId="4" fillId="5" fontId="13" numFmtId="49" xfId="0" applyAlignment="1" applyBorder="1" applyFont="1" applyNumberFormat="1">
      <alignment horizontal="center" readingOrder="0" vertical="top"/>
    </xf>
    <xf borderId="16" fillId="5" fontId="12" numFmtId="49" xfId="0" applyAlignment="1" applyBorder="1" applyFont="1" applyNumberFormat="1">
      <alignment horizontal="center" readingOrder="0" vertical="top"/>
    </xf>
    <xf borderId="16" fillId="10" fontId="12" numFmtId="49" xfId="0" applyAlignment="1" applyBorder="1" applyFont="1" applyNumberFormat="1">
      <alignment horizontal="center" readingOrder="0" vertical="top"/>
    </xf>
    <xf borderId="4" fillId="11" fontId="13" numFmtId="49" xfId="0" applyAlignment="1" applyBorder="1" applyFont="1" applyNumberFormat="1">
      <alignment horizontal="center" vertical="top"/>
    </xf>
    <xf borderId="29" fillId="8" fontId="18" numFmtId="164" xfId="0" applyAlignment="1" applyBorder="1" applyFont="1" applyNumberFormat="1">
      <alignment horizontal="center" shrinkToFit="0" wrapText="1"/>
    </xf>
    <xf borderId="20" fillId="8" fontId="4" numFmtId="165" xfId="0" applyBorder="1" applyFont="1" applyNumberFormat="1"/>
    <xf borderId="14" fillId="0" fontId="12" numFmtId="0" xfId="0" applyAlignment="1" applyBorder="1" applyFont="1">
      <alignment horizontal="center" readingOrder="0" vertical="bottom"/>
    </xf>
    <xf borderId="9" fillId="5" fontId="13" numFmtId="49" xfId="0" applyAlignment="1" applyBorder="1" applyFont="1" applyNumberFormat="1">
      <alignment horizontal="center" readingOrder="0" vertical="top"/>
    </xf>
    <xf borderId="16" fillId="12" fontId="10" numFmtId="0" xfId="0" applyAlignment="1" applyBorder="1" applyFont="1">
      <alignment horizontal="center" vertical="top"/>
    </xf>
    <xf borderId="41" fillId="15" fontId="13" numFmtId="49" xfId="0" applyAlignment="1" applyBorder="1" applyFont="1" applyNumberFormat="1">
      <alignment horizontal="center" readingOrder="0" vertical="top"/>
    </xf>
    <xf borderId="26" fillId="8" fontId="16" numFmtId="165" xfId="0" applyAlignment="1" applyBorder="1" applyFont="1" applyNumberFormat="1">
      <alignment horizontal="center" shrinkToFit="0" vertical="top" wrapText="1"/>
    </xf>
    <xf borderId="8" fillId="8" fontId="12" numFmtId="165" xfId="0" applyAlignment="1" applyBorder="1" applyFont="1" applyNumberFormat="1">
      <alignment horizontal="center" shrinkToFit="0" vertical="top" wrapText="1"/>
    </xf>
    <xf borderId="42" fillId="12" fontId="13" numFmtId="0" xfId="0" applyAlignment="1" applyBorder="1" applyFont="1">
      <alignment horizontal="center" readingOrder="0" vertical="top"/>
    </xf>
    <xf borderId="42" fillId="12" fontId="13" numFmtId="0" xfId="0" applyAlignment="1" applyBorder="1" applyFont="1">
      <alignment horizontal="center" vertical="top"/>
    </xf>
    <xf borderId="43" fillId="12" fontId="13" numFmtId="0" xfId="0" applyAlignment="1" applyBorder="1" applyFont="1">
      <alignment horizontal="center" vertical="top"/>
    </xf>
    <xf borderId="44" fillId="8" fontId="12" numFmtId="164" xfId="0" applyAlignment="1" applyBorder="1" applyFont="1" applyNumberFormat="1">
      <alignment horizontal="center" shrinkToFit="0" vertical="top" wrapText="1"/>
    </xf>
    <xf borderId="45" fillId="8" fontId="16" numFmtId="165" xfId="0" applyAlignment="1" applyBorder="1" applyFont="1" applyNumberFormat="1">
      <alignment horizontal="center" shrinkToFit="0" vertical="top" wrapText="1"/>
    </xf>
    <xf borderId="46" fillId="8" fontId="12" numFmtId="165" xfId="0" applyAlignment="1" applyBorder="1" applyFont="1" applyNumberFormat="1">
      <alignment horizontal="center" shrinkToFit="0" vertical="top" wrapText="1"/>
    </xf>
    <xf borderId="47" fillId="8" fontId="12" numFmtId="165" xfId="0" applyAlignment="1" applyBorder="1" applyFont="1" applyNumberFormat="1">
      <alignment horizontal="center" shrinkToFit="0" vertical="top" wrapText="1"/>
    </xf>
    <xf borderId="46" fillId="5" fontId="13" numFmtId="49" xfId="0" applyAlignment="1" applyBorder="1" applyFont="1" applyNumberFormat="1">
      <alignment horizontal="center" readingOrder="0" vertical="top"/>
    </xf>
    <xf borderId="43" fillId="12" fontId="10" numFmtId="0" xfId="0" applyAlignment="1" applyBorder="1" applyFont="1">
      <alignment horizontal="center" readingOrder="0" vertical="top"/>
    </xf>
    <xf borderId="43" fillId="12" fontId="13" numFmtId="0" xfId="0" applyAlignment="1" applyBorder="1" applyFont="1">
      <alignment horizontal="center" readingOrder="0" vertical="top"/>
    </xf>
    <xf borderId="44" fillId="8" fontId="12" numFmtId="164" xfId="0" applyAlignment="1" applyBorder="1" applyFont="1" applyNumberFormat="1">
      <alignment horizontal="center" vertical="top"/>
    </xf>
    <xf borderId="43" fillId="8" fontId="16" numFmtId="165" xfId="0" applyAlignment="1" applyBorder="1" applyFont="1" applyNumberFormat="1">
      <alignment horizontal="center" shrinkToFit="0" vertical="top" wrapText="1"/>
    </xf>
    <xf borderId="48" fillId="8" fontId="12" numFmtId="165" xfId="0" applyAlignment="1" applyBorder="1" applyFont="1" applyNumberFormat="1">
      <alignment horizontal="center" vertical="top"/>
    </xf>
    <xf borderId="25" fillId="11" fontId="12" numFmtId="49" xfId="0" applyAlignment="1" applyBorder="1" applyFont="1" applyNumberFormat="1">
      <alignment horizontal="center" readingOrder="0" vertical="top"/>
    </xf>
    <xf borderId="46" fillId="8" fontId="12" numFmtId="165" xfId="0" applyAlignment="1" applyBorder="1" applyFont="1" applyNumberFormat="1">
      <alignment horizontal="center" vertical="top"/>
    </xf>
    <xf borderId="26" fillId="8" fontId="16" numFmtId="165" xfId="0" applyAlignment="1" applyBorder="1" applyFont="1" applyNumberFormat="1">
      <alignment horizontal="center" shrinkToFit="0" wrapText="1"/>
    </xf>
    <xf borderId="15" fillId="8" fontId="12" numFmtId="165" xfId="0" applyAlignment="1" applyBorder="1" applyFont="1" applyNumberFormat="1">
      <alignment horizontal="center" shrinkToFit="0" wrapText="1"/>
    </xf>
    <xf borderId="49" fillId="0" fontId="4" numFmtId="0" xfId="0" applyAlignment="1" applyBorder="1" applyFont="1">
      <alignment vertical="bottom"/>
    </xf>
    <xf borderId="23" fillId="5" fontId="13" numFmtId="49" xfId="0" applyAlignment="1" applyBorder="1" applyFont="1" applyNumberFormat="1">
      <alignment horizontal="center" readingOrder="0" vertical="top"/>
    </xf>
    <xf borderId="23" fillId="0" fontId="3" numFmtId="0" xfId="0" applyBorder="1" applyFont="1"/>
    <xf borderId="23" fillId="8" fontId="13" numFmtId="165" xfId="0" applyAlignment="1" applyBorder="1" applyFont="1" applyNumberFormat="1">
      <alignment horizontal="center" vertical="top"/>
    </xf>
    <xf borderId="29" fillId="8" fontId="12" numFmtId="164" xfId="0" applyAlignment="1" applyBorder="1" applyFont="1" applyNumberFormat="1">
      <alignment horizontal="center" shrinkToFit="0" wrapText="1"/>
    </xf>
    <xf borderId="50" fillId="0" fontId="12" numFmtId="0" xfId="0" applyAlignment="1" applyBorder="1" applyFont="1">
      <alignment horizontal="center" readingOrder="0" vertical="bottom"/>
    </xf>
    <xf borderId="16" fillId="0" fontId="13" numFmtId="0" xfId="0" applyAlignment="1" applyBorder="1" applyFont="1">
      <alignment horizontal="center"/>
    </xf>
    <xf borderId="9" fillId="11" fontId="13" numFmtId="49" xfId="0" applyAlignment="1" applyBorder="1" applyFont="1" applyNumberFormat="1">
      <alignment horizontal="center" readingOrder="0" vertical="top"/>
    </xf>
    <xf borderId="15" fillId="12" fontId="12" numFmtId="0" xfId="0" applyAlignment="1" applyBorder="1" applyFont="1">
      <alignment horizontal="center" readingOrder="0" vertical="top"/>
    </xf>
    <xf borderId="16" fillId="8" fontId="19" numFmtId="165" xfId="0" applyAlignment="1" applyBorder="1" applyFont="1" applyNumberFormat="1">
      <alignment horizontal="center" shrinkToFit="0" wrapText="1"/>
    </xf>
    <xf borderId="23" fillId="11" fontId="13" numFmtId="49" xfId="0" applyAlignment="1" applyBorder="1" applyFont="1" applyNumberFormat="1">
      <alignment horizontal="center" readingOrder="0" vertical="top"/>
    </xf>
    <xf borderId="21" fillId="8" fontId="12" numFmtId="164" xfId="0" applyAlignment="1" applyBorder="1" applyFont="1" applyNumberFormat="1">
      <alignment horizontal="center" shrinkToFit="0" vertical="top" wrapText="1"/>
    </xf>
    <xf borderId="17" fillId="8" fontId="13" numFmtId="165" xfId="0" applyAlignment="1" applyBorder="1" applyFont="1" applyNumberFormat="1">
      <alignment horizontal="center" vertical="top"/>
    </xf>
    <xf borderId="25" fillId="8" fontId="13" numFmtId="165" xfId="0" applyAlignment="1" applyBorder="1" applyFont="1" applyNumberFormat="1">
      <alignment horizontal="center" vertical="top"/>
    </xf>
    <xf borderId="29" fillId="8" fontId="12" numFmtId="164" xfId="0" applyAlignment="1" applyBorder="1" applyFont="1" applyNumberFormat="1">
      <alignment horizontal="center" shrinkToFit="0" vertical="top" wrapText="1"/>
    </xf>
    <xf borderId="51" fillId="16" fontId="10" numFmtId="0" xfId="0" applyAlignment="1" applyBorder="1" applyFill="1" applyFont="1">
      <alignment horizontal="center"/>
    </xf>
    <xf borderId="16" fillId="16" fontId="10" numFmtId="0" xfId="0" applyAlignment="1" applyBorder="1" applyFont="1">
      <alignment horizontal="center"/>
    </xf>
    <xf borderId="26" fillId="16" fontId="4" numFmtId="49" xfId="0" applyBorder="1" applyFont="1" applyNumberFormat="1"/>
    <xf borderId="0" fillId="0" fontId="4" numFmtId="0" xfId="0" applyFont="1"/>
    <xf borderId="26" fillId="0" fontId="4" numFmtId="0" xfId="0" applyBorder="1" applyFont="1"/>
    <xf borderId="9" fillId="5" fontId="4" numFmtId="164" xfId="0" applyBorder="1" applyFont="1" applyNumberFormat="1"/>
    <xf borderId="0" fillId="0" fontId="4" numFmtId="165" xfId="0" applyFont="1" applyNumberFormat="1"/>
    <xf borderId="26" fillId="0" fontId="4" numFmtId="165" xfId="0" applyBorder="1" applyFont="1" applyNumberFormat="1"/>
    <xf borderId="26" fillId="16" fontId="10" numFmtId="49" xfId="0" applyAlignment="1" applyBorder="1" applyFont="1" applyNumberFormat="1">
      <alignment horizontal="center" shrinkToFit="0" wrapText="1"/>
    </xf>
    <xf borderId="26" fillId="5" fontId="4" numFmtId="165" xfId="0" applyBorder="1" applyFont="1" applyNumberFormat="1"/>
    <xf borderId="52" fillId="16" fontId="10" numFmtId="0" xfId="0" applyAlignment="1" applyBorder="1" applyFont="1">
      <alignment horizontal="center"/>
    </xf>
    <xf borderId="25" fillId="16" fontId="10" numFmtId="0" xfId="0" applyAlignment="1" applyBorder="1" applyFont="1">
      <alignment horizontal="center"/>
    </xf>
    <xf borderId="23" fillId="16" fontId="4" numFmtId="49" xfId="0" applyBorder="1" applyFont="1" applyNumberFormat="1"/>
    <xf borderId="5" fillId="0" fontId="4" numFmtId="0" xfId="0" applyBorder="1" applyFont="1"/>
    <xf borderId="23" fillId="0" fontId="4" numFmtId="0" xfId="0" applyBorder="1" applyFont="1"/>
    <xf borderId="23" fillId="5" fontId="4" numFmtId="164" xfId="0" applyBorder="1" applyFont="1" applyNumberFormat="1"/>
    <xf borderId="5" fillId="0" fontId="4" numFmtId="165" xfId="0" applyBorder="1" applyFont="1" applyNumberFormat="1"/>
    <xf borderId="23" fillId="0" fontId="4" numFmtId="165" xfId="0" applyBorder="1" applyFont="1" applyNumberFormat="1"/>
    <xf borderId="23" fillId="16" fontId="10" numFmtId="49" xfId="0" applyAlignment="1" applyBorder="1" applyFont="1" applyNumberFormat="1">
      <alignment horizontal="center" shrinkToFit="0" wrapText="1"/>
    </xf>
    <xf borderId="51" fillId="16" fontId="10" numFmtId="0" xfId="0" applyAlignment="1" applyBorder="1" applyFont="1">
      <alignment horizontal="center" vertical="center"/>
    </xf>
    <xf borderId="16" fillId="0" fontId="3" numFmtId="0" xfId="0" applyBorder="1" applyFont="1"/>
    <xf borderId="16" fillId="16" fontId="15" numFmtId="49" xfId="0" applyAlignment="1" applyBorder="1" applyFont="1" applyNumberFormat="1">
      <alignment horizontal="center" readingOrder="0" shrinkToFit="0" vertical="center" wrapText="1"/>
    </xf>
    <xf borderId="16" fillId="0" fontId="15" numFmtId="0" xfId="0" applyAlignment="1" applyBorder="1" applyFont="1">
      <alignment horizontal="center" shrinkToFit="0" vertical="center" wrapText="1"/>
    </xf>
    <xf borderId="6" fillId="5" fontId="15" numFmtId="164" xfId="0" applyAlignment="1" applyBorder="1" applyFont="1" applyNumberFormat="1">
      <alignment horizontal="center" shrinkToFit="0" vertical="center" wrapText="1"/>
    </xf>
    <xf borderId="16" fillId="0" fontId="15" numFmtId="165" xfId="0" applyAlignment="1" applyBorder="1" applyFont="1" applyNumberFormat="1">
      <alignment horizontal="center" shrinkToFit="0" vertical="center" wrapText="1"/>
    </xf>
    <xf borderId="16" fillId="16" fontId="15" numFmtId="49" xfId="0" applyAlignment="1" applyBorder="1" applyFont="1" applyNumberFormat="1">
      <alignment horizontal="center" shrinkToFit="0" vertical="center" wrapText="1"/>
    </xf>
    <xf borderId="51" fillId="0" fontId="3" numFmtId="0" xfId="0" applyBorder="1" applyFont="1"/>
    <xf borderId="26" fillId="0" fontId="3" numFmtId="0" xfId="0" applyBorder="1" applyFont="1"/>
    <xf borderId="6" fillId="5" fontId="15" numFmtId="0" xfId="0" applyAlignment="1" applyBorder="1" applyFont="1">
      <alignment horizontal="center" shrinkToFit="0" vertical="center" wrapText="1"/>
    </xf>
    <xf borderId="9" fillId="5" fontId="4" numFmtId="0" xfId="0" applyBorder="1" applyFont="1"/>
    <xf borderId="17" fillId="5" fontId="4" numFmtId="0" xfId="0" applyBorder="1" applyFont="1"/>
    <xf borderId="53" fillId="0" fontId="3" numFmtId="0" xfId="0" applyBorder="1" applyFont="1"/>
    <xf borderId="51" fillId="8" fontId="9" numFmtId="0" xfId="0" applyAlignment="1" applyBorder="1" applyFont="1">
      <alignment horizontal="center"/>
    </xf>
    <xf borderId="29" fillId="5" fontId="4" numFmtId="0" xfId="0" applyBorder="1" applyFont="1"/>
    <xf borderId="14" fillId="0" fontId="12" numFmtId="0" xfId="0" applyAlignment="1" applyBorder="1" applyFont="1">
      <alignment horizontal="center"/>
    </xf>
    <xf borderId="16" fillId="8" fontId="12" numFmtId="0" xfId="0" applyAlignment="1" applyBorder="1" applyFont="1">
      <alignment horizontal="center" shrinkToFit="0" wrapText="1"/>
    </xf>
    <xf borderId="15" fillId="8" fontId="12" numFmtId="0" xfId="0" applyAlignment="1" applyBorder="1" applyFont="1">
      <alignment horizontal="center" shrinkToFit="0" wrapText="1"/>
    </xf>
    <xf borderId="17" fillId="5" fontId="12" numFmtId="0" xfId="0" applyAlignment="1" applyBorder="1" applyFont="1">
      <alignment horizontal="center"/>
    </xf>
    <xf borderId="16" fillId="7" fontId="12" numFmtId="0" xfId="0" applyAlignment="1" applyBorder="1" applyFont="1">
      <alignment horizontal="center" shrinkToFit="0" wrapText="1"/>
    </xf>
    <xf borderId="15" fillId="7" fontId="12" numFmtId="0" xfId="0" applyAlignment="1" applyBorder="1" applyFont="1">
      <alignment horizontal="center" shrinkToFit="0" wrapText="1"/>
    </xf>
    <xf borderId="49" fillId="0" fontId="4" numFmtId="0" xfId="0" applyBorder="1" applyFont="1"/>
    <xf borderId="15" fillId="0" fontId="12" numFmtId="16" xfId="0" applyAlignment="1" applyBorder="1" applyFont="1" applyNumberFormat="1">
      <alignment horizontal="center"/>
    </xf>
    <xf borderId="34" fillId="0" fontId="12" numFmtId="16" xfId="0" applyAlignment="1" applyBorder="1" applyFont="1" applyNumberFormat="1">
      <alignment horizontal="center"/>
    </xf>
    <xf borderId="6" fillId="0" fontId="12" numFmtId="16" xfId="0" applyAlignment="1" applyBorder="1" applyFont="1" applyNumberFormat="1">
      <alignment horizontal="center"/>
    </xf>
    <xf borderId="50" fillId="0" fontId="12" numFmtId="0" xfId="0" applyAlignment="1" applyBorder="1" applyFont="1">
      <alignment horizontal="center"/>
    </xf>
    <xf borderId="15" fillId="12" fontId="10" numFmtId="0" xfId="0" applyAlignment="1" applyBorder="1" applyFont="1">
      <alignment horizontal="center" readingOrder="0" vertical="top"/>
    </xf>
    <xf borderId="16" fillId="17" fontId="13" numFmtId="0" xfId="0" applyAlignment="1" applyBorder="1" applyFill="1" applyFont="1">
      <alignment horizontal="center" vertical="top"/>
    </xf>
    <xf borderId="16" fillId="17" fontId="13" numFmtId="0" xfId="0" applyAlignment="1" applyBorder="1" applyFont="1">
      <alignment horizontal="center" readingOrder="0" vertical="top"/>
    </xf>
    <xf borderId="23" fillId="17" fontId="12" numFmtId="164" xfId="0" applyAlignment="1" applyBorder="1" applyFont="1" applyNumberFormat="1">
      <alignment horizontal="center" shrinkToFit="0" vertical="top" wrapText="1"/>
    </xf>
    <xf borderId="16" fillId="17" fontId="16" numFmtId="165" xfId="0" applyAlignment="1" applyBorder="1" applyFont="1" applyNumberFormat="1">
      <alignment horizontal="center" shrinkToFit="0" vertical="top" wrapText="1"/>
    </xf>
    <xf borderId="16" fillId="17" fontId="12" numFmtId="165" xfId="0" applyAlignment="1" applyBorder="1" applyFont="1" applyNumberFormat="1">
      <alignment horizontal="center" shrinkToFit="0" vertical="top" wrapText="1"/>
    </xf>
    <xf borderId="16" fillId="12" fontId="10" numFmtId="0" xfId="0" applyAlignment="1" applyBorder="1" applyFont="1">
      <alignment horizontal="center" readingOrder="0"/>
    </xf>
    <xf borderId="6" fillId="15" fontId="13" numFmtId="49" xfId="0" applyAlignment="1" applyBorder="1" applyFont="1" applyNumberFormat="1">
      <alignment horizontal="center" readingOrder="0" vertical="top"/>
    </xf>
    <xf borderId="29" fillId="17" fontId="12" numFmtId="164" xfId="0" applyAlignment="1" applyBorder="1" applyFont="1" applyNumberFormat="1">
      <alignment horizontal="center" shrinkToFit="0" vertical="top" wrapText="1"/>
    </xf>
    <xf borderId="6" fillId="10" fontId="13" numFmtId="49" xfId="0" applyAlignment="1" applyBorder="1" applyFont="1" applyNumberFormat="1">
      <alignment horizontal="center" readingOrder="0" vertical="top"/>
    </xf>
    <xf borderId="16" fillId="0" fontId="12" numFmtId="0" xfId="0" applyAlignment="1" applyBorder="1" applyFont="1">
      <alignment horizontal="center" readingOrder="0"/>
    </xf>
    <xf borderId="16" fillId="5" fontId="12" numFmtId="49" xfId="0" applyAlignment="1" applyBorder="1" applyFont="1" applyNumberFormat="1">
      <alignment horizontal="center" readingOrder="0" shrinkToFit="0" vertical="top" wrapText="1"/>
    </xf>
    <xf borderId="14" fillId="0" fontId="13" numFmtId="0" xfId="0" applyBorder="1" applyFont="1"/>
    <xf borderId="25" fillId="11" fontId="13" numFmtId="49" xfId="0" applyAlignment="1" applyBorder="1" applyFont="1" applyNumberFormat="1">
      <alignment horizontal="center" readingOrder="0" vertical="top"/>
    </xf>
    <xf borderId="34" fillId="8" fontId="12" numFmtId="165" xfId="0" applyAlignment="1" applyBorder="1" applyFont="1" applyNumberFormat="1">
      <alignment horizontal="center" shrinkToFit="0" vertical="top" wrapText="1"/>
    </xf>
    <xf borderId="6" fillId="8" fontId="12" numFmtId="165" xfId="0" applyAlignment="1" applyBorder="1" applyFont="1" applyNumberFormat="1">
      <alignment horizontal="center" shrinkToFit="0" vertical="top" wrapText="1"/>
    </xf>
    <xf borderId="25" fillId="5" fontId="13" numFmtId="49" xfId="0" applyAlignment="1" applyBorder="1" applyFont="1" applyNumberFormat="1">
      <alignment horizontal="center" readingOrder="0" vertical="top"/>
    </xf>
    <xf borderId="21" fillId="8" fontId="13" numFmtId="164" xfId="0" applyAlignment="1" applyBorder="1" applyFont="1" applyNumberFormat="1">
      <alignment horizontal="center" vertical="top"/>
    </xf>
    <xf borderId="21" fillId="8" fontId="12" numFmtId="164" xfId="0" applyAlignment="1" applyBorder="1" applyFont="1" applyNumberFormat="1">
      <alignment horizontal="center" shrinkToFit="0" wrapText="1"/>
    </xf>
    <xf borderId="14" fillId="0" fontId="12" numFmtId="0" xfId="0" applyAlignment="1" applyBorder="1" applyFont="1">
      <alignment horizontal="center" vertical="bottom"/>
    </xf>
    <xf borderId="9" fillId="8" fontId="12" numFmtId="165" xfId="0" applyAlignment="1" applyBorder="1" applyFont="1" applyNumberFormat="1">
      <alignment horizontal="center" shrinkToFit="0" vertical="top" wrapText="1"/>
    </xf>
    <xf borderId="49" fillId="0" fontId="12" numFmtId="0" xfId="0" applyAlignment="1" applyBorder="1" applyFont="1">
      <alignment horizontal="center" readingOrder="0" vertical="bottom"/>
    </xf>
    <xf borderId="6" fillId="11" fontId="13" numFmtId="49" xfId="0" applyAlignment="1" applyBorder="1" applyFont="1" applyNumberFormat="1">
      <alignment horizontal="center" readingOrder="0" vertical="top"/>
    </xf>
    <xf borderId="9" fillId="5" fontId="12" numFmtId="49" xfId="0" applyAlignment="1" applyBorder="1" applyFont="1" applyNumberFormat="1">
      <alignment horizontal="center" readingOrder="0" vertical="top"/>
    </xf>
    <xf borderId="6" fillId="5" fontId="13" numFmtId="49" xfId="0" applyAlignment="1" applyBorder="1" applyFont="1" applyNumberFormat="1">
      <alignment horizontal="center" vertical="top"/>
    </xf>
    <xf borderId="25" fillId="8" fontId="12" numFmtId="164" xfId="0" applyAlignment="1" applyBorder="1" applyFont="1" applyNumberFormat="1">
      <alignment horizontal="center" shrinkToFit="0" vertical="top" wrapText="1"/>
    </xf>
    <xf borderId="17" fillId="0" fontId="3" numFmtId="0" xfId="0" applyBorder="1" applyFont="1"/>
    <xf borderId="25" fillId="5" fontId="13" numFmtId="49" xfId="0" applyAlignment="1" applyBorder="1" applyFont="1" applyNumberFormat="1">
      <alignment horizontal="center" vertical="top"/>
    </xf>
    <xf borderId="23" fillId="8" fontId="18" numFmtId="164" xfId="0" applyAlignment="1" applyBorder="1" applyFont="1" applyNumberFormat="1">
      <alignment horizontal="center" shrinkToFit="0" vertical="bottom" wrapText="1"/>
    </xf>
    <xf borderId="16" fillId="8" fontId="4" numFmtId="165" xfId="0" applyAlignment="1" applyBorder="1" applyFont="1" applyNumberFormat="1">
      <alignment vertical="bottom"/>
    </xf>
    <xf borderId="17" fillId="8" fontId="18" numFmtId="165" xfId="0" applyAlignment="1" applyBorder="1" applyFont="1" applyNumberFormat="1">
      <alignment horizontal="center" shrinkToFit="0" vertical="bottom" wrapText="1"/>
    </xf>
    <xf borderId="29" fillId="8" fontId="18" numFmtId="164" xfId="0" applyAlignment="1" applyBorder="1" applyFont="1" applyNumberFormat="1">
      <alignment horizontal="center" shrinkToFit="0" vertical="bottom" wrapText="1"/>
    </xf>
    <xf borderId="20" fillId="8" fontId="4" numFmtId="165" xfId="0" applyAlignment="1" applyBorder="1" applyFont="1" applyNumberFormat="1">
      <alignment vertical="bottom"/>
    </xf>
    <xf borderId="15" fillId="12" fontId="12" numFmtId="0" xfId="0" applyAlignment="1" applyBorder="1" applyFont="1">
      <alignment horizontal="center" vertical="top"/>
    </xf>
    <xf borderId="25" fillId="12" fontId="4" numFmtId="49" xfId="0" applyBorder="1" applyFont="1" applyNumberFormat="1"/>
    <xf borderId="21" fillId="12" fontId="4" numFmtId="49" xfId="0" applyBorder="1" applyFont="1" applyNumberFormat="1"/>
    <xf borderId="9" fillId="8" fontId="13" numFmtId="165" xfId="0" applyAlignment="1" applyBorder="1" applyFont="1" applyNumberFormat="1">
      <alignment horizontal="center" vertical="top"/>
    </xf>
    <xf borderId="16" fillId="0" fontId="12" numFmtId="0" xfId="0" applyAlignment="1" applyBorder="1" applyFont="1">
      <alignment horizontal="center" vertical="bottom"/>
    </xf>
    <xf borderId="16" fillId="8" fontId="20" numFmtId="165" xfId="0" applyAlignment="1" applyBorder="1" applyFont="1" applyNumberFormat="1">
      <alignment horizontal="center" vertical="top"/>
    </xf>
    <xf borderId="16" fillId="12" fontId="4" numFmtId="0" xfId="0" applyAlignment="1" applyBorder="1" applyFont="1">
      <alignment vertical="bottom"/>
    </xf>
    <xf borderId="15" fillId="12" fontId="4" numFmtId="0" xfId="0" applyAlignment="1" applyBorder="1" applyFont="1">
      <alignment vertical="bottom"/>
    </xf>
    <xf borderId="16" fillId="8" fontId="21" numFmtId="165" xfId="0" applyAlignment="1" applyBorder="1" applyFont="1" applyNumberFormat="1">
      <alignment horizontal="center" vertical="bottom"/>
    </xf>
    <xf borderId="20" fillId="8" fontId="13" numFmtId="165" xfId="0" applyAlignment="1" applyBorder="1" applyFont="1" applyNumberFormat="1">
      <alignment horizontal="center" vertical="top"/>
    </xf>
    <xf borderId="21" fillId="8" fontId="13" numFmtId="165" xfId="0" applyAlignment="1" applyBorder="1" applyFont="1" applyNumberFormat="1">
      <alignment horizontal="center" vertical="top"/>
    </xf>
    <xf borderId="9" fillId="11" fontId="13" numFmtId="49" xfId="0" applyAlignment="1" applyBorder="1" applyFont="1" applyNumberFormat="1">
      <alignment horizontal="center" vertical="top"/>
    </xf>
    <xf borderId="23" fillId="11" fontId="13" numFmtId="49" xfId="0" applyAlignment="1" applyBorder="1" applyFont="1" applyNumberFormat="1">
      <alignment horizontal="center" vertical="top"/>
    </xf>
    <xf borderId="16" fillId="0" fontId="12" numFmtId="0" xfId="0" applyAlignment="1" applyBorder="1" applyFont="1">
      <alignment horizontal="center" readingOrder="0" vertical="bottom"/>
    </xf>
    <xf borderId="25" fillId="18" fontId="13" numFmtId="49" xfId="0" applyAlignment="1" applyBorder="1" applyFill="1" applyFont="1" applyNumberFormat="1">
      <alignment horizontal="center" readingOrder="0" vertical="top"/>
    </xf>
    <xf borderId="16" fillId="12" fontId="4" numFmtId="0" xfId="0" applyAlignment="1" applyBorder="1" applyFont="1">
      <alignment readingOrder="0" vertical="bottom"/>
    </xf>
    <xf borderId="49" fillId="0" fontId="4" numFmtId="0" xfId="0" applyAlignment="1" applyBorder="1" applyFont="1">
      <alignment readingOrder="0" vertical="bottom"/>
    </xf>
    <xf borderId="6" fillId="18" fontId="13" numFmtId="49" xfId="0" applyAlignment="1" applyBorder="1" applyFont="1" applyNumberFormat="1">
      <alignment horizontal="center" vertical="top"/>
    </xf>
    <xf borderId="16" fillId="0" fontId="10" numFmtId="0" xfId="0" applyAlignment="1" applyBorder="1" applyFont="1">
      <alignment horizontal="center"/>
    </xf>
    <xf borderId="20" fillId="0" fontId="10" numFmtId="0" xfId="0" applyAlignment="1" applyBorder="1" applyFont="1">
      <alignment horizontal="center" vertical="bottom"/>
    </xf>
    <xf borderId="21" fillId="0" fontId="10" numFmtId="0" xfId="0" applyAlignment="1" applyBorder="1" applyFont="1">
      <alignment horizontal="center" vertical="bottom"/>
    </xf>
    <xf borderId="14" fillId="0" fontId="10" numFmtId="165" xfId="0" applyAlignment="1" applyBorder="1" applyFont="1" applyNumberFormat="1">
      <alignment horizontal="center" vertical="bottom"/>
    </xf>
    <xf borderId="21" fillId="0" fontId="10" numFmtId="0" xfId="0" applyAlignment="1" applyBorder="1" applyFont="1">
      <alignment horizontal="center"/>
    </xf>
    <xf borderId="14" fillId="0" fontId="10" numFmtId="167" xfId="0" applyAlignment="1" applyBorder="1" applyFont="1" applyNumberFormat="1">
      <alignment horizontal="center" vertical="bottom"/>
    </xf>
    <xf borderId="15" fillId="0" fontId="10" numFmtId="165" xfId="0" applyAlignment="1" applyBorder="1" applyFont="1" applyNumberFormat="1">
      <alignment horizontal="right" vertical="bottom"/>
    </xf>
    <xf borderId="16" fillId="0" fontId="10" numFmtId="165" xfId="0" applyAlignment="1" applyBorder="1" applyFont="1" applyNumberFormat="1">
      <alignment horizontal="right" vertical="bottom"/>
    </xf>
    <xf borderId="14" fillId="0" fontId="10" numFmtId="170" xfId="0" applyAlignment="1" applyBorder="1" applyFont="1" applyNumberFormat="1">
      <alignment horizontal="center" vertical="bottom"/>
    </xf>
    <xf borderId="20" fillId="0" fontId="10" numFmtId="10" xfId="0" applyAlignment="1" applyBorder="1" applyFont="1" applyNumberFormat="1">
      <alignment horizontal="center" vertical="bottom"/>
    </xf>
    <xf borderId="21" fillId="0" fontId="10" numFmtId="10" xfId="0" applyAlignment="1" applyBorder="1" applyFont="1" applyNumberFormat="1">
      <alignment horizontal="center" vertical="bottom"/>
    </xf>
    <xf borderId="18" fillId="0" fontId="10" numFmtId="10" xfId="0" applyAlignment="1" applyBorder="1" applyFont="1" applyNumberFormat="1">
      <alignment horizontal="center" vertical="bottom"/>
    </xf>
    <xf borderId="15" fillId="0" fontId="10" numFmtId="9" xfId="0" applyAlignment="1" applyBorder="1" applyFont="1" applyNumberFormat="1">
      <alignment horizontal="center" vertical="bottom"/>
    </xf>
    <xf borderId="16" fillId="0" fontId="10" numFmtId="9" xfId="0" applyAlignment="1" applyBorder="1" applyFont="1" applyNumberFormat="1">
      <alignment horizontal="center" vertical="bottom"/>
    </xf>
    <xf borderId="14" fillId="0" fontId="10" numFmtId="171" xfId="0" applyAlignment="1" applyBorder="1" applyFont="1" applyNumberFormat="1">
      <alignment horizontal="center" vertical="bottom"/>
    </xf>
    <xf borderId="20" fillId="0" fontId="10" numFmtId="9" xfId="0" applyAlignment="1" applyBorder="1" applyFont="1" applyNumberFormat="1">
      <alignment horizontal="center" vertical="bottom"/>
    </xf>
    <xf borderId="21" fillId="0" fontId="10" numFmtId="9" xfId="0" applyAlignment="1" applyBorder="1" applyFont="1" applyNumberFormat="1">
      <alignment horizontal="center" vertical="bottom"/>
    </xf>
    <xf borderId="14" fillId="0" fontId="10" numFmtId="168" xfId="0" applyAlignment="1" applyBorder="1" applyFont="1" applyNumberFormat="1">
      <alignment horizontal="center" vertical="bottom"/>
    </xf>
    <xf borderId="15" fillId="0" fontId="10" numFmtId="171" xfId="0" applyAlignment="1" applyBorder="1" applyFont="1" applyNumberFormat="1">
      <alignment horizontal="center" readingOrder="0" vertical="bottom"/>
    </xf>
    <xf borderId="16" fillId="0" fontId="10" numFmtId="171" xfId="0" applyAlignment="1" applyBorder="1" applyFont="1" applyNumberFormat="1">
      <alignment horizontal="center" readingOrder="0" vertical="bottom"/>
    </xf>
    <xf borderId="15" fillId="0" fontId="10" numFmtId="166" xfId="0" applyAlignment="1" applyBorder="1" applyFont="1" applyNumberFormat="1">
      <alignment horizontal="center" vertical="bottom"/>
    </xf>
    <xf borderId="26" fillId="0" fontId="10" numFmtId="166" xfId="0" applyAlignment="1" applyBorder="1" applyFont="1" applyNumberFormat="1">
      <alignment horizontal="center" vertical="bottom"/>
    </xf>
    <xf borderId="15" fillId="0" fontId="10" numFmtId="170" xfId="0" applyAlignment="1" applyBorder="1" applyFont="1" applyNumberFormat="1">
      <alignment horizontal="center" vertical="bottom"/>
    </xf>
    <xf borderId="16" fillId="0" fontId="10" numFmtId="170" xfId="0" applyAlignment="1" applyBorder="1" applyFont="1" applyNumberFormat="1">
      <alignment horizontal="center" vertical="bottom"/>
    </xf>
    <xf borderId="13" fillId="0" fontId="10" numFmtId="0" xfId="0" applyAlignment="1" applyBorder="1" applyFont="1">
      <alignment horizontal="center"/>
    </xf>
    <xf borderId="54" fillId="19" fontId="10" numFmtId="10" xfId="0" applyAlignment="1" applyBorder="1" applyFill="1" applyFont="1" applyNumberFormat="1">
      <alignment horizontal="center" vertical="bottom"/>
    </xf>
    <xf borderId="21" fillId="19" fontId="10" numFmtId="0" xfId="0" applyAlignment="1" applyBorder="1" applyFont="1">
      <alignment horizontal="center"/>
    </xf>
    <xf borderId="20" fillId="19" fontId="10" numFmtId="2" xfId="0" applyAlignment="1" applyBorder="1" applyFont="1" applyNumberFormat="1">
      <alignment horizontal="center" vertical="bottom"/>
    </xf>
    <xf borderId="21" fillId="19" fontId="10" numFmtId="2" xfId="0" applyAlignment="1" applyBorder="1" applyFont="1" applyNumberFormat="1">
      <alignment horizontal="center" vertical="bottom"/>
    </xf>
    <xf borderId="54" fillId="19" fontId="10" numFmtId="170" xfId="0" applyAlignment="1" applyBorder="1" applyFont="1" applyNumberFormat="1">
      <alignment horizontal="center" vertical="bottom"/>
    </xf>
    <xf borderId="20" fillId="19" fontId="10" numFmtId="165" xfId="0" applyAlignment="1" applyBorder="1" applyFont="1" applyNumberFormat="1">
      <alignment horizontal="center" vertical="bottom"/>
    </xf>
    <xf borderId="21" fillId="19" fontId="10" numFmtId="165" xfId="0" applyAlignment="1" applyBorder="1" applyFont="1" applyNumberFormat="1">
      <alignment horizontal="center" vertical="bottom"/>
    </xf>
    <xf borderId="14" fillId="0" fontId="4" numFmtId="0" xfId="0" applyAlignment="1" applyBorder="1" applyFont="1">
      <alignment vertical="bottom"/>
    </xf>
    <xf borderId="6" fillId="19" fontId="10" numFmtId="0" xfId="0" applyAlignment="1" applyBorder="1" applyFont="1">
      <alignment horizontal="center"/>
    </xf>
    <xf borderId="34" fillId="19" fontId="4" numFmtId="0" xfId="0" applyAlignment="1" applyBorder="1" applyFont="1">
      <alignment vertical="bottom"/>
    </xf>
    <xf borderId="6" fillId="19" fontId="4" numFmtId="0" xfId="0" applyAlignment="1" applyBorder="1" applyFont="1">
      <alignment vertical="bottom"/>
    </xf>
    <xf borderId="20" fillId="19" fontId="4" numFmtId="0" xfId="0" applyAlignment="1" applyBorder="1" applyFont="1">
      <alignment vertical="bottom"/>
    </xf>
    <xf borderId="21" fillId="19" fontId="4" numFmtId="0" xfId="0" applyAlignment="1" applyBorder="1" applyFont="1">
      <alignment vertical="bottom"/>
    </xf>
    <xf borderId="54" fillId="20" fontId="10" numFmtId="170" xfId="0" applyAlignment="1" applyBorder="1" applyFill="1" applyFont="1" applyNumberFormat="1">
      <alignment horizontal="center" vertical="bottom"/>
    </xf>
    <xf borderId="21" fillId="20" fontId="10" numFmtId="0" xfId="0" applyAlignment="1" applyBorder="1" applyFont="1">
      <alignment horizontal="center"/>
    </xf>
    <xf borderId="20" fillId="20" fontId="10" numFmtId="2" xfId="0" applyAlignment="1" applyBorder="1" applyFont="1" applyNumberFormat="1">
      <alignment horizontal="center" vertical="bottom"/>
    </xf>
    <xf borderId="21" fillId="20" fontId="10" numFmtId="2" xfId="0" applyAlignment="1" applyBorder="1" applyFont="1" applyNumberFormat="1">
      <alignment horizontal="center" vertical="bottom"/>
    </xf>
    <xf borderId="18" fillId="20" fontId="10" numFmtId="170" xfId="0" applyAlignment="1" applyBorder="1" applyFont="1" applyNumberFormat="1">
      <alignment horizontal="center" vertical="bottom"/>
    </xf>
    <xf borderId="20" fillId="20" fontId="10" numFmtId="165" xfId="0" applyAlignment="1" applyBorder="1" applyFont="1" applyNumberFormat="1">
      <alignment horizontal="center" vertical="bottom"/>
    </xf>
    <xf borderId="21" fillId="20" fontId="10" numFmtId="165" xfId="0" applyAlignment="1" applyBorder="1" applyFont="1" applyNumberFormat="1">
      <alignment horizontal="center" vertical="bottom"/>
    </xf>
    <xf borderId="6" fillId="20" fontId="10" numFmtId="0" xfId="0" applyAlignment="1" applyBorder="1" applyFont="1">
      <alignment horizontal="center"/>
    </xf>
    <xf borderId="34" fillId="20" fontId="4" numFmtId="0" xfId="0" applyAlignment="1" applyBorder="1" applyFont="1">
      <alignment vertical="bottom"/>
    </xf>
    <xf borderId="6" fillId="20" fontId="4" numFmtId="0" xfId="0" applyAlignment="1" applyBorder="1" applyFont="1">
      <alignment vertical="bottom"/>
    </xf>
    <xf borderId="18" fillId="0" fontId="10" numFmtId="0" xfId="0" applyAlignment="1" applyBorder="1" applyFont="1">
      <alignment horizontal="center" vertical="bottom"/>
    </xf>
    <xf borderId="20" fillId="20" fontId="4" numFmtId="0" xfId="0" applyAlignment="1" applyBorder="1" applyFont="1">
      <alignment vertical="bottom"/>
    </xf>
    <xf borderId="21" fillId="20" fontId="4" numFmtId="0" xfId="0" applyAlignment="1" applyBorder="1" applyFont="1">
      <alignment vertical="bottom"/>
    </xf>
    <xf borderId="23" fillId="8" fontId="10" numFmtId="0" xfId="0" applyAlignment="1" applyBorder="1" applyFont="1">
      <alignment horizontal="center"/>
    </xf>
    <xf borderId="34" fillId="8" fontId="10" numFmtId="0" xfId="0" applyAlignment="1" applyBorder="1" applyFont="1">
      <alignment horizontal="center" vertical="bottom"/>
    </xf>
    <xf borderId="6" fillId="8" fontId="10" numFmtId="0" xfId="0" applyAlignment="1" applyBorder="1" applyFont="1">
      <alignment horizontal="center" vertical="bottom"/>
    </xf>
    <xf borderId="6" fillId="8" fontId="10" numFmtId="0" xfId="0" applyAlignment="1" applyBorder="1" applyFont="1">
      <alignment horizontal="center" shrinkToFit="0" wrapText="1"/>
    </xf>
    <xf borderId="34" fillId="8" fontId="10" numFmtId="172" xfId="0" applyAlignment="1" applyBorder="1" applyFont="1" applyNumberFormat="1">
      <alignment horizontal="center" vertical="bottom"/>
    </xf>
    <xf borderId="6" fillId="8" fontId="10" numFmtId="172" xfId="0" applyAlignment="1" applyBorder="1" applyFont="1" applyNumberFormat="1">
      <alignment horizontal="center" vertical="bottom"/>
    </xf>
    <xf borderId="6" fillId="21" fontId="10" numFmtId="0" xfId="0" applyAlignment="1" applyBorder="1" applyFill="1" applyFont="1">
      <alignment horizontal="center"/>
    </xf>
    <xf borderId="34" fillId="21" fontId="4" numFmtId="0" xfId="0" applyAlignment="1" applyBorder="1" applyFont="1">
      <alignment vertical="bottom"/>
    </xf>
    <xf borderId="6" fillId="21" fontId="4" numFmtId="0" xfId="0" applyAlignment="1" applyBorder="1" applyFont="1">
      <alignment vertical="bottom"/>
    </xf>
    <xf borderId="21" fillId="21" fontId="10" numFmtId="0" xfId="0" applyAlignment="1" applyBorder="1" applyFont="1">
      <alignment horizontal="center"/>
    </xf>
    <xf borderId="20" fillId="21" fontId="4" numFmtId="0" xfId="0" applyAlignment="1" applyBorder="1" applyFont="1">
      <alignment vertical="bottom"/>
    </xf>
    <xf borderId="21" fillId="21" fontId="4" numFmtId="0" xfId="0" applyAlignment="1" applyBorder="1" applyFont="1">
      <alignment vertical="bottom"/>
    </xf>
    <xf borderId="0" fillId="0" fontId="10" numFmtId="0" xfId="0" applyAlignment="1" applyFont="1">
      <alignment horizontal="center"/>
    </xf>
    <xf borderId="14" fillId="0" fontId="10" numFmtId="171" xfId="0" applyAlignment="1" applyBorder="1" applyFont="1" applyNumberFormat="1">
      <alignment vertical="bottom"/>
    </xf>
    <xf borderId="14" fillId="0" fontId="10" numFmtId="166" xfId="0" applyAlignment="1" applyBorder="1" applyFont="1" applyNumberFormat="1">
      <alignment horizontal="center" vertical="bottom"/>
    </xf>
    <xf borderId="14" fillId="0" fontId="10" numFmtId="10" xfId="0" applyAlignment="1" applyBorder="1" applyFont="1" applyNumberFormat="1">
      <alignment horizontal="center" vertical="bottom"/>
    </xf>
    <xf borderId="34" fillId="20" fontId="10" numFmtId="166" xfId="0" applyAlignment="1" applyBorder="1" applyFont="1" applyNumberFormat="1">
      <alignment horizontal="center" vertical="bottom"/>
    </xf>
    <xf borderId="6" fillId="20" fontId="10" numFmtId="166" xfId="0" applyAlignment="1" applyBorder="1" applyFont="1" applyNumberFormat="1">
      <alignment horizontal="center" vertical="bottom"/>
    </xf>
    <xf borderId="20" fillId="20" fontId="10" numFmtId="170" xfId="0" applyAlignment="1" applyBorder="1" applyFont="1" applyNumberFormat="1">
      <alignment horizontal="center" vertical="bottom"/>
    </xf>
    <xf borderId="21" fillId="20" fontId="10" numFmtId="170" xfId="0" applyAlignment="1" applyBorder="1" applyFont="1" applyNumberFormat="1">
      <alignment horizontal="center" vertical="bottom"/>
    </xf>
    <xf borderId="6" fillId="20" fontId="10" numFmtId="0" xfId="0" applyAlignment="1" applyBorder="1" applyFont="1">
      <alignment horizontal="center" shrinkToFit="0" wrapText="1"/>
    </xf>
    <xf borderId="21" fillId="20" fontId="10" numFmtId="0" xfId="0" applyAlignment="1" applyBorder="1" applyFont="1">
      <alignment horizontal="center" shrinkToFit="0" wrapText="1"/>
    </xf>
    <xf borderId="14" fillId="0" fontId="4" numFmtId="171" xfId="0" applyAlignment="1" applyBorder="1" applyFont="1" applyNumberFormat="1">
      <alignment vertical="bottom"/>
    </xf>
    <xf borderId="6" fillId="8" fontId="10" numFmtId="0" xfId="0" applyAlignment="1" applyBorder="1" applyFont="1">
      <alignment horizontal="center"/>
    </xf>
    <xf borderId="34" fillId="8" fontId="10" numFmtId="165" xfId="0" applyAlignment="1" applyBorder="1" applyFont="1" applyNumberFormat="1">
      <alignment horizontal="center" vertical="bottom"/>
    </xf>
    <xf borderId="6" fillId="8" fontId="10" numFmtId="165" xfId="0" applyAlignment="1" applyBorder="1" applyFont="1" applyNumberFormat="1">
      <alignment horizontal="center" vertical="bottom"/>
    </xf>
    <xf borderId="21" fillId="22" fontId="10" numFmtId="0" xfId="0" applyAlignment="1" applyBorder="1" applyFill="1" applyFont="1">
      <alignment horizontal="center"/>
    </xf>
    <xf borderId="20" fillId="22" fontId="10" numFmtId="2" xfId="0" applyAlignment="1" applyBorder="1" applyFont="1" applyNumberFormat="1">
      <alignment horizontal="center" vertical="bottom"/>
    </xf>
    <xf borderId="21" fillId="22" fontId="10" numFmtId="2" xfId="0" applyAlignment="1" applyBorder="1" applyFont="1" applyNumberFormat="1">
      <alignment horizontal="center" vertical="bottom"/>
    </xf>
    <xf borderId="20" fillId="22" fontId="10" numFmtId="170" xfId="0" applyAlignment="1" applyBorder="1" applyFont="1" applyNumberFormat="1">
      <alignment horizontal="center" vertical="bottom"/>
    </xf>
    <xf borderId="21" fillId="22" fontId="10" numFmtId="170" xfId="0" applyAlignment="1" applyBorder="1" applyFont="1" applyNumberFormat="1">
      <alignment horizontal="center" vertical="bottom"/>
    </xf>
    <xf borderId="54" fillId="15" fontId="10" numFmtId="0" xfId="0" applyAlignment="1" applyBorder="1" applyFont="1">
      <alignment horizontal="center" shrinkToFit="0" wrapText="1"/>
    </xf>
    <xf borderId="21" fillId="15" fontId="10" numFmtId="0" xfId="0" applyAlignment="1" applyBorder="1" applyFont="1">
      <alignment horizontal="center"/>
    </xf>
    <xf borderId="20" fillId="15" fontId="10" numFmtId="4" xfId="0" applyAlignment="1" applyBorder="1" applyFont="1" applyNumberFormat="1">
      <alignment horizontal="center" vertical="bottom"/>
    </xf>
    <xf borderId="21" fillId="15" fontId="10" numFmtId="4" xfId="0" applyAlignment="1" applyBorder="1" applyFont="1" applyNumberFormat="1">
      <alignment horizontal="center" vertical="bottom"/>
    </xf>
    <xf borderId="18" fillId="15" fontId="10" numFmtId="170" xfId="0" applyAlignment="1" applyBorder="1" applyFont="1" applyNumberFormat="1">
      <alignment horizontal="center" vertical="bottom"/>
    </xf>
    <xf borderId="20" fillId="15" fontId="10" numFmtId="165" xfId="0" applyAlignment="1" applyBorder="1" applyFont="1" applyNumberFormat="1">
      <alignment horizontal="center" vertical="bottom"/>
    </xf>
    <xf borderId="21" fillId="15" fontId="10" numFmtId="165" xfId="0" applyAlignment="1" applyBorder="1" applyFont="1" applyNumberFormat="1">
      <alignment horizontal="center" vertical="bottom"/>
    </xf>
    <xf borderId="6" fillId="15" fontId="10" numFmtId="0" xfId="0" applyAlignment="1" applyBorder="1" applyFont="1">
      <alignment horizontal="center" shrinkToFit="0" wrapText="1"/>
    </xf>
    <xf borderId="34" fillId="15" fontId="4" numFmtId="0" xfId="0" applyAlignment="1" applyBorder="1" applyFont="1">
      <alignment vertical="bottom"/>
    </xf>
    <xf borderId="6" fillId="15" fontId="4" numFmtId="0" xfId="0" applyAlignment="1" applyBorder="1" applyFont="1">
      <alignment vertical="bottom"/>
    </xf>
    <xf borderId="49" fillId="0" fontId="4" numFmtId="170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29.71"/>
    <col customWidth="1" min="3" max="3" width="21.57"/>
    <col customWidth="1" hidden="1" min="4" max="11" width="7.29"/>
    <col customWidth="1" min="12" max="12" width="21.57"/>
    <col customWidth="1" hidden="1" min="13" max="20" width="7.29"/>
    <col customWidth="1" min="21" max="21" width="21.57"/>
    <col customWidth="1" hidden="1" min="22" max="29" width="7.29"/>
    <col customWidth="1" min="30" max="30" width="21.57"/>
    <col customWidth="1" hidden="1" min="31" max="38" width="7.29"/>
    <col customWidth="1" min="39" max="39" width="21.57"/>
    <col customWidth="1" hidden="1" min="40" max="47" width="7.29"/>
    <col customWidth="1" min="48" max="48" width="21.57"/>
    <col customWidth="1" hidden="1" min="49" max="56" width="7.29"/>
    <col customWidth="1" min="57" max="57" width="21.57"/>
    <col customWidth="1" hidden="1" min="58" max="65" width="7.29"/>
  </cols>
  <sheetData>
    <row r="1">
      <c r="A1" s="25" t="s">
        <v>15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33"/>
      <c r="BF1" s="35"/>
      <c r="BG1" s="35"/>
      <c r="BH1" s="35"/>
      <c r="BI1" s="35"/>
      <c r="BJ1" s="35"/>
      <c r="BK1" s="35"/>
      <c r="BL1" s="35"/>
      <c r="BM1" s="35"/>
    </row>
    <row r="2">
      <c r="A2" s="38" t="s">
        <v>23</v>
      </c>
      <c r="B2" s="39" t="s">
        <v>24</v>
      </c>
      <c r="C2" s="41" t="s">
        <v>26</v>
      </c>
      <c r="D2" s="42" t="s">
        <v>27</v>
      </c>
      <c r="E2" s="42" t="s">
        <v>29</v>
      </c>
      <c r="F2" s="42" t="s">
        <v>30</v>
      </c>
      <c r="G2" s="43" t="s">
        <v>31</v>
      </c>
      <c r="H2" s="44" t="s">
        <v>22</v>
      </c>
      <c r="I2" s="44" t="s">
        <v>32</v>
      </c>
      <c r="J2" s="45" t="s">
        <v>33</v>
      </c>
      <c r="K2" s="45" t="s">
        <v>34</v>
      </c>
      <c r="L2" s="41" t="s">
        <v>35</v>
      </c>
      <c r="M2" s="42" t="s">
        <v>27</v>
      </c>
      <c r="N2" s="42" t="s">
        <v>29</v>
      </c>
      <c r="O2" s="42" t="s">
        <v>30</v>
      </c>
      <c r="P2" s="43" t="s">
        <v>31</v>
      </c>
      <c r="Q2" s="44" t="s">
        <v>22</v>
      </c>
      <c r="R2" s="44" t="s">
        <v>32</v>
      </c>
      <c r="S2" s="45" t="s">
        <v>33</v>
      </c>
      <c r="T2" s="45" t="s">
        <v>34</v>
      </c>
      <c r="U2" s="47" t="s">
        <v>36</v>
      </c>
      <c r="V2" s="48" t="s">
        <v>27</v>
      </c>
      <c r="W2" s="48" t="s">
        <v>29</v>
      </c>
      <c r="X2" s="48" t="s">
        <v>30</v>
      </c>
      <c r="Y2" s="49" t="s">
        <v>31</v>
      </c>
      <c r="Z2" s="44" t="s">
        <v>22</v>
      </c>
      <c r="AA2" s="44" t="s">
        <v>32</v>
      </c>
      <c r="AB2" s="45" t="s">
        <v>33</v>
      </c>
      <c r="AC2" s="45" t="s">
        <v>34</v>
      </c>
      <c r="AD2" s="41" t="s">
        <v>38</v>
      </c>
      <c r="AE2" s="42" t="s">
        <v>27</v>
      </c>
      <c r="AF2" s="42" t="s">
        <v>29</v>
      </c>
      <c r="AG2" s="42" t="s">
        <v>30</v>
      </c>
      <c r="AH2" s="43" t="s">
        <v>31</v>
      </c>
      <c r="AI2" s="44" t="s">
        <v>22</v>
      </c>
      <c r="AJ2" s="44" t="s">
        <v>32</v>
      </c>
      <c r="AK2" s="45" t="s">
        <v>33</v>
      </c>
      <c r="AL2" s="45" t="s">
        <v>34</v>
      </c>
      <c r="AM2" s="41" t="s">
        <v>39</v>
      </c>
      <c r="AN2" s="42" t="s">
        <v>27</v>
      </c>
      <c r="AO2" s="42" t="s">
        <v>29</v>
      </c>
      <c r="AP2" s="42" t="s">
        <v>30</v>
      </c>
      <c r="AQ2" s="43" t="s">
        <v>31</v>
      </c>
      <c r="AR2" s="44" t="s">
        <v>22</v>
      </c>
      <c r="AS2" s="44" t="s">
        <v>32</v>
      </c>
      <c r="AT2" s="45" t="s">
        <v>33</v>
      </c>
      <c r="AU2" s="45" t="s">
        <v>34</v>
      </c>
      <c r="AV2" s="41" t="s">
        <v>41</v>
      </c>
      <c r="AW2" s="42" t="s">
        <v>27</v>
      </c>
      <c r="AX2" s="42" t="s">
        <v>29</v>
      </c>
      <c r="AY2" s="42" t="s">
        <v>30</v>
      </c>
      <c r="AZ2" s="43" t="s">
        <v>31</v>
      </c>
      <c r="BA2" s="44" t="s">
        <v>22</v>
      </c>
      <c r="BB2" s="44" t="s">
        <v>32</v>
      </c>
      <c r="BC2" s="45" t="s">
        <v>33</v>
      </c>
      <c r="BD2" s="45" t="s">
        <v>34</v>
      </c>
      <c r="BE2" s="53" t="s">
        <v>42</v>
      </c>
      <c r="BF2" s="42" t="s">
        <v>27</v>
      </c>
      <c r="BG2" s="42" t="s">
        <v>29</v>
      </c>
      <c r="BH2" s="42" t="s">
        <v>30</v>
      </c>
      <c r="BI2" s="43" t="s">
        <v>31</v>
      </c>
      <c r="BJ2" s="44" t="s">
        <v>22</v>
      </c>
      <c r="BK2" s="44" t="s">
        <v>32</v>
      </c>
      <c r="BL2" s="45" t="s">
        <v>33</v>
      </c>
      <c r="BM2" s="45" t="s">
        <v>34</v>
      </c>
    </row>
    <row r="3">
      <c r="A3" s="54"/>
      <c r="B3" s="72"/>
      <c r="C3" s="73">
        <v>43500.0</v>
      </c>
      <c r="D3" s="74"/>
      <c r="E3" s="74"/>
      <c r="F3" s="74"/>
      <c r="G3" s="72"/>
      <c r="H3" s="74"/>
      <c r="I3" s="74"/>
      <c r="J3" s="72"/>
      <c r="K3" s="72"/>
      <c r="L3" s="75">
        <f>C3+1</f>
        <v>43501</v>
      </c>
      <c r="M3" s="74"/>
      <c r="N3" s="74"/>
      <c r="O3" s="74"/>
      <c r="P3" s="72"/>
      <c r="Q3" s="74"/>
      <c r="R3" s="74"/>
      <c r="S3" s="72"/>
      <c r="T3" s="72"/>
      <c r="U3" s="75">
        <f>L3+1</f>
        <v>43502</v>
      </c>
      <c r="V3" s="74"/>
      <c r="W3" s="74"/>
      <c r="X3" s="74"/>
      <c r="Y3" s="72"/>
      <c r="Z3" s="74"/>
      <c r="AA3" s="74"/>
      <c r="AB3" s="72"/>
      <c r="AC3" s="72"/>
      <c r="AD3" s="75">
        <f>U3+1</f>
        <v>43503</v>
      </c>
      <c r="AE3" s="74"/>
      <c r="AF3" s="74"/>
      <c r="AG3" s="74"/>
      <c r="AH3" s="72"/>
      <c r="AI3" s="74"/>
      <c r="AJ3" s="74"/>
      <c r="AK3" s="72"/>
      <c r="AL3" s="72"/>
      <c r="AM3" s="75">
        <f>AD3+1</f>
        <v>43504</v>
      </c>
      <c r="AN3" s="74"/>
      <c r="AO3" s="74"/>
      <c r="AP3" s="74"/>
      <c r="AQ3" s="72"/>
      <c r="AR3" s="74"/>
      <c r="AS3" s="74"/>
      <c r="AT3" s="72"/>
      <c r="AU3" s="72"/>
      <c r="AV3" s="75">
        <f>AM3+1</f>
        <v>43505</v>
      </c>
      <c r="AW3" s="74"/>
      <c r="AX3" s="74"/>
      <c r="AY3" s="74"/>
      <c r="AZ3" s="72"/>
      <c r="BA3" s="74"/>
      <c r="BB3" s="74"/>
      <c r="BC3" s="72"/>
      <c r="BD3" s="72"/>
      <c r="BE3" s="76">
        <f>AV3+1</f>
        <v>43506</v>
      </c>
      <c r="BF3" s="74"/>
      <c r="BG3" s="74"/>
      <c r="BH3" s="74"/>
      <c r="BI3" s="72"/>
      <c r="BJ3" s="74"/>
      <c r="BK3" s="74"/>
      <c r="BL3" s="72"/>
      <c r="BM3" s="72"/>
    </row>
    <row r="4">
      <c r="A4" s="77" t="s">
        <v>50</v>
      </c>
      <c r="B4" s="78" t="s">
        <v>51</v>
      </c>
      <c r="C4" s="79" t="s">
        <v>52</v>
      </c>
      <c r="D4" s="80"/>
      <c r="E4" s="80"/>
      <c r="F4" s="80"/>
      <c r="G4" s="80"/>
      <c r="H4" s="81">
        <f>SUM(D4:E5)</f>
        <v>0</v>
      </c>
      <c r="I4" s="82"/>
      <c r="J4" s="82"/>
      <c r="K4" s="82"/>
      <c r="L4" s="83" t="s">
        <v>53</v>
      </c>
      <c r="M4" s="80"/>
      <c r="N4" s="80"/>
      <c r="O4" s="80"/>
      <c r="P4" s="80"/>
      <c r="Q4" s="81">
        <f>SUM(M4:N5)</f>
        <v>0</v>
      </c>
      <c r="R4" s="82"/>
      <c r="S4" s="82"/>
      <c r="T4" s="82"/>
      <c r="U4" s="83" t="s">
        <v>54</v>
      </c>
      <c r="V4" s="61"/>
      <c r="W4" s="61"/>
      <c r="X4" s="61"/>
      <c r="Y4" s="61"/>
      <c r="Z4" s="84"/>
      <c r="AA4" s="85"/>
      <c r="AB4" s="84"/>
      <c r="AC4" s="86"/>
      <c r="AD4" s="87" t="s">
        <v>55</v>
      </c>
      <c r="AE4" s="80"/>
      <c r="AF4" s="80"/>
      <c r="AG4" s="80"/>
      <c r="AH4" s="80"/>
      <c r="AI4" s="81">
        <f>SUM(AE4:AF5)</f>
        <v>0</v>
      </c>
      <c r="AJ4" s="82"/>
      <c r="AK4" s="82"/>
      <c r="AL4" s="82"/>
      <c r="AM4" s="83" t="s">
        <v>54</v>
      </c>
      <c r="AN4" s="80"/>
      <c r="AO4" s="80"/>
      <c r="AP4" s="80"/>
      <c r="AQ4" s="80"/>
      <c r="AR4" s="81">
        <f>SUM(AN4:AO5)</f>
        <v>0</v>
      </c>
      <c r="AS4" s="82" t="str">
        <f>AJ4</f>
        <v/>
      </c>
      <c r="AT4" s="82">
        <f>AR4*AS4</f>
        <v>0</v>
      </c>
      <c r="AU4" s="82">
        <f>AR5*AS4</f>
        <v>0</v>
      </c>
      <c r="AV4" s="88"/>
      <c r="AW4" s="80"/>
      <c r="AX4" s="80"/>
      <c r="AY4" s="80"/>
      <c r="AZ4" s="80"/>
      <c r="BA4" s="81">
        <f>SUM(AW4:AX5)</f>
        <v>0</v>
      </c>
      <c r="BB4" s="82"/>
      <c r="BC4" s="82"/>
      <c r="BD4" s="82"/>
      <c r="BE4" s="88"/>
      <c r="BF4" s="89"/>
      <c r="BG4" s="89"/>
      <c r="BH4" s="89"/>
      <c r="BI4" s="89"/>
      <c r="BJ4" s="90"/>
      <c r="BK4" s="91"/>
      <c r="BL4" s="91"/>
      <c r="BM4" s="91"/>
    </row>
    <row r="5">
      <c r="A5" s="92"/>
      <c r="B5" s="72"/>
      <c r="C5" s="74"/>
      <c r="D5" s="74"/>
      <c r="E5" s="74"/>
      <c r="F5" s="74"/>
      <c r="G5" s="74"/>
      <c r="H5" s="93">
        <f>F4+G4</f>
        <v>0</v>
      </c>
      <c r="I5" s="74"/>
      <c r="J5" s="74"/>
      <c r="K5" s="74"/>
      <c r="L5" s="74"/>
      <c r="M5" s="74"/>
      <c r="N5" s="74"/>
      <c r="O5" s="74"/>
      <c r="P5" s="74"/>
      <c r="Q5" s="93">
        <f>O4+P4</f>
        <v>0</v>
      </c>
      <c r="R5" s="74"/>
      <c r="S5" s="74"/>
      <c r="T5" s="74"/>
      <c r="U5" s="74"/>
      <c r="V5" s="94"/>
      <c r="W5" s="94"/>
      <c r="X5" s="94"/>
      <c r="Y5" s="94"/>
      <c r="Z5" s="74"/>
      <c r="AA5" s="74"/>
      <c r="AB5" s="95"/>
      <c r="AC5" s="96"/>
      <c r="AD5" s="74"/>
      <c r="AE5" s="74"/>
      <c r="AF5" s="74"/>
      <c r="AG5" s="74"/>
      <c r="AH5" s="74"/>
      <c r="AI5" s="93">
        <f>AG4+AH4</f>
        <v>0</v>
      </c>
      <c r="AJ5" s="74"/>
      <c r="AK5" s="74"/>
      <c r="AL5" s="74"/>
      <c r="AM5" s="74"/>
      <c r="AN5" s="74"/>
      <c r="AO5" s="74"/>
      <c r="AP5" s="74"/>
      <c r="AQ5" s="74"/>
      <c r="AR5" s="93">
        <f>AP4+AQ4</f>
        <v>0</v>
      </c>
      <c r="AS5" s="74"/>
      <c r="AT5" s="74"/>
      <c r="AU5" s="74"/>
      <c r="AV5" s="8"/>
      <c r="AW5" s="74"/>
      <c r="AX5" s="74"/>
      <c r="AY5" s="74"/>
      <c r="AZ5" s="74"/>
      <c r="BA5" s="93">
        <f>AY4+AZ4</f>
        <v>0</v>
      </c>
      <c r="BB5" s="74"/>
      <c r="BC5" s="74"/>
      <c r="BD5" s="74"/>
      <c r="BE5" s="8"/>
      <c r="BF5" s="8"/>
      <c r="BG5" s="8"/>
      <c r="BH5" s="8"/>
      <c r="BI5" s="8"/>
      <c r="BJ5" s="90"/>
      <c r="BK5" s="8"/>
      <c r="BL5" s="8"/>
      <c r="BM5" s="8"/>
    </row>
    <row r="6">
      <c r="A6" s="92"/>
      <c r="B6" s="97" t="s">
        <v>56</v>
      </c>
      <c r="C6" s="98"/>
      <c r="D6" s="80"/>
      <c r="E6" s="80"/>
      <c r="F6" s="80"/>
      <c r="G6" s="80"/>
      <c r="H6" s="93">
        <f>SUM(D6:E7)</f>
        <v>0</v>
      </c>
      <c r="I6" s="82"/>
      <c r="J6" s="82"/>
      <c r="K6" s="82"/>
      <c r="L6" s="98"/>
      <c r="M6" s="80"/>
      <c r="N6" s="80"/>
      <c r="O6" s="80"/>
      <c r="P6" s="80"/>
      <c r="Q6" s="93">
        <f>SUM(M6:N7)</f>
        <v>0</v>
      </c>
      <c r="R6" s="82"/>
      <c r="S6" s="82"/>
      <c r="T6" s="82"/>
      <c r="U6" s="98"/>
      <c r="V6" s="61"/>
      <c r="W6" s="61"/>
      <c r="X6" s="61"/>
      <c r="Y6" s="61"/>
      <c r="Z6" s="84"/>
      <c r="AA6" s="85"/>
      <c r="AB6" s="84"/>
      <c r="AC6" s="86"/>
      <c r="AD6" s="99" t="s">
        <v>57</v>
      </c>
      <c r="AE6" s="80"/>
      <c r="AF6" s="80"/>
      <c r="AG6" s="80"/>
      <c r="AH6" s="80"/>
      <c r="AI6" s="93">
        <f>SUM(AE6:AF7)</f>
        <v>0</v>
      </c>
      <c r="AJ6" s="82"/>
      <c r="AK6" s="82"/>
      <c r="AL6" s="82"/>
      <c r="AM6" s="98"/>
      <c r="AN6" s="80"/>
      <c r="AO6" s="80"/>
      <c r="AP6" s="80"/>
      <c r="AQ6" s="80"/>
      <c r="AR6" s="93">
        <f>SUM(AN6:AO7)</f>
        <v>0</v>
      </c>
      <c r="AS6" s="82" t="str">
        <f>AJ6</f>
        <v/>
      </c>
      <c r="AT6" s="82">
        <f>AR6*AS6</f>
        <v>0</v>
      </c>
      <c r="AU6" s="82">
        <f>AR7*AS6</f>
        <v>0</v>
      </c>
      <c r="AV6" s="100"/>
      <c r="AW6" s="80"/>
      <c r="AX6" s="80"/>
      <c r="AY6" s="80"/>
      <c r="AZ6" s="80"/>
      <c r="BA6" s="93">
        <f>SUM(AW6:AX7)</f>
        <v>0</v>
      </c>
      <c r="BB6" s="82"/>
      <c r="BC6" s="82"/>
      <c r="BD6" s="82"/>
      <c r="BE6" s="100"/>
      <c r="BF6" s="89"/>
      <c r="BG6" s="89"/>
      <c r="BH6" s="89"/>
      <c r="BI6" s="101"/>
      <c r="BJ6" s="90"/>
      <c r="BK6" s="91"/>
      <c r="BL6" s="91"/>
      <c r="BM6" s="91"/>
    </row>
    <row r="7">
      <c r="A7" s="92"/>
      <c r="B7" s="72"/>
      <c r="C7" s="72"/>
      <c r="D7" s="8"/>
      <c r="E7" s="8"/>
      <c r="F7" s="8"/>
      <c r="G7" s="8"/>
      <c r="H7" s="93">
        <f>F6+G6</f>
        <v>0</v>
      </c>
      <c r="I7" s="8"/>
      <c r="J7" s="8"/>
      <c r="K7" s="8"/>
      <c r="L7" s="72"/>
      <c r="M7" s="8"/>
      <c r="N7" s="8"/>
      <c r="O7" s="8"/>
      <c r="P7" s="8"/>
      <c r="Q7" s="93">
        <f>O6+P6</f>
        <v>0</v>
      </c>
      <c r="R7" s="8"/>
      <c r="S7" s="8"/>
      <c r="T7" s="8"/>
      <c r="U7" s="72"/>
      <c r="V7" s="94"/>
      <c r="W7" s="94"/>
      <c r="X7" s="94"/>
      <c r="Y7" s="94"/>
      <c r="Z7" s="74"/>
      <c r="AA7" s="74"/>
      <c r="AB7" s="95"/>
      <c r="AC7" s="96"/>
      <c r="AD7" s="72"/>
      <c r="AE7" s="8"/>
      <c r="AF7" s="8"/>
      <c r="AG7" s="8"/>
      <c r="AH7" s="8"/>
      <c r="AI7" s="93">
        <f>AG6+AH6</f>
        <v>0</v>
      </c>
      <c r="AJ7" s="8"/>
      <c r="AK7" s="8"/>
      <c r="AL7" s="8"/>
      <c r="AM7" s="72"/>
      <c r="AN7" s="8"/>
      <c r="AO7" s="8"/>
      <c r="AP7" s="8"/>
      <c r="AQ7" s="8"/>
      <c r="AR7" s="93">
        <f>AP6+AQ6</f>
        <v>0</v>
      </c>
      <c r="AS7" s="8"/>
      <c r="AT7" s="8"/>
      <c r="AU7" s="8"/>
      <c r="AV7" s="8"/>
      <c r="AW7" s="8"/>
      <c r="AX7" s="8"/>
      <c r="AY7" s="8"/>
      <c r="AZ7" s="8"/>
      <c r="BA7" s="93">
        <f>AY6+AZ6</f>
        <v>0</v>
      </c>
      <c r="BB7" s="8"/>
      <c r="BC7" s="8"/>
      <c r="BD7" s="8"/>
      <c r="BE7" s="8"/>
      <c r="BF7" s="74"/>
      <c r="BG7" s="74"/>
      <c r="BH7" s="74"/>
      <c r="BI7" s="72"/>
      <c r="BJ7" s="90"/>
      <c r="BK7" s="8"/>
      <c r="BL7" s="8"/>
      <c r="BM7" s="8"/>
    </row>
    <row r="8">
      <c r="A8" s="92"/>
      <c r="B8" s="97" t="s">
        <v>58</v>
      </c>
      <c r="C8" s="98"/>
      <c r="D8" s="80"/>
      <c r="E8" s="80"/>
      <c r="F8" s="80"/>
      <c r="G8" s="80"/>
      <c r="H8" s="93">
        <f>SUM(D8:E9)</f>
        <v>0</v>
      </c>
      <c r="I8" s="82"/>
      <c r="J8" s="82"/>
      <c r="K8" s="82"/>
      <c r="L8" s="98"/>
      <c r="M8" s="80"/>
      <c r="N8" s="80"/>
      <c r="O8" s="80"/>
      <c r="P8" s="80"/>
      <c r="Q8" s="93">
        <f>SUM(M8:N9)</f>
        <v>0</v>
      </c>
      <c r="R8" s="82"/>
      <c r="S8" s="82"/>
      <c r="T8" s="82"/>
      <c r="U8" s="98"/>
      <c r="V8" s="61"/>
      <c r="W8" s="61"/>
      <c r="X8" s="61"/>
      <c r="Y8" s="61"/>
      <c r="Z8" s="84"/>
      <c r="AA8" s="85"/>
      <c r="AB8" s="84"/>
      <c r="AC8" s="86"/>
      <c r="AD8" s="99" t="s">
        <v>59</v>
      </c>
      <c r="AE8" s="80"/>
      <c r="AF8" s="80"/>
      <c r="AG8" s="80"/>
      <c r="AH8" s="80"/>
      <c r="AI8" s="93">
        <f>SUM(AE8:AF9)</f>
        <v>0</v>
      </c>
      <c r="AJ8" s="82"/>
      <c r="AK8" s="82"/>
      <c r="AL8" s="82"/>
      <c r="AM8" s="98"/>
      <c r="AN8" s="80"/>
      <c r="AO8" s="80"/>
      <c r="AP8" s="80"/>
      <c r="AQ8" s="80"/>
      <c r="AR8" s="93">
        <f>SUM(AN8:AO9)</f>
        <v>0</v>
      </c>
      <c r="AS8" s="82" t="str">
        <f>AJ8</f>
        <v/>
      </c>
      <c r="AT8" s="82">
        <f>AR8*AS8</f>
        <v>0</v>
      </c>
      <c r="AU8" s="82">
        <f>AR9*AS8</f>
        <v>0</v>
      </c>
      <c r="AV8" s="102"/>
      <c r="AW8" s="80"/>
      <c r="AX8" s="80"/>
      <c r="AY8" s="80"/>
      <c r="AZ8" s="80"/>
      <c r="BA8" s="93">
        <f>SUM(AW8:AX9)</f>
        <v>0</v>
      </c>
      <c r="BB8" s="82"/>
      <c r="BC8" s="82"/>
      <c r="BD8" s="82"/>
      <c r="BE8" s="102"/>
      <c r="BF8" s="89"/>
      <c r="BG8" s="89"/>
      <c r="BH8" s="89"/>
      <c r="BI8" s="101"/>
      <c r="BJ8" s="90"/>
      <c r="BK8" s="91"/>
      <c r="BL8" s="91"/>
      <c r="BM8" s="91"/>
    </row>
    <row r="9">
      <c r="A9" s="92"/>
      <c r="B9" s="72"/>
      <c r="C9" s="72"/>
      <c r="D9" s="8"/>
      <c r="E9" s="8"/>
      <c r="F9" s="8"/>
      <c r="G9" s="8"/>
      <c r="H9" s="93">
        <f>F8+G8</f>
        <v>0</v>
      </c>
      <c r="I9" s="8"/>
      <c r="J9" s="8"/>
      <c r="K9" s="8"/>
      <c r="L9" s="72"/>
      <c r="M9" s="8"/>
      <c r="N9" s="8"/>
      <c r="O9" s="8"/>
      <c r="P9" s="8"/>
      <c r="Q9" s="93">
        <f>O8+P8</f>
        <v>0</v>
      </c>
      <c r="R9" s="8"/>
      <c r="S9" s="8"/>
      <c r="T9" s="8"/>
      <c r="U9" s="72"/>
      <c r="V9" s="94"/>
      <c r="W9" s="94"/>
      <c r="X9" s="94"/>
      <c r="Y9" s="94"/>
      <c r="Z9" s="74"/>
      <c r="AA9" s="74"/>
      <c r="AB9" s="95"/>
      <c r="AC9" s="96"/>
      <c r="AD9" s="72"/>
      <c r="AE9" s="8"/>
      <c r="AF9" s="8"/>
      <c r="AG9" s="8"/>
      <c r="AH9" s="8"/>
      <c r="AI9" s="93">
        <f>AG8+AH8</f>
        <v>0</v>
      </c>
      <c r="AJ9" s="8"/>
      <c r="AK9" s="8"/>
      <c r="AL9" s="8"/>
      <c r="AM9" s="72"/>
      <c r="AN9" s="8"/>
      <c r="AO9" s="8"/>
      <c r="AP9" s="8"/>
      <c r="AQ9" s="8"/>
      <c r="AR9" s="93">
        <f>AP8+AQ8</f>
        <v>0</v>
      </c>
      <c r="AS9" s="8"/>
      <c r="AT9" s="8"/>
      <c r="AU9" s="8"/>
      <c r="AV9" s="8"/>
      <c r="AW9" s="8"/>
      <c r="AX9" s="8"/>
      <c r="AY9" s="8"/>
      <c r="AZ9" s="8"/>
      <c r="BA9" s="93">
        <f>AY8+AZ8</f>
        <v>0</v>
      </c>
      <c r="BB9" s="8"/>
      <c r="BC9" s="8"/>
      <c r="BD9" s="8"/>
      <c r="BE9" s="8"/>
      <c r="BF9" s="74"/>
      <c r="BG9" s="74"/>
      <c r="BH9" s="74"/>
      <c r="BI9" s="72"/>
      <c r="BJ9" s="90"/>
      <c r="BK9" s="8"/>
      <c r="BL9" s="8"/>
      <c r="BM9" s="8"/>
    </row>
    <row r="10">
      <c r="A10" s="92"/>
      <c r="B10" s="97" t="s">
        <v>62</v>
      </c>
      <c r="C10" s="99" t="s">
        <v>63</v>
      </c>
      <c r="D10" s="80"/>
      <c r="E10" s="80"/>
      <c r="F10" s="80"/>
      <c r="G10" s="80"/>
      <c r="H10" s="93">
        <f>SUM(D10:E11)</f>
        <v>0</v>
      </c>
      <c r="I10" s="82"/>
      <c r="J10" s="82"/>
      <c r="K10" s="82"/>
      <c r="L10" s="99"/>
      <c r="M10" s="80"/>
      <c r="N10" s="80"/>
      <c r="O10" s="80"/>
      <c r="P10" s="80"/>
      <c r="Q10" s="93">
        <f>SUM(M10:N11)</f>
        <v>0</v>
      </c>
      <c r="R10" s="82"/>
      <c r="S10" s="82"/>
      <c r="T10" s="82"/>
      <c r="U10" s="99" t="s">
        <v>64</v>
      </c>
      <c r="V10" s="63"/>
      <c r="W10" s="63"/>
      <c r="X10" s="62"/>
      <c r="Y10" s="61"/>
      <c r="Z10" s="84"/>
      <c r="AA10" s="85"/>
      <c r="AB10" s="84"/>
      <c r="AC10" s="86"/>
      <c r="AD10" s="104" t="s">
        <v>65</v>
      </c>
      <c r="AE10" s="80"/>
      <c r="AF10" s="80"/>
      <c r="AG10" s="80"/>
      <c r="AH10" s="80"/>
      <c r="AI10" s="93">
        <f>SUM(AE10:AF11)</f>
        <v>0</v>
      </c>
      <c r="AJ10" s="82"/>
      <c r="AK10" s="82"/>
      <c r="AL10" s="82"/>
      <c r="AM10" s="105" t="s">
        <v>66</v>
      </c>
      <c r="AN10" s="80"/>
      <c r="AO10" s="80"/>
      <c r="AP10" s="80"/>
      <c r="AQ10" s="80"/>
      <c r="AR10" s="93">
        <f>SUM(AN10:AO11)</f>
        <v>0</v>
      </c>
      <c r="AS10" s="82" t="str">
        <f>AJ10</f>
        <v/>
      </c>
      <c r="AT10" s="82">
        <f>AR10*AS10</f>
        <v>0</v>
      </c>
      <c r="AU10" s="82">
        <f>AR11*AS10</f>
        <v>0</v>
      </c>
      <c r="AV10" s="102"/>
      <c r="AW10" s="80"/>
      <c r="AX10" s="80"/>
      <c r="AY10" s="80"/>
      <c r="AZ10" s="80"/>
      <c r="BA10" s="93">
        <f>SUM(AW10:AX11)</f>
        <v>0</v>
      </c>
      <c r="BB10" s="82"/>
      <c r="BC10" s="82"/>
      <c r="BD10" s="82"/>
      <c r="BE10" s="102"/>
      <c r="BF10" s="89"/>
      <c r="BG10" s="89"/>
      <c r="BH10" s="89"/>
      <c r="BI10" s="101"/>
      <c r="BJ10" s="90"/>
      <c r="BK10" s="91" t="str">
        <f>BB10</f>
        <v/>
      </c>
      <c r="BL10" s="91"/>
      <c r="BM10" s="91"/>
    </row>
    <row r="11">
      <c r="A11" s="106"/>
      <c r="B11" s="72"/>
      <c r="C11" s="72"/>
      <c r="D11" s="8"/>
      <c r="E11" s="8"/>
      <c r="F11" s="8"/>
      <c r="G11" s="8"/>
      <c r="H11" s="108">
        <f>F10+G10</f>
        <v>0</v>
      </c>
      <c r="I11" s="120"/>
      <c r="J11" s="120"/>
      <c r="K11" s="120"/>
      <c r="L11" s="72"/>
      <c r="M11" s="8"/>
      <c r="N11" s="8"/>
      <c r="O11" s="8"/>
      <c r="P11" s="8"/>
      <c r="Q11" s="108">
        <f>O10+P10</f>
        <v>0</v>
      </c>
      <c r="R11" s="120"/>
      <c r="S11" s="120"/>
      <c r="T11" s="120"/>
      <c r="U11" s="72"/>
      <c r="V11" s="95"/>
      <c r="W11" s="95"/>
      <c r="X11" s="122"/>
      <c r="Y11" s="94"/>
      <c r="Z11" s="74"/>
      <c r="AA11" s="74"/>
      <c r="AB11" s="95"/>
      <c r="AC11" s="96"/>
      <c r="AD11" s="72"/>
      <c r="AE11" s="8"/>
      <c r="AF11" s="8"/>
      <c r="AG11" s="8"/>
      <c r="AH11" s="8"/>
      <c r="AI11" s="108">
        <f>AG10+AH10</f>
        <v>0</v>
      </c>
      <c r="AJ11" s="120"/>
      <c r="AK11" s="120"/>
      <c r="AL11" s="120"/>
      <c r="AM11" s="72"/>
      <c r="AN11" s="8"/>
      <c r="AO11" s="8"/>
      <c r="AP11" s="8"/>
      <c r="AQ11" s="8"/>
      <c r="AR11" s="108">
        <f>AP10+AQ10</f>
        <v>0</v>
      </c>
      <c r="AS11" s="120"/>
      <c r="AT11" s="120"/>
      <c r="AU11" s="120"/>
      <c r="AV11" s="8"/>
      <c r="AW11" s="8"/>
      <c r="AX11" s="8"/>
      <c r="AY11" s="8"/>
      <c r="AZ11" s="8"/>
      <c r="BA11" s="108">
        <f>AY10+AZ10</f>
        <v>0</v>
      </c>
      <c r="BB11" s="120"/>
      <c r="BC11" s="120"/>
      <c r="BD11" s="120"/>
      <c r="BE11" s="8"/>
      <c r="BF11" s="74"/>
      <c r="BG11" s="74"/>
      <c r="BH11" s="74"/>
      <c r="BI11" s="72"/>
      <c r="BJ11" s="123"/>
      <c r="BK11" s="8"/>
      <c r="BL11" s="8"/>
      <c r="BM11" s="8"/>
    </row>
    <row r="12">
      <c r="A12" s="124"/>
      <c r="B12" s="97" t="s">
        <v>69</v>
      </c>
      <c r="C12" s="104" t="s">
        <v>70</v>
      </c>
      <c r="D12" s="94"/>
      <c r="E12" s="96"/>
      <c r="F12" s="125"/>
      <c r="G12" s="126"/>
      <c r="H12" s="84"/>
      <c r="I12" s="84"/>
      <c r="J12" s="84"/>
      <c r="K12" s="96"/>
      <c r="L12" s="104" t="s">
        <v>71</v>
      </c>
      <c r="M12" s="84"/>
      <c r="N12" s="84"/>
      <c r="O12" s="125"/>
      <c r="P12" s="126"/>
      <c r="Q12" s="84"/>
      <c r="R12" s="85"/>
      <c r="S12" s="84"/>
      <c r="T12" s="96"/>
      <c r="U12" s="104" t="s">
        <v>72</v>
      </c>
      <c r="V12" s="84"/>
      <c r="W12" s="84"/>
      <c r="X12" s="125"/>
      <c r="Y12" s="126"/>
      <c r="Z12" s="95"/>
      <c r="AA12" s="127"/>
      <c r="AB12" s="84"/>
      <c r="AC12" s="86"/>
      <c r="AD12" s="98"/>
      <c r="AE12" s="84"/>
      <c r="AF12" s="84"/>
      <c r="AG12" s="125"/>
      <c r="AH12" s="126"/>
      <c r="AI12" s="95"/>
      <c r="AJ12" s="127"/>
      <c r="AK12" s="84"/>
      <c r="AL12" s="86"/>
      <c r="AM12" s="98"/>
      <c r="AN12" s="89"/>
      <c r="AO12" s="89"/>
      <c r="AP12" s="89"/>
      <c r="AQ12" s="89"/>
      <c r="AR12" s="128"/>
      <c r="AS12" s="91"/>
      <c r="AT12" s="129"/>
      <c r="AU12" s="130"/>
      <c r="AV12" s="102"/>
      <c r="AW12" s="89"/>
      <c r="AX12" s="89"/>
      <c r="AY12" s="89"/>
      <c r="AZ12" s="89"/>
      <c r="BA12" s="128"/>
      <c r="BB12" s="91"/>
      <c r="BC12" s="129"/>
      <c r="BD12" s="130"/>
      <c r="BE12" s="102"/>
      <c r="BF12" s="89"/>
      <c r="BG12" s="89"/>
      <c r="BH12" s="89"/>
      <c r="BI12" s="131"/>
      <c r="BJ12" s="128"/>
      <c r="BK12" s="132"/>
      <c r="BL12" s="132"/>
      <c r="BM12" s="133"/>
    </row>
    <row r="13">
      <c r="A13" s="134"/>
      <c r="B13" s="72"/>
      <c r="C13" s="72"/>
      <c r="D13" s="94"/>
      <c r="E13" s="96"/>
      <c r="F13" s="122"/>
      <c r="G13" s="94"/>
      <c r="H13" s="135"/>
      <c r="I13" s="135"/>
      <c r="J13" s="135"/>
      <c r="K13" s="136"/>
      <c r="L13" s="72"/>
      <c r="M13" s="95"/>
      <c r="N13" s="95"/>
      <c r="O13" s="122"/>
      <c r="P13" s="94"/>
      <c r="Q13" s="135"/>
      <c r="R13" s="137"/>
      <c r="S13" s="135"/>
      <c r="T13" s="136"/>
      <c r="U13" s="72"/>
      <c r="V13" s="95"/>
      <c r="W13" s="95"/>
      <c r="X13" s="122"/>
      <c r="Y13" s="94"/>
      <c r="Z13" s="135"/>
      <c r="AA13" s="137"/>
      <c r="AB13" s="135"/>
      <c r="AC13" s="136"/>
      <c r="AD13" s="72"/>
      <c r="AE13" s="95"/>
      <c r="AF13" s="95"/>
      <c r="AG13" s="122"/>
      <c r="AH13" s="94"/>
      <c r="AI13" s="135"/>
      <c r="AJ13" s="137"/>
      <c r="AK13" s="135"/>
      <c r="AL13" s="136"/>
      <c r="AM13" s="72"/>
      <c r="AN13" s="138"/>
      <c r="AO13" s="138"/>
      <c r="AP13" s="138"/>
      <c r="AQ13" s="138"/>
      <c r="AR13" s="139"/>
      <c r="AS13" s="140"/>
      <c r="AT13" s="141"/>
      <c r="AU13" s="142"/>
      <c r="AV13" s="8"/>
      <c r="AW13" s="138"/>
      <c r="AX13" s="138"/>
      <c r="AY13" s="138"/>
      <c r="AZ13" s="138"/>
      <c r="BA13" s="139"/>
      <c r="BB13" s="140"/>
      <c r="BC13" s="141"/>
      <c r="BD13" s="142"/>
      <c r="BE13" s="8"/>
      <c r="BF13" s="143"/>
      <c r="BG13" s="143"/>
      <c r="BH13" s="143"/>
      <c r="BI13" s="144"/>
      <c r="BJ13" s="145"/>
      <c r="BK13" s="146"/>
      <c r="BL13" s="146"/>
      <c r="BM13" s="147"/>
    </row>
    <row r="14">
      <c r="A14" s="148" t="s">
        <v>73</v>
      </c>
      <c r="B14" s="149" t="s">
        <v>74</v>
      </c>
      <c r="C14" s="88" t="s">
        <v>75</v>
      </c>
      <c r="D14" s="150"/>
      <c r="E14" s="151"/>
      <c r="F14" s="152"/>
      <c r="G14" s="153"/>
      <c r="H14" s="154">
        <f>SUM(D14:E15)</f>
        <v>0</v>
      </c>
      <c r="I14" s="155">
        <v>13.15</v>
      </c>
      <c r="J14" s="156">
        <f>H14*I14</f>
        <v>0</v>
      </c>
      <c r="K14" s="156">
        <f>H15*I14</f>
        <v>0</v>
      </c>
      <c r="L14" s="88" t="s">
        <v>75</v>
      </c>
      <c r="M14" s="157"/>
      <c r="N14" s="157"/>
      <c r="O14" s="152"/>
      <c r="P14" s="153"/>
      <c r="Q14" s="154">
        <f>SUM(M14:N15)</f>
        <v>0</v>
      </c>
      <c r="R14" s="155">
        <v>13.15</v>
      </c>
      <c r="S14" s="156">
        <f>Q14*R14</f>
        <v>0</v>
      </c>
      <c r="T14" s="156">
        <f>Q15*R14</f>
        <v>0</v>
      </c>
      <c r="U14" s="88" t="s">
        <v>75</v>
      </c>
      <c r="V14" s="157"/>
      <c r="W14" s="157"/>
      <c r="X14" s="152"/>
      <c r="Y14" s="153"/>
      <c r="Z14" s="154">
        <f>SUM(V14:W15)</f>
        <v>0</v>
      </c>
      <c r="AA14" s="155">
        <v>13.15</v>
      </c>
      <c r="AB14" s="156">
        <f>Z14*AA14</f>
        <v>0</v>
      </c>
      <c r="AC14" s="156">
        <f>Z15*AA14</f>
        <v>0</v>
      </c>
      <c r="AD14" s="158" t="s">
        <v>76</v>
      </c>
      <c r="AE14" s="159"/>
      <c r="AF14" s="159">
        <v>4.0</v>
      </c>
      <c r="AG14" s="159">
        <v>4.0</v>
      </c>
      <c r="AH14" s="160"/>
      <c r="AI14" s="161">
        <f>SUM(AE14:AF15)</f>
        <v>4</v>
      </c>
      <c r="AJ14" s="155">
        <f>$I$28</f>
        <v>14</v>
      </c>
      <c r="AK14" s="162">
        <f>AI14*AJ14</f>
        <v>56</v>
      </c>
      <c r="AL14" s="162">
        <f>AI15*AJ14</f>
        <v>56</v>
      </c>
      <c r="AM14" s="158" t="s">
        <v>55</v>
      </c>
      <c r="AN14" s="163"/>
      <c r="AO14" s="163"/>
      <c r="AP14" s="163"/>
      <c r="AQ14" s="164"/>
      <c r="AR14" s="165"/>
      <c r="AS14" s="166"/>
      <c r="AT14" s="167"/>
      <c r="AU14" s="167"/>
      <c r="AV14" s="158" t="s">
        <v>55</v>
      </c>
      <c r="AW14" s="159"/>
      <c r="AX14" s="159"/>
      <c r="AY14" s="159"/>
      <c r="AZ14" s="168"/>
      <c r="BA14" s="161">
        <f>SUM(AW14:AX15)</f>
        <v>0</v>
      </c>
      <c r="BB14" s="155">
        <f>$I$14</f>
        <v>13.15</v>
      </c>
      <c r="BC14" s="162">
        <f>BA14*BB14</f>
        <v>0</v>
      </c>
      <c r="BD14" s="162">
        <f>BA15*BB14</f>
        <v>0</v>
      </c>
      <c r="BE14" s="158" t="s">
        <v>55</v>
      </c>
      <c r="BF14" s="89"/>
      <c r="BG14" s="169">
        <v>4.0</v>
      </c>
      <c r="BH14" s="169">
        <v>4.0</v>
      </c>
      <c r="BI14" s="89"/>
      <c r="BJ14" s="170">
        <f>SUM(BF14:BG15)</f>
        <v>4</v>
      </c>
      <c r="BK14" s="91">
        <f>$I$14</f>
        <v>13.15</v>
      </c>
      <c r="BL14" s="171">
        <f>BJ14*BK14</f>
        <v>52.6</v>
      </c>
      <c r="BM14" s="172">
        <f>BJ15*BK14</f>
        <v>52.6</v>
      </c>
    </row>
    <row r="15">
      <c r="A15" s="173"/>
      <c r="B15" s="8"/>
      <c r="C15" s="8"/>
      <c r="D15" s="74"/>
      <c r="E15" s="72"/>
      <c r="F15" s="174"/>
      <c r="G15" s="175"/>
      <c r="H15" s="154">
        <f>F14+G14</f>
        <v>0</v>
      </c>
      <c r="I15" s="176"/>
      <c r="J15" s="176"/>
      <c r="K15" s="176"/>
      <c r="L15" s="8"/>
      <c r="M15" s="177"/>
      <c r="N15" s="177"/>
      <c r="O15" s="174"/>
      <c r="P15" s="175"/>
      <c r="Q15" s="154">
        <f>O14+P14</f>
        <v>0</v>
      </c>
      <c r="R15" s="176"/>
      <c r="S15" s="176"/>
      <c r="T15" s="176"/>
      <c r="U15" s="8"/>
      <c r="V15" s="177"/>
      <c r="W15" s="177"/>
      <c r="X15" s="174"/>
      <c r="Y15" s="175"/>
      <c r="Z15" s="178">
        <f>X14+Y14</f>
        <v>0</v>
      </c>
      <c r="AA15" s="176"/>
      <c r="AB15" s="176"/>
      <c r="AC15" s="176"/>
      <c r="AD15" s="179"/>
      <c r="AE15" s="8"/>
      <c r="AF15" s="8"/>
      <c r="AG15" s="8"/>
      <c r="AH15" s="180"/>
      <c r="AI15" s="161">
        <f>AG14+AH14</f>
        <v>4</v>
      </c>
      <c r="AJ15" s="8"/>
      <c r="AK15" s="181"/>
      <c r="AL15" s="181"/>
      <c r="AM15" s="179"/>
      <c r="AN15" s="8"/>
      <c r="AO15" s="8"/>
      <c r="AP15" s="8"/>
      <c r="AQ15" s="8"/>
      <c r="AR15" s="165"/>
      <c r="AS15" s="8"/>
      <c r="AT15" s="182"/>
      <c r="AU15" s="182"/>
      <c r="AV15" s="179"/>
      <c r="AW15" s="8"/>
      <c r="AX15" s="8"/>
      <c r="AY15" s="8"/>
      <c r="AZ15" s="8"/>
      <c r="BA15" s="161">
        <f>AY14+AZ14</f>
        <v>0</v>
      </c>
      <c r="BB15" s="8"/>
      <c r="BC15" s="183"/>
      <c r="BD15" s="183"/>
      <c r="BE15" s="179"/>
      <c r="BF15" s="176"/>
      <c r="BG15" s="176"/>
      <c r="BH15" s="176"/>
      <c r="BI15" s="176"/>
      <c r="BJ15" s="184">
        <f>BH14+BI14</f>
        <v>4</v>
      </c>
      <c r="BK15" s="176"/>
      <c r="BL15" s="176"/>
      <c r="BM15" s="185"/>
    </row>
    <row r="16">
      <c r="A16" s="173"/>
      <c r="B16" s="186" t="s">
        <v>62</v>
      </c>
      <c r="C16" s="100"/>
      <c r="D16" s="168"/>
      <c r="E16" s="168"/>
      <c r="F16" s="168"/>
      <c r="G16" s="168"/>
      <c r="H16" s="161">
        <f>SUM(D16:E17)</f>
        <v>0</v>
      </c>
      <c r="I16" s="187"/>
      <c r="J16" s="156">
        <f>H16*I16</f>
        <v>0</v>
      </c>
      <c r="K16" s="156">
        <f>H17*I16</f>
        <v>0</v>
      </c>
      <c r="L16" s="100"/>
      <c r="M16" s="188"/>
      <c r="N16" s="188"/>
      <c r="O16" s="188"/>
      <c r="P16" s="188"/>
      <c r="Q16" s="189">
        <f>SUM(M16:N17)</f>
        <v>0</v>
      </c>
      <c r="R16" s="190"/>
      <c r="S16" s="191">
        <f>Q16*R16</f>
        <v>0</v>
      </c>
      <c r="T16" s="191">
        <f>Q17*R16</f>
        <v>0</v>
      </c>
      <c r="U16" s="100"/>
      <c r="V16" s="168"/>
      <c r="W16" s="168"/>
      <c r="X16" s="168"/>
      <c r="Y16" s="168"/>
      <c r="Z16" s="192"/>
      <c r="AA16" s="155"/>
      <c r="AB16" s="156"/>
      <c r="AC16" s="156"/>
      <c r="AD16" s="193"/>
      <c r="AE16" s="168"/>
      <c r="AF16" s="168"/>
      <c r="AG16" s="168"/>
      <c r="AH16" s="168"/>
      <c r="AI16" s="161">
        <f>SUM(AE16:AF17)</f>
        <v>0</v>
      </c>
      <c r="AJ16" s="187" t="str">
        <f>AA16</f>
        <v/>
      </c>
      <c r="AK16" s="156">
        <f>AI16*AJ16</f>
        <v>0</v>
      </c>
      <c r="AL16" s="156">
        <f>AI17*AJ16</f>
        <v>0</v>
      </c>
      <c r="AM16" s="193"/>
      <c r="AN16" s="194"/>
      <c r="AO16" s="164"/>
      <c r="AP16" s="164"/>
      <c r="AQ16" s="164"/>
      <c r="AR16" s="165"/>
      <c r="AS16" s="195"/>
      <c r="AT16" s="196"/>
      <c r="AU16" s="196"/>
      <c r="AV16" s="193"/>
      <c r="AW16" s="168"/>
      <c r="AX16" s="168"/>
      <c r="AY16" s="168"/>
      <c r="AZ16" s="168"/>
      <c r="BA16" s="161"/>
      <c r="BB16" s="187"/>
      <c r="BC16" s="156"/>
      <c r="BD16" s="156"/>
      <c r="BE16" s="193"/>
      <c r="BF16" s="89"/>
      <c r="BG16" s="89"/>
      <c r="BH16" s="89"/>
      <c r="BI16" s="101"/>
      <c r="BJ16" s="184"/>
      <c r="BK16" s="91"/>
      <c r="BL16" s="91"/>
      <c r="BM16" s="197"/>
    </row>
    <row r="17">
      <c r="A17" s="173"/>
      <c r="B17" s="74"/>
      <c r="C17" s="8"/>
      <c r="D17" s="8"/>
      <c r="E17" s="8"/>
      <c r="F17" s="8"/>
      <c r="G17" s="8"/>
      <c r="H17" s="161">
        <f>F16+G16</f>
        <v>0</v>
      </c>
      <c r="I17" s="8"/>
      <c r="J17" s="8"/>
      <c r="K17" s="8"/>
      <c r="L17" s="8"/>
      <c r="M17" s="8"/>
      <c r="N17" s="8"/>
      <c r="O17" s="8"/>
      <c r="P17" s="8"/>
      <c r="Q17" s="189">
        <f>O16+P16</f>
        <v>0</v>
      </c>
      <c r="R17" s="8"/>
      <c r="S17" s="8"/>
      <c r="T17" s="8"/>
      <c r="U17" s="8"/>
      <c r="V17" s="8"/>
      <c r="W17" s="8"/>
      <c r="X17" s="8"/>
      <c r="Y17" s="8"/>
      <c r="Z17" s="161"/>
      <c r="AA17" s="8"/>
      <c r="AB17" s="8"/>
      <c r="AC17" s="8"/>
      <c r="AD17" s="8"/>
      <c r="AE17" s="8"/>
      <c r="AF17" s="8"/>
      <c r="AG17" s="8"/>
      <c r="AH17" s="8"/>
      <c r="AI17" s="161">
        <f>AG16+AH16</f>
        <v>0</v>
      </c>
      <c r="AJ17" s="8"/>
      <c r="AK17" s="8"/>
      <c r="AL17" s="8"/>
      <c r="AM17" s="8"/>
      <c r="AN17" s="8"/>
      <c r="AO17" s="8"/>
      <c r="AP17" s="8"/>
      <c r="AQ17" s="8"/>
      <c r="AR17" s="165"/>
      <c r="AS17" s="8"/>
      <c r="AT17" s="8"/>
      <c r="AU17" s="8"/>
      <c r="AV17" s="8"/>
      <c r="AW17" s="8"/>
      <c r="AX17" s="8"/>
      <c r="AY17" s="8"/>
      <c r="AZ17" s="8"/>
      <c r="BA17" s="161"/>
      <c r="BB17" s="8"/>
      <c r="BC17" s="8"/>
      <c r="BD17" s="8"/>
      <c r="BE17" s="8"/>
      <c r="BF17" s="74"/>
      <c r="BG17" s="74"/>
      <c r="BH17" s="74"/>
      <c r="BI17" s="72"/>
      <c r="BJ17" s="184"/>
      <c r="BK17" s="8"/>
      <c r="BL17" s="8"/>
      <c r="BM17" s="198"/>
    </row>
    <row r="18">
      <c r="A18" s="173"/>
      <c r="B18" s="186" t="s">
        <v>56</v>
      </c>
      <c r="C18" s="102"/>
      <c r="D18" s="168"/>
      <c r="E18" s="168"/>
      <c r="F18" s="168"/>
      <c r="G18" s="168"/>
      <c r="H18" s="161">
        <f>SUM(D18:E19)</f>
        <v>0</v>
      </c>
      <c r="I18" s="187"/>
      <c r="J18" s="156">
        <f>H18*I18</f>
        <v>0</v>
      </c>
      <c r="K18" s="156">
        <f>H19*I18</f>
        <v>0</v>
      </c>
      <c r="L18" s="102"/>
      <c r="M18" s="188"/>
      <c r="N18" s="188"/>
      <c r="O18" s="188"/>
      <c r="P18" s="188"/>
      <c r="Q18" s="189">
        <f>SUM(M18:N19)</f>
        <v>0</v>
      </c>
      <c r="R18" s="190"/>
      <c r="S18" s="191">
        <f>Q18*R18</f>
        <v>0</v>
      </c>
      <c r="T18" s="191">
        <f>Q19*R18</f>
        <v>0</v>
      </c>
      <c r="U18" s="102"/>
      <c r="V18" s="168"/>
      <c r="W18" s="168"/>
      <c r="X18" s="168"/>
      <c r="Y18" s="168"/>
      <c r="Z18" s="192"/>
      <c r="AA18" s="187"/>
      <c r="AB18" s="187"/>
      <c r="AC18" s="187"/>
      <c r="AD18" s="199" t="s">
        <v>77</v>
      </c>
      <c r="AE18" s="168"/>
      <c r="AF18" s="168"/>
      <c r="AG18" s="168"/>
      <c r="AH18" s="168"/>
      <c r="AI18" s="161"/>
      <c r="AJ18" s="187" t="str">
        <f>AA18</f>
        <v/>
      </c>
      <c r="AK18" s="156"/>
      <c r="AL18" s="156"/>
      <c r="AM18" s="199" t="s">
        <v>77</v>
      </c>
      <c r="AN18" s="164"/>
      <c r="AO18" s="164"/>
      <c r="AP18" s="164"/>
      <c r="AQ18" s="164"/>
      <c r="AR18" s="165"/>
      <c r="AS18" s="195"/>
      <c r="AT18" s="196"/>
      <c r="AU18" s="196"/>
      <c r="AV18" s="199"/>
      <c r="AW18" s="168"/>
      <c r="AX18" s="168"/>
      <c r="AY18" s="168"/>
      <c r="AZ18" s="168"/>
      <c r="BA18" s="161"/>
      <c r="BB18" s="187"/>
      <c r="BC18" s="156"/>
      <c r="BD18" s="156"/>
      <c r="BE18" s="199"/>
      <c r="BF18" s="89"/>
      <c r="BG18" s="89"/>
      <c r="BH18" s="89"/>
      <c r="BI18" s="101"/>
      <c r="BJ18" s="184"/>
      <c r="BK18" s="91"/>
      <c r="BL18" s="91"/>
      <c r="BM18" s="197"/>
    </row>
    <row r="19">
      <c r="A19" s="173"/>
      <c r="B19" s="74"/>
      <c r="C19" s="8"/>
      <c r="D19" s="8"/>
      <c r="E19" s="8"/>
      <c r="F19" s="8"/>
      <c r="G19" s="8"/>
      <c r="H19" s="200">
        <f>F18+G18</f>
        <v>0</v>
      </c>
      <c r="I19" s="176"/>
      <c r="J19" s="176"/>
      <c r="K19" s="176"/>
      <c r="L19" s="8"/>
      <c r="M19" s="8"/>
      <c r="N19" s="8"/>
      <c r="O19" s="8"/>
      <c r="P19" s="8"/>
      <c r="Q19" s="201">
        <f>O18+P18</f>
        <v>0</v>
      </c>
      <c r="R19" s="176"/>
      <c r="S19" s="176"/>
      <c r="T19" s="176"/>
      <c r="U19" s="8"/>
      <c r="V19" s="8"/>
      <c r="W19" s="8"/>
      <c r="X19" s="8"/>
      <c r="Y19" s="8"/>
      <c r="Z19" s="192"/>
      <c r="AA19" s="8"/>
      <c r="AB19" s="8"/>
      <c r="AC19" s="8"/>
      <c r="AD19" s="8"/>
      <c r="AE19" s="8"/>
      <c r="AF19" s="8"/>
      <c r="AG19" s="8"/>
      <c r="AH19" s="8"/>
      <c r="AI19" s="200"/>
      <c r="AJ19" s="176"/>
      <c r="AK19" s="176"/>
      <c r="AL19" s="176"/>
      <c r="AM19" s="8"/>
      <c r="AN19" s="8"/>
      <c r="AO19" s="8"/>
      <c r="AP19" s="8"/>
      <c r="AQ19" s="8"/>
      <c r="AR19" s="165"/>
      <c r="AS19" s="8"/>
      <c r="AT19" s="8"/>
      <c r="AU19" s="8"/>
      <c r="AV19" s="8"/>
      <c r="AW19" s="8"/>
      <c r="AX19" s="8"/>
      <c r="AY19" s="8"/>
      <c r="AZ19" s="8"/>
      <c r="BA19" s="161"/>
      <c r="BB19" s="8"/>
      <c r="BC19" s="8"/>
      <c r="BD19" s="8"/>
      <c r="BE19" s="8"/>
      <c r="BF19" s="74"/>
      <c r="BG19" s="74"/>
      <c r="BH19" s="74"/>
      <c r="BI19" s="72"/>
      <c r="BJ19" s="184"/>
      <c r="BK19" s="8"/>
      <c r="BL19" s="8"/>
      <c r="BM19" s="198"/>
    </row>
    <row r="20">
      <c r="A20" s="173"/>
      <c r="B20" s="202" t="s">
        <v>58</v>
      </c>
      <c r="C20" s="102"/>
      <c r="D20" s="168"/>
      <c r="E20" s="168"/>
      <c r="F20" s="168"/>
      <c r="G20" s="168"/>
      <c r="H20" s="192"/>
      <c r="I20" s="187"/>
      <c r="J20" s="187"/>
      <c r="K20" s="203"/>
      <c r="L20" s="102"/>
      <c r="M20" s="188"/>
      <c r="N20" s="188"/>
      <c r="O20" s="188"/>
      <c r="P20" s="188"/>
      <c r="Q20" s="204"/>
      <c r="R20" s="190"/>
      <c r="S20" s="190"/>
      <c r="T20" s="205"/>
      <c r="U20" s="102"/>
      <c r="V20" s="168"/>
      <c r="W20" s="168"/>
      <c r="X20" s="168"/>
      <c r="Y20" s="168"/>
      <c r="Z20" s="192"/>
      <c r="AA20" s="187"/>
      <c r="AB20" s="187"/>
      <c r="AC20" s="203"/>
      <c r="AD20" s="199" t="s">
        <v>77</v>
      </c>
      <c r="AE20" s="168"/>
      <c r="AF20" s="168"/>
      <c r="AG20" s="168"/>
      <c r="AH20" s="168"/>
      <c r="AI20" s="192"/>
      <c r="AJ20" s="187"/>
      <c r="AK20" s="187"/>
      <c r="AL20" s="203"/>
      <c r="AM20" s="199" t="s">
        <v>77</v>
      </c>
      <c r="AN20" s="164"/>
      <c r="AO20" s="164"/>
      <c r="AP20" s="164"/>
      <c r="AQ20" s="164"/>
      <c r="AR20" s="165"/>
      <c r="AS20" s="195"/>
      <c r="AT20" s="196"/>
      <c r="AU20" s="206"/>
      <c r="AV20" s="207" t="s">
        <v>78</v>
      </c>
      <c r="AW20" s="168"/>
      <c r="AX20" s="168"/>
      <c r="AY20" s="168"/>
      <c r="AZ20" s="168"/>
      <c r="BA20" s="161"/>
      <c r="BB20" s="187"/>
      <c r="BC20" s="156"/>
      <c r="BD20" s="203"/>
      <c r="BE20" s="207" t="s">
        <v>78</v>
      </c>
      <c r="BF20" s="89"/>
      <c r="BG20" s="89"/>
      <c r="BH20" s="89"/>
      <c r="BI20" s="101"/>
      <c r="BJ20" s="184"/>
      <c r="BK20" s="91"/>
      <c r="BL20" s="91"/>
      <c r="BM20" s="197"/>
    </row>
    <row r="21">
      <c r="A21" s="208"/>
      <c r="B21" s="209"/>
      <c r="C21" s="8"/>
      <c r="D21" s="176"/>
      <c r="E21" s="176"/>
      <c r="F21" s="176"/>
      <c r="G21" s="176"/>
      <c r="H21" s="210"/>
      <c r="I21" s="176"/>
      <c r="J21" s="176"/>
      <c r="K21" s="209"/>
      <c r="L21" s="8"/>
      <c r="M21" s="176"/>
      <c r="N21" s="176"/>
      <c r="O21" s="176"/>
      <c r="P21" s="176"/>
      <c r="Q21" s="211"/>
      <c r="R21" s="176"/>
      <c r="S21" s="176"/>
      <c r="T21" s="209"/>
      <c r="U21" s="8"/>
      <c r="V21" s="176"/>
      <c r="W21" s="176"/>
      <c r="X21" s="176"/>
      <c r="Y21" s="176"/>
      <c r="Z21" s="210"/>
      <c r="AA21" s="176"/>
      <c r="AB21" s="176"/>
      <c r="AC21" s="209"/>
      <c r="AD21" s="8"/>
      <c r="AE21" s="176"/>
      <c r="AF21" s="176"/>
      <c r="AG21" s="176"/>
      <c r="AH21" s="176"/>
      <c r="AI21" s="210"/>
      <c r="AJ21" s="176"/>
      <c r="AK21" s="176"/>
      <c r="AL21" s="209"/>
      <c r="AM21" s="8"/>
      <c r="AN21" s="176"/>
      <c r="AO21" s="176"/>
      <c r="AP21" s="176"/>
      <c r="AQ21" s="176"/>
      <c r="AR21" s="212"/>
      <c r="AS21" s="176"/>
      <c r="AT21" s="176"/>
      <c r="AU21" s="209"/>
      <c r="AV21" s="8"/>
      <c r="AW21" s="176"/>
      <c r="AX21" s="176"/>
      <c r="AY21" s="176"/>
      <c r="AZ21" s="176"/>
      <c r="BA21" s="200"/>
      <c r="BB21" s="176"/>
      <c r="BC21" s="176"/>
      <c r="BD21" s="209"/>
      <c r="BE21" s="8"/>
      <c r="BF21" s="176"/>
      <c r="BG21" s="176"/>
      <c r="BH21" s="176"/>
      <c r="BI21" s="209"/>
      <c r="BJ21" s="213"/>
      <c r="BK21" s="176"/>
      <c r="BL21" s="176"/>
      <c r="BM21" s="185"/>
    </row>
    <row r="22">
      <c r="A22" s="214" t="s">
        <v>79</v>
      </c>
      <c r="B22" s="215" t="s">
        <v>80</v>
      </c>
      <c r="C22" s="158" t="s">
        <v>81</v>
      </c>
      <c r="D22" s="216">
        <v>4.0</v>
      </c>
      <c r="E22" s="151">
        <v>4.0</v>
      </c>
      <c r="F22" s="217"/>
      <c r="G22" s="153"/>
      <c r="H22" s="154">
        <f>SUM(D22:E23)</f>
        <v>8</v>
      </c>
      <c r="I22" s="155">
        <v>13.15</v>
      </c>
      <c r="J22" s="156">
        <f>H22*I22</f>
        <v>105.2</v>
      </c>
      <c r="K22" s="156">
        <f>H23*I22</f>
        <v>0</v>
      </c>
      <c r="L22" s="218"/>
      <c r="M22" s="219"/>
      <c r="N22" s="219"/>
      <c r="O22" s="219"/>
      <c r="P22" s="153"/>
      <c r="Q22" s="154">
        <f>SUM(M22:N23)</f>
        <v>0</v>
      </c>
      <c r="R22" s="155">
        <v>13.15</v>
      </c>
      <c r="S22" s="156">
        <f>Q22*R22</f>
        <v>0</v>
      </c>
      <c r="T22" s="156">
        <f>Q23*R22</f>
        <v>0</v>
      </c>
      <c r="U22" s="218"/>
      <c r="V22" s="220"/>
      <c r="W22" s="220"/>
      <c r="X22" s="220"/>
      <c r="Y22" s="221"/>
      <c r="Z22" s="222">
        <f>SUM(V22:W23)</f>
        <v>0</v>
      </c>
      <c r="AA22" s="223">
        <v>14.0</v>
      </c>
      <c r="AB22" s="187">
        <f>Z22*AA22</f>
        <v>0</v>
      </c>
      <c r="AC22" s="156">
        <f>Z23*AA22</f>
        <v>0</v>
      </c>
      <c r="AD22" s="158" t="s">
        <v>82</v>
      </c>
      <c r="AE22" s="168"/>
      <c r="AF22" s="159"/>
      <c r="AG22" s="159"/>
      <c r="AH22" s="160"/>
      <c r="AI22" s="161">
        <f>SUM(AE22:AF23)</f>
        <v>0</v>
      </c>
      <c r="AJ22" s="155">
        <f>$I$28</f>
        <v>14</v>
      </c>
      <c r="AK22" s="162">
        <f>AI22*AJ22</f>
        <v>0</v>
      </c>
      <c r="AL22" s="162">
        <f>AI23*AJ22</f>
        <v>0</v>
      </c>
      <c r="AM22" s="158" t="s">
        <v>82</v>
      </c>
      <c r="AN22" s="168"/>
      <c r="AO22" s="159">
        <v>5.0</v>
      </c>
      <c r="AP22" s="159">
        <v>3.0</v>
      </c>
      <c r="AQ22" s="168"/>
      <c r="AR22" s="161">
        <f>SUM(AN22:AO23)</f>
        <v>5</v>
      </c>
      <c r="AS22" s="155">
        <f>$I$14</f>
        <v>13.15</v>
      </c>
      <c r="AT22" s="162">
        <f>AR22*AS22</f>
        <v>65.75</v>
      </c>
      <c r="AU22" s="162">
        <f>AR23*AS22</f>
        <v>39.45</v>
      </c>
      <c r="AV22" s="158" t="s">
        <v>83</v>
      </c>
      <c r="AW22" s="224"/>
      <c r="AX22" s="225">
        <v>8.0</v>
      </c>
      <c r="AY22" s="225"/>
      <c r="AZ22" s="224"/>
      <c r="BA22" s="154">
        <f>SUM(AW22:AX23)</f>
        <v>8</v>
      </c>
      <c r="BB22" s="223">
        <v>14.0</v>
      </c>
      <c r="BC22" s="226">
        <f>BA22*BB22</f>
        <v>112</v>
      </c>
      <c r="BD22" s="162">
        <f>BA23*BB22</f>
        <v>0</v>
      </c>
      <c r="BE22" s="158" t="s">
        <v>84</v>
      </c>
      <c r="BF22" s="227">
        <v>5.0</v>
      </c>
      <c r="BG22" s="228">
        <v>3.0</v>
      </c>
      <c r="BH22" s="228"/>
      <c r="BI22" s="229"/>
      <c r="BJ22" s="170">
        <f>SUM(BF22:BG23)</f>
        <v>8</v>
      </c>
      <c r="BK22" s="91">
        <f>$I$22</f>
        <v>13.15</v>
      </c>
      <c r="BL22" s="230">
        <f>BJ22*BK22</f>
        <v>105.2</v>
      </c>
      <c r="BM22" s="231">
        <f>BJ23*BK22</f>
        <v>0</v>
      </c>
    </row>
    <row r="23">
      <c r="A23" s="173"/>
      <c r="B23" s="232"/>
      <c r="C23" s="233" t="s">
        <v>85</v>
      </c>
      <c r="D23" s="74"/>
      <c r="E23" s="72"/>
      <c r="F23" s="72"/>
      <c r="G23" s="175"/>
      <c r="H23" s="154">
        <f>F22+G22</f>
        <v>0</v>
      </c>
      <c r="I23" s="176"/>
      <c r="J23" s="176"/>
      <c r="K23" s="176"/>
      <c r="L23" s="234"/>
      <c r="M23" s="177"/>
      <c r="N23" s="177"/>
      <c r="O23" s="174"/>
      <c r="P23" s="175"/>
      <c r="Q23" s="154">
        <f>O22+P22</f>
        <v>0</v>
      </c>
      <c r="R23" s="176"/>
      <c r="S23" s="176"/>
      <c r="T23" s="176"/>
      <c r="U23" s="234"/>
      <c r="V23" s="235"/>
      <c r="W23" s="236"/>
      <c r="X23" s="236"/>
      <c r="Y23" s="236"/>
      <c r="Z23" s="237">
        <f>X22+Y22</f>
        <v>0</v>
      </c>
      <c r="AA23" s="8"/>
      <c r="AB23" s="8"/>
      <c r="AC23" s="8"/>
      <c r="AD23" s="179"/>
      <c r="AE23" s="8"/>
      <c r="AF23" s="8"/>
      <c r="AG23" s="8"/>
      <c r="AH23" s="180"/>
      <c r="AI23" s="161">
        <f>AG22+AH22</f>
        <v>0</v>
      </c>
      <c r="AJ23" s="8"/>
      <c r="AK23" s="181"/>
      <c r="AL23" s="181"/>
      <c r="AM23" s="179"/>
      <c r="AN23" s="176"/>
      <c r="AO23" s="8"/>
      <c r="AP23" s="8"/>
      <c r="AQ23" s="8"/>
      <c r="AR23" s="161">
        <f>AP22+AQ22</f>
        <v>3</v>
      </c>
      <c r="AS23" s="8"/>
      <c r="AT23" s="183"/>
      <c r="AU23" s="183"/>
      <c r="AV23" s="179" t="s">
        <v>86</v>
      </c>
      <c r="AW23" s="232"/>
      <c r="AX23" s="232"/>
      <c r="AY23" s="232"/>
      <c r="AZ23" s="232"/>
      <c r="BA23" s="222">
        <f>AY22+AZ22</f>
        <v>0</v>
      </c>
      <c r="BB23" s="8"/>
      <c r="BC23" s="238"/>
      <c r="BD23" s="238"/>
      <c r="BE23" s="233" t="s">
        <v>85</v>
      </c>
      <c r="BF23" s="239"/>
      <c r="BG23" s="239"/>
      <c r="BH23" s="239"/>
      <c r="BI23" s="240"/>
      <c r="BJ23" s="241">
        <f>BH22+BI22</f>
        <v>0</v>
      </c>
      <c r="BK23" s="176"/>
      <c r="BL23" s="242"/>
      <c r="BM23" s="243"/>
    </row>
    <row r="24">
      <c r="A24" s="173"/>
      <c r="B24" s="244" t="s">
        <v>62</v>
      </c>
      <c r="C24" s="207" t="s">
        <v>87</v>
      </c>
      <c r="D24" s="164"/>
      <c r="E24" s="164"/>
      <c r="F24" s="164"/>
      <c r="G24" s="164"/>
      <c r="H24" s="165"/>
      <c r="I24" s="195"/>
      <c r="J24" s="196"/>
      <c r="K24" s="196"/>
      <c r="L24" s="102"/>
      <c r="M24" s="150"/>
      <c r="N24" s="150"/>
      <c r="O24" s="150"/>
      <c r="P24" s="150"/>
      <c r="Q24" s="245">
        <f>SUM(M24:N25)</f>
        <v>0</v>
      </c>
      <c r="R24" s="246" t="str">
        <f>I24</f>
        <v/>
      </c>
      <c r="S24" s="247">
        <f>Q24*R24</f>
        <v>0</v>
      </c>
      <c r="T24" s="247">
        <f>Q25*R24</f>
        <v>0</v>
      </c>
      <c r="U24" s="102"/>
      <c r="V24" s="218"/>
      <c r="W24" s="168"/>
      <c r="X24" s="168"/>
      <c r="Y24" s="168"/>
      <c r="Z24" s="192"/>
      <c r="AA24" s="155"/>
      <c r="AB24" s="156"/>
      <c r="AC24" s="187"/>
      <c r="AD24" s="199" t="s">
        <v>88</v>
      </c>
      <c r="AE24" s="168"/>
      <c r="AF24" s="168"/>
      <c r="AG24" s="168"/>
      <c r="AH24" s="168"/>
      <c r="AI24" s="161">
        <f>SUM(AE24:AF25)</f>
        <v>0</v>
      </c>
      <c r="AJ24" s="187" t="str">
        <f>AA24</f>
        <v/>
      </c>
      <c r="AK24" s="156">
        <f>AI24*AJ24</f>
        <v>0</v>
      </c>
      <c r="AL24" s="156">
        <f>AI25*AJ24</f>
        <v>0</v>
      </c>
      <c r="AM24" s="199"/>
      <c r="AN24" s="168"/>
      <c r="AO24" s="168"/>
      <c r="AP24" s="168"/>
      <c r="AQ24" s="168"/>
      <c r="AR24" s="161"/>
      <c r="AS24" s="187" t="str">
        <f>AJ24</f>
        <v/>
      </c>
      <c r="AT24" s="156"/>
      <c r="AU24" s="156"/>
      <c r="AV24" s="199"/>
      <c r="AW24" s="168"/>
      <c r="AX24" s="168"/>
      <c r="AY24" s="168"/>
      <c r="AZ24" s="168"/>
      <c r="BA24" s="161"/>
      <c r="BB24" s="187" t="str">
        <f>AS24</f>
        <v/>
      </c>
      <c r="BC24" s="187"/>
      <c r="BD24" s="187"/>
      <c r="BE24" s="199"/>
      <c r="BF24" s="89"/>
      <c r="BG24" s="89"/>
      <c r="BH24" s="89"/>
      <c r="BI24" s="101"/>
      <c r="BJ24" s="184"/>
      <c r="BK24" s="91" t="str">
        <f>BB24</f>
        <v/>
      </c>
      <c r="BL24" s="91"/>
      <c r="BM24" s="197"/>
    </row>
    <row r="25">
      <c r="A25" s="173"/>
      <c r="B25" s="74"/>
      <c r="C25" s="8"/>
      <c r="D25" s="8"/>
      <c r="E25" s="8"/>
      <c r="F25" s="8"/>
      <c r="G25" s="8"/>
      <c r="H25" s="165"/>
      <c r="I25" s="8"/>
      <c r="J25" s="8"/>
      <c r="K25" s="8"/>
      <c r="L25" s="8"/>
      <c r="M25" s="8"/>
      <c r="N25" s="8"/>
      <c r="O25" s="8"/>
      <c r="P25" s="8"/>
      <c r="Q25" s="245">
        <f>O24+P24</f>
        <v>0</v>
      </c>
      <c r="R25" s="8"/>
      <c r="S25" s="8"/>
      <c r="T25" s="8"/>
      <c r="U25" s="8"/>
      <c r="V25" s="234"/>
      <c r="W25" s="176"/>
      <c r="X25" s="176"/>
      <c r="Y25" s="176"/>
      <c r="Z25" s="161"/>
      <c r="AA25" s="8"/>
      <c r="AB25" s="176"/>
      <c r="AC25" s="176"/>
      <c r="AD25" s="8"/>
      <c r="AE25" s="8"/>
      <c r="AF25" s="8"/>
      <c r="AG25" s="8"/>
      <c r="AH25" s="8"/>
      <c r="AI25" s="161">
        <f>AG24+AH24</f>
        <v>0</v>
      </c>
      <c r="AJ25" s="8"/>
      <c r="AK25" s="8"/>
      <c r="AL25" s="8"/>
      <c r="AM25" s="8"/>
      <c r="AN25" s="8"/>
      <c r="AO25" s="8"/>
      <c r="AP25" s="8"/>
      <c r="AQ25" s="8"/>
      <c r="AR25" s="161"/>
      <c r="AS25" s="8"/>
      <c r="AT25" s="8"/>
      <c r="AU25" s="8"/>
      <c r="AV25" s="8"/>
      <c r="AW25" s="8"/>
      <c r="AX25" s="8"/>
      <c r="AY25" s="8"/>
      <c r="AZ25" s="8"/>
      <c r="BA25" s="161"/>
      <c r="BB25" s="8"/>
      <c r="BC25" s="8"/>
      <c r="BD25" s="8"/>
      <c r="BE25" s="8"/>
      <c r="BF25" s="74"/>
      <c r="BG25" s="74"/>
      <c r="BH25" s="74"/>
      <c r="BI25" s="72"/>
      <c r="BJ25" s="184"/>
      <c r="BK25" s="8"/>
      <c r="BL25" s="8"/>
      <c r="BM25" s="198"/>
    </row>
    <row r="26">
      <c r="A26" s="173"/>
      <c r="B26" s="244" t="s">
        <v>89</v>
      </c>
      <c r="C26" s="199"/>
      <c r="D26" s="164"/>
      <c r="E26" s="164"/>
      <c r="F26" s="164"/>
      <c r="G26" s="164"/>
      <c r="H26" s="165"/>
      <c r="I26" s="195"/>
      <c r="J26" s="196"/>
      <c r="K26" s="196"/>
      <c r="L26" s="102"/>
      <c r="M26" s="248"/>
      <c r="N26" s="248"/>
      <c r="O26" s="248"/>
      <c r="P26" s="248"/>
      <c r="Q26" s="249">
        <f>SUM(M26:N27)</f>
        <v>0</v>
      </c>
      <c r="R26" s="250" t="str">
        <f>I26</f>
        <v/>
      </c>
      <c r="S26" s="251">
        <f>Q26*R26</f>
        <v>0</v>
      </c>
      <c r="T26" s="251">
        <f>Q27*R26</f>
        <v>0</v>
      </c>
      <c r="U26" s="102"/>
      <c r="V26" s="168"/>
      <c r="W26" s="168"/>
      <c r="X26" s="168"/>
      <c r="Y26" s="168"/>
      <c r="Z26" s="161"/>
      <c r="AA26" s="187"/>
      <c r="AB26" s="156"/>
      <c r="AC26" s="156"/>
      <c r="AD26" s="252"/>
      <c r="AE26" s="168"/>
      <c r="AF26" s="168"/>
      <c r="AG26" s="168"/>
      <c r="AH26" s="168"/>
      <c r="AI26" s="161"/>
      <c r="AJ26" s="187" t="str">
        <f>AA26</f>
        <v/>
      </c>
      <c r="AK26" s="156"/>
      <c r="AL26" s="156"/>
      <c r="AM26" s="252"/>
      <c r="AN26" s="168"/>
      <c r="AO26" s="168"/>
      <c r="AP26" s="168"/>
      <c r="AQ26" s="168"/>
      <c r="AR26" s="161"/>
      <c r="AS26" s="187" t="str">
        <f>AJ26</f>
        <v/>
      </c>
      <c r="AT26" s="156"/>
      <c r="AU26" s="156"/>
      <c r="AV26" s="152"/>
      <c r="AW26" s="168"/>
      <c r="AX26" s="168"/>
      <c r="AY26" s="168"/>
      <c r="AZ26" s="168"/>
      <c r="BA26" s="161"/>
      <c r="BB26" s="187" t="str">
        <f>AS26</f>
        <v/>
      </c>
      <c r="BC26" s="156"/>
      <c r="BD26" s="156"/>
      <c r="BE26" s="152"/>
      <c r="BF26" s="89"/>
      <c r="BG26" s="89"/>
      <c r="BH26" s="89"/>
      <c r="BI26" s="101"/>
      <c r="BJ26" s="184"/>
      <c r="BK26" s="91" t="str">
        <f>BB26</f>
        <v/>
      </c>
      <c r="BL26" s="91"/>
      <c r="BM26" s="197"/>
    </row>
    <row r="27">
      <c r="A27" s="208"/>
      <c r="B27" s="176"/>
      <c r="C27" s="8"/>
      <c r="D27" s="8"/>
      <c r="E27" s="8"/>
      <c r="F27" s="8"/>
      <c r="G27" s="8"/>
      <c r="H27" s="212"/>
      <c r="I27" s="176"/>
      <c r="J27" s="176"/>
      <c r="K27" s="176"/>
      <c r="L27" s="8"/>
      <c r="M27" s="176"/>
      <c r="N27" s="176"/>
      <c r="O27" s="176"/>
      <c r="P27" s="176"/>
      <c r="Q27" s="253">
        <f>O26+P26</f>
        <v>0</v>
      </c>
      <c r="R27" s="176"/>
      <c r="S27" s="176"/>
      <c r="T27" s="176"/>
      <c r="U27" s="8"/>
      <c r="V27" s="8"/>
      <c r="W27" s="8"/>
      <c r="X27" s="8"/>
      <c r="Y27" s="8"/>
      <c r="Z27" s="161"/>
      <c r="AA27" s="8"/>
      <c r="AB27" s="8"/>
      <c r="AC27" s="8"/>
      <c r="AD27" s="8"/>
      <c r="AE27" s="176"/>
      <c r="AF27" s="176"/>
      <c r="AG27" s="176"/>
      <c r="AH27" s="176"/>
      <c r="AI27" s="254"/>
      <c r="AJ27" s="176"/>
      <c r="AK27" s="176"/>
      <c r="AL27" s="176"/>
      <c r="AM27" s="8"/>
      <c r="AN27" s="176"/>
      <c r="AO27" s="176"/>
      <c r="AP27" s="176"/>
      <c r="AQ27" s="176"/>
      <c r="AR27" s="254"/>
      <c r="AS27" s="176"/>
      <c r="AT27" s="176"/>
      <c r="AU27" s="176"/>
      <c r="AV27" s="8"/>
      <c r="AW27" s="176"/>
      <c r="AX27" s="176"/>
      <c r="AY27" s="176"/>
      <c r="AZ27" s="176"/>
      <c r="BA27" s="254"/>
      <c r="BB27" s="176"/>
      <c r="BC27" s="176"/>
      <c r="BD27" s="176"/>
      <c r="BE27" s="8"/>
      <c r="BF27" s="176"/>
      <c r="BG27" s="176"/>
      <c r="BH27" s="176"/>
      <c r="BI27" s="209"/>
      <c r="BJ27" s="213"/>
      <c r="BK27" s="176"/>
      <c r="BL27" s="176"/>
      <c r="BM27" s="185"/>
    </row>
    <row r="28">
      <c r="A28" s="255" t="s">
        <v>90</v>
      </c>
      <c r="B28" s="78" t="s">
        <v>91</v>
      </c>
      <c r="C28" s="256" t="s">
        <v>92</v>
      </c>
      <c r="D28" s="159">
        <v>3.0</v>
      </c>
      <c r="E28" s="257">
        <v>2.0</v>
      </c>
      <c r="F28" s="257"/>
      <c r="G28" s="160"/>
      <c r="H28" s="154">
        <f>SUM(D28:E29)</f>
        <v>5</v>
      </c>
      <c r="I28" s="155">
        <v>14.0</v>
      </c>
      <c r="J28" s="156">
        <f>H28*I28</f>
        <v>70</v>
      </c>
      <c r="K28" s="258">
        <f>H29*I28</f>
        <v>0</v>
      </c>
      <c r="L28" s="259" t="s">
        <v>93</v>
      </c>
      <c r="M28" s="260">
        <v>3.0</v>
      </c>
      <c r="N28" s="260">
        <v>1.0</v>
      </c>
      <c r="O28" s="260">
        <v>2.5</v>
      </c>
      <c r="P28" s="160"/>
      <c r="Q28" s="154">
        <f>SUM(M28:N29)</f>
        <v>4</v>
      </c>
      <c r="R28" s="155">
        <f>$I$28</f>
        <v>14</v>
      </c>
      <c r="S28" s="162">
        <f>Q28*R28</f>
        <v>56</v>
      </c>
      <c r="T28" s="162">
        <f>Q29*R28</f>
        <v>35</v>
      </c>
      <c r="U28" s="158" t="s">
        <v>94</v>
      </c>
      <c r="V28" s="168"/>
      <c r="W28" s="257">
        <v>1.0</v>
      </c>
      <c r="X28" s="257">
        <v>5.0</v>
      </c>
      <c r="Y28" s="160"/>
      <c r="Z28" s="154">
        <f>SUM(V28:W29)</f>
        <v>1</v>
      </c>
      <c r="AA28" s="155">
        <f>$I$28</f>
        <v>14</v>
      </c>
      <c r="AB28" s="156">
        <f>Z28*AA28</f>
        <v>14</v>
      </c>
      <c r="AC28" s="261">
        <f>Z29*AA28</f>
        <v>70</v>
      </c>
      <c r="AD28" s="158" t="s">
        <v>94</v>
      </c>
      <c r="AE28" s="159"/>
      <c r="AF28" s="159">
        <v>1.0</v>
      </c>
      <c r="AG28" s="159">
        <v>5.0</v>
      </c>
      <c r="AH28" s="160"/>
      <c r="AI28" s="161">
        <f>SUM(AE28:AF29)</f>
        <v>1</v>
      </c>
      <c r="AJ28" s="155">
        <f>$I$28</f>
        <v>14</v>
      </c>
      <c r="AK28" s="162">
        <f>AI28*AJ28</f>
        <v>14</v>
      </c>
      <c r="AL28" s="162">
        <f>AI29*AJ28</f>
        <v>70</v>
      </c>
      <c r="AM28" s="262" t="s">
        <v>95</v>
      </c>
      <c r="AN28" s="263"/>
      <c r="AO28" s="263"/>
      <c r="AP28" s="263">
        <v>5.0</v>
      </c>
      <c r="AQ28" s="160"/>
      <c r="AR28" s="264">
        <f>SUM(AN28:AO29)</f>
        <v>0</v>
      </c>
      <c r="AS28" s="155">
        <f>$I$28</f>
        <v>14</v>
      </c>
      <c r="AT28" s="265">
        <f>AR28*AS28</f>
        <v>0</v>
      </c>
      <c r="AU28" s="265">
        <f>AR29*AS28</f>
        <v>70</v>
      </c>
      <c r="AV28" s="266"/>
      <c r="AW28" s="260"/>
      <c r="AX28" s="260"/>
      <c r="AY28" s="260"/>
      <c r="AZ28" s="160"/>
      <c r="BA28" s="154">
        <f>SUM(AW28:AX29)</f>
        <v>0</v>
      </c>
      <c r="BB28" s="155">
        <f>$I$28</f>
        <v>14</v>
      </c>
      <c r="BC28" s="162">
        <f>BA28*BB28</f>
        <v>0</v>
      </c>
      <c r="BD28" s="162">
        <f>BA29*BB28</f>
        <v>0</v>
      </c>
      <c r="BE28" s="266"/>
      <c r="BF28" s="169"/>
      <c r="BG28" s="169"/>
      <c r="BH28" s="169"/>
      <c r="BI28" s="101"/>
      <c r="BJ28" s="267">
        <f>SUM(BF28:BG29)</f>
        <v>0</v>
      </c>
      <c r="BK28" s="268">
        <f>$I$28</f>
        <v>14</v>
      </c>
      <c r="BL28" s="269">
        <f>BJ28*BK28</f>
        <v>0</v>
      </c>
      <c r="BM28" s="269">
        <f>BJ29*BK28</f>
        <v>0</v>
      </c>
    </row>
    <row r="29">
      <c r="A29" s="270"/>
      <c r="B29" s="72"/>
      <c r="C29" s="271"/>
      <c r="D29" s="8"/>
      <c r="E29" s="8"/>
      <c r="F29" s="8"/>
      <c r="G29" s="180"/>
      <c r="H29" s="222">
        <f>F28+G28</f>
        <v>0</v>
      </c>
      <c r="I29" s="8"/>
      <c r="J29" s="8"/>
      <c r="K29" s="7"/>
      <c r="L29" s="272" t="s">
        <v>96</v>
      </c>
      <c r="M29" s="8"/>
      <c r="N29" s="8"/>
      <c r="O29" s="8"/>
      <c r="P29" s="180"/>
      <c r="Q29" s="154">
        <f>O28+P28</f>
        <v>2.5</v>
      </c>
      <c r="R29" s="8"/>
      <c r="S29" s="181"/>
      <c r="T29" s="238"/>
      <c r="U29" s="273" t="s">
        <v>97</v>
      </c>
      <c r="V29" s="8"/>
      <c r="W29" s="8"/>
      <c r="X29" s="8"/>
      <c r="Y29" s="180"/>
      <c r="Z29" s="222">
        <f>X28+Y28</f>
        <v>5</v>
      </c>
      <c r="AA29" s="8"/>
      <c r="AB29" s="8"/>
      <c r="AC29" s="180"/>
      <c r="AD29" s="272"/>
      <c r="AE29" s="8"/>
      <c r="AF29" s="8"/>
      <c r="AG29" s="8"/>
      <c r="AH29" s="180"/>
      <c r="AI29" s="161">
        <f>AG28+AH28</f>
        <v>5</v>
      </c>
      <c r="AJ29" s="8"/>
      <c r="AK29" s="181"/>
      <c r="AL29" s="181"/>
      <c r="AM29" s="272"/>
      <c r="AN29" s="180"/>
      <c r="AO29" s="180"/>
      <c r="AP29" s="180"/>
      <c r="AQ29" s="180"/>
      <c r="AR29" s="264">
        <f>AP28+AQ28</f>
        <v>5</v>
      </c>
      <c r="AS29" s="8"/>
      <c r="AT29" s="181"/>
      <c r="AU29" s="181"/>
      <c r="AV29" s="274"/>
      <c r="AW29" s="8"/>
      <c r="AX29" s="8"/>
      <c r="AY29" s="8"/>
      <c r="AZ29" s="180"/>
      <c r="BA29" s="154">
        <f>AY28+AZ28</f>
        <v>0</v>
      </c>
      <c r="BB29" s="8"/>
      <c r="BC29" s="181"/>
      <c r="BD29" s="181"/>
      <c r="BE29" s="274"/>
      <c r="BF29" s="74"/>
      <c r="BG29" s="74"/>
      <c r="BH29" s="74"/>
      <c r="BI29" s="72"/>
      <c r="BJ29" s="275">
        <f>BH28+BI28</f>
        <v>0</v>
      </c>
      <c r="BK29" s="8"/>
      <c r="BL29" s="276"/>
      <c r="BM29" s="276"/>
    </row>
    <row r="30">
      <c r="A30" s="277" t="s">
        <v>98</v>
      </c>
      <c r="B30" s="149" t="s">
        <v>99</v>
      </c>
      <c r="C30" s="278" t="s">
        <v>100</v>
      </c>
      <c r="D30" s="159">
        <v>4.0</v>
      </c>
      <c r="E30" s="260">
        <v>1.5</v>
      </c>
      <c r="F30" s="279"/>
      <c r="G30" s="160"/>
      <c r="H30" s="161">
        <f>SUM(D30:E31)</f>
        <v>5.5</v>
      </c>
      <c r="I30" s="187">
        <v>13.75</v>
      </c>
      <c r="J30" s="162">
        <f>H30*I30</f>
        <v>75.625</v>
      </c>
      <c r="K30" s="226">
        <f>H31*I30</f>
        <v>0</v>
      </c>
      <c r="L30" s="280" t="s">
        <v>101</v>
      </c>
      <c r="M30" s="263">
        <v>1.25</v>
      </c>
      <c r="N30" s="263">
        <v>4.0</v>
      </c>
      <c r="O30" s="160"/>
      <c r="P30" s="160"/>
      <c r="Q30" s="154">
        <f>SUM(M30:N31)</f>
        <v>5.25</v>
      </c>
      <c r="R30" s="281">
        <f>$I$30</f>
        <v>13.75</v>
      </c>
      <c r="S30" s="162">
        <f>Q30*R30</f>
        <v>72.1875</v>
      </c>
      <c r="T30" s="282">
        <f>Q31*R30</f>
        <v>0</v>
      </c>
      <c r="U30" s="262" t="s">
        <v>102</v>
      </c>
      <c r="V30" s="283">
        <v>3.0</v>
      </c>
      <c r="W30" s="283">
        <v>4.0</v>
      </c>
      <c r="X30" s="284"/>
      <c r="Y30" s="285"/>
      <c r="Z30" s="286">
        <f>SUM(V30:W31)</f>
        <v>7</v>
      </c>
      <c r="AA30" s="287">
        <f>$I$30</f>
        <v>13.75</v>
      </c>
      <c r="AB30" s="288">
        <f>Z30*AA30</f>
        <v>96.25</v>
      </c>
      <c r="AC30" s="289">
        <f>Z31*AA30</f>
        <v>0</v>
      </c>
      <c r="AD30" s="290" t="s">
        <v>84</v>
      </c>
      <c r="AE30" s="283">
        <v>3.5</v>
      </c>
      <c r="AF30" s="283">
        <v>4.0</v>
      </c>
      <c r="AG30" s="284"/>
      <c r="AH30" s="285"/>
      <c r="AI30" s="286">
        <f>SUM(AE30:AF31)</f>
        <v>7.5</v>
      </c>
      <c r="AJ30" s="287">
        <f>$I$30</f>
        <v>13.75</v>
      </c>
      <c r="AK30" s="288">
        <f>AI30*AJ30</f>
        <v>103.125</v>
      </c>
      <c r="AL30" s="289">
        <f>AI31*AJ30</f>
        <v>0</v>
      </c>
      <c r="AM30" s="290" t="s">
        <v>84</v>
      </c>
      <c r="AN30" s="291">
        <v>4.0</v>
      </c>
      <c r="AO30" s="292">
        <v>3.0</v>
      </c>
      <c r="AP30" s="285"/>
      <c r="AQ30" s="284"/>
      <c r="AR30" s="293">
        <f>SUM(AN30:AO31)</f>
        <v>7</v>
      </c>
      <c r="AS30" s="294">
        <f>$I$30</f>
        <v>13.75</v>
      </c>
      <c r="AT30" s="295">
        <f>AR30*AS30</f>
        <v>96.25</v>
      </c>
      <c r="AU30" s="295">
        <f>AR31*AS30</f>
        <v>0</v>
      </c>
      <c r="AV30" s="296"/>
      <c r="AW30" s="283"/>
      <c r="AX30" s="283"/>
      <c r="AY30" s="284"/>
      <c r="AZ30" s="284"/>
      <c r="BA30" s="293">
        <f>SUM(AW30:AX31)</f>
        <v>0</v>
      </c>
      <c r="BB30" s="287">
        <f>$I$30</f>
        <v>13.75</v>
      </c>
      <c r="BC30" s="295">
        <f>BA30*BB30</f>
        <v>0</v>
      </c>
      <c r="BD30" s="297">
        <f>BA31*BB30</f>
        <v>0</v>
      </c>
      <c r="BE30" s="296"/>
      <c r="BF30" s="89"/>
      <c r="BG30" s="89"/>
      <c r="BH30" s="89"/>
      <c r="BI30" s="101"/>
      <c r="BJ30" s="90">
        <f>SUM(BF30:BG31)</f>
        <v>0</v>
      </c>
      <c r="BK30" s="298">
        <f>$I$30</f>
        <v>13.75</v>
      </c>
      <c r="BL30" s="91">
        <f>BJ30*BK30</f>
        <v>0</v>
      </c>
      <c r="BM30" s="299">
        <f>BJ31*BK30</f>
        <v>0</v>
      </c>
    </row>
    <row r="31">
      <c r="A31" s="300"/>
      <c r="B31" s="74"/>
      <c r="C31" s="301"/>
      <c r="D31" s="8"/>
      <c r="E31" s="8"/>
      <c r="F31" s="8"/>
      <c r="G31" s="180"/>
      <c r="H31" s="161">
        <f>F30+G30</f>
        <v>0</v>
      </c>
      <c r="I31" s="8"/>
      <c r="J31" s="181"/>
      <c r="K31" s="238"/>
      <c r="L31" s="233" t="s">
        <v>103</v>
      </c>
      <c r="M31" s="180"/>
      <c r="N31" s="180"/>
      <c r="O31" s="180"/>
      <c r="P31" s="180"/>
      <c r="Q31" s="222">
        <f>O30+P30</f>
        <v>0</v>
      </c>
      <c r="R31" s="302"/>
      <c r="S31" s="181"/>
      <c r="T31" s="238"/>
      <c r="U31" s="233" t="s">
        <v>103</v>
      </c>
      <c r="V31" s="180"/>
      <c r="W31" s="180"/>
      <c r="X31" s="180"/>
      <c r="Y31" s="8"/>
      <c r="Z31" s="222">
        <f>X30+Y30</f>
        <v>0</v>
      </c>
      <c r="AA31" s="302"/>
      <c r="AB31" s="303"/>
      <c r="AC31" s="238"/>
      <c r="AD31" s="233" t="s">
        <v>103</v>
      </c>
      <c r="AE31" s="180"/>
      <c r="AF31" s="180"/>
      <c r="AG31" s="180"/>
      <c r="AH31" s="8"/>
      <c r="AI31" s="222">
        <f>AG30+AH30</f>
        <v>0</v>
      </c>
      <c r="AJ31" s="302"/>
      <c r="AK31" s="303"/>
      <c r="AL31" s="238"/>
      <c r="AM31" s="233" t="s">
        <v>103</v>
      </c>
      <c r="AN31" s="8"/>
      <c r="AO31" s="8"/>
      <c r="AP31" s="8"/>
      <c r="AQ31" s="180"/>
      <c r="AR31" s="264">
        <f>AP30+AQ30</f>
        <v>0</v>
      </c>
      <c r="AS31" s="8"/>
      <c r="AT31" s="181"/>
      <c r="AU31" s="181"/>
      <c r="AV31" s="296"/>
      <c r="AW31" s="180"/>
      <c r="AX31" s="180"/>
      <c r="AY31" s="180"/>
      <c r="AZ31" s="180"/>
      <c r="BA31" s="264">
        <f>AY30+AZ30</f>
        <v>0</v>
      </c>
      <c r="BB31" s="302"/>
      <c r="BC31" s="181"/>
      <c r="BD31" s="238"/>
      <c r="BE31" s="296"/>
      <c r="BF31" s="74"/>
      <c r="BG31" s="74"/>
      <c r="BH31" s="74"/>
      <c r="BI31" s="72"/>
      <c r="BJ31" s="304">
        <f>BH30+BI30</f>
        <v>0</v>
      </c>
      <c r="BK31" s="302"/>
      <c r="BL31" s="8"/>
      <c r="BM31" s="180"/>
    </row>
    <row r="32">
      <c r="A32" s="305" t="s">
        <v>104</v>
      </c>
      <c r="B32" s="306" t="s">
        <v>105</v>
      </c>
      <c r="C32" s="307"/>
      <c r="D32" s="160"/>
      <c r="E32" s="263"/>
      <c r="F32" s="263"/>
      <c r="G32" s="160"/>
      <c r="H32" s="161">
        <f>SUM(D32:E33)</f>
        <v>0</v>
      </c>
      <c r="I32" s="187">
        <v>12.65</v>
      </c>
      <c r="J32" s="162">
        <f>H32*I32</f>
        <v>0</v>
      </c>
      <c r="K32" s="226">
        <f>H33*I32</f>
        <v>0</v>
      </c>
      <c r="L32" s="307"/>
      <c r="M32" s="279"/>
      <c r="N32" s="260"/>
      <c r="O32" s="279"/>
      <c r="P32" s="168"/>
      <c r="Q32" s="154">
        <f>SUM(M32:N33)</f>
        <v>0</v>
      </c>
      <c r="R32" s="155">
        <f>$I$32</f>
        <v>12.65</v>
      </c>
      <c r="S32" s="226">
        <f>Q32*R32</f>
        <v>0</v>
      </c>
      <c r="T32" s="226">
        <f>Q33*R32</f>
        <v>0</v>
      </c>
      <c r="U32" s="256" t="s">
        <v>106</v>
      </c>
      <c r="V32" s="308">
        <v>3.0</v>
      </c>
      <c r="W32" s="308">
        <v>2.0</v>
      </c>
      <c r="X32" s="308"/>
      <c r="Y32" s="160"/>
      <c r="Z32" s="154">
        <f>SUM(V32:W33)</f>
        <v>5</v>
      </c>
      <c r="AA32" s="155">
        <f>$I$32</f>
        <v>12.65</v>
      </c>
      <c r="AB32" s="162">
        <f>Z32*AA32</f>
        <v>63.25</v>
      </c>
      <c r="AC32" s="226">
        <f>Z33*AA32</f>
        <v>0</v>
      </c>
      <c r="AD32" s="256" t="s">
        <v>107</v>
      </c>
      <c r="AE32" s="279"/>
      <c r="AF32" s="260">
        <v>5.5</v>
      </c>
      <c r="AG32" s="279"/>
      <c r="AH32" s="168"/>
      <c r="AI32" s="154">
        <f>SUM(AE32:AF33)</f>
        <v>5.5</v>
      </c>
      <c r="AJ32" s="155">
        <f>$I$32</f>
        <v>12.65</v>
      </c>
      <c r="AK32" s="226">
        <f>AI32*AJ32</f>
        <v>69.575</v>
      </c>
      <c r="AL32" s="226">
        <f>AI33*AJ32</f>
        <v>0</v>
      </c>
      <c r="AM32" s="256" t="s">
        <v>107</v>
      </c>
      <c r="AN32" s="159"/>
      <c r="AO32" s="260">
        <v>5.0</v>
      </c>
      <c r="AP32" s="260"/>
      <c r="AQ32" s="168"/>
      <c r="AR32" s="154">
        <f>SUM(AN32:AO33)</f>
        <v>5</v>
      </c>
      <c r="AS32" s="155">
        <f>$I$32</f>
        <v>12.65</v>
      </c>
      <c r="AT32" s="162">
        <f>AR32*AS32</f>
        <v>63.25</v>
      </c>
      <c r="AU32" s="226">
        <f>AR33*AS32</f>
        <v>0</v>
      </c>
      <c r="AV32" s="256" t="s">
        <v>107</v>
      </c>
      <c r="AW32" s="159"/>
      <c r="AX32" s="159">
        <v>5.5</v>
      </c>
      <c r="AY32" s="159"/>
      <c r="AZ32" s="160"/>
      <c r="BA32" s="154">
        <f>SUM(AW32:AX33)</f>
        <v>5.5</v>
      </c>
      <c r="BB32" s="155">
        <f>$I$32</f>
        <v>12.65</v>
      </c>
      <c r="BC32" s="162">
        <f>BA32*BB32</f>
        <v>69.575</v>
      </c>
      <c r="BD32" s="226">
        <f>BA33*BB32</f>
        <v>0</v>
      </c>
      <c r="BE32" s="256" t="s">
        <v>107</v>
      </c>
      <c r="BF32" s="169"/>
      <c r="BG32" s="169">
        <v>5.0</v>
      </c>
      <c r="BH32" s="89"/>
      <c r="BI32" s="101"/>
      <c r="BJ32" s="267">
        <f>SUM(BF32:BG33)</f>
        <v>5</v>
      </c>
      <c r="BK32" s="309">
        <f>$I$32</f>
        <v>12.65</v>
      </c>
      <c r="BL32" s="269">
        <f>BJ32*BK32</f>
        <v>63.25</v>
      </c>
      <c r="BM32" s="269">
        <f>BJ33*BK32</f>
        <v>0</v>
      </c>
    </row>
    <row r="33">
      <c r="A33" s="5"/>
      <c r="B33" s="8"/>
      <c r="C33" s="310"/>
      <c r="D33" s="72"/>
      <c r="E33" s="72"/>
      <c r="F33" s="72"/>
      <c r="G33" s="72"/>
      <c r="H33" s="311">
        <f>F32+G32</f>
        <v>0</v>
      </c>
      <c r="I33" s="8"/>
      <c r="J33" s="312"/>
      <c r="K33" s="313"/>
      <c r="L33" s="310"/>
      <c r="M33" s="8"/>
      <c r="N33" s="8"/>
      <c r="O33" s="8"/>
      <c r="P33" s="8"/>
      <c r="Q33" s="154">
        <f>O32+P32</f>
        <v>0</v>
      </c>
      <c r="R33" s="120"/>
      <c r="S33" s="313"/>
      <c r="T33" s="313"/>
      <c r="U33" s="271"/>
      <c r="V33" s="72"/>
      <c r="W33" s="72"/>
      <c r="X33" s="72"/>
      <c r="Y33" s="72"/>
      <c r="Z33" s="314">
        <f>X32+Y32</f>
        <v>0</v>
      </c>
      <c r="AA33" s="120"/>
      <c r="AB33" s="312"/>
      <c r="AC33" s="313"/>
      <c r="AD33" s="271"/>
      <c r="AE33" s="8"/>
      <c r="AF33" s="8"/>
      <c r="AG33" s="8"/>
      <c r="AH33" s="8"/>
      <c r="AI33" s="314">
        <f>AG32+AH32</f>
        <v>0</v>
      </c>
      <c r="AJ33" s="120"/>
      <c r="AK33" s="313"/>
      <c r="AL33" s="313"/>
      <c r="AM33" s="271" t="s">
        <v>108</v>
      </c>
      <c r="AN33" s="8"/>
      <c r="AO33" s="8"/>
      <c r="AP33" s="8"/>
      <c r="AQ33" s="8"/>
      <c r="AR33" s="314">
        <f>AP32+AQ32</f>
        <v>0</v>
      </c>
      <c r="AS33" s="120"/>
      <c r="AT33" s="312"/>
      <c r="AU33" s="313"/>
      <c r="AV33" s="271"/>
      <c r="AW33" s="74"/>
      <c r="AX33" s="74"/>
      <c r="AY33" s="74"/>
      <c r="AZ33" s="72"/>
      <c r="BA33" s="314">
        <f>AY32+AZ32</f>
        <v>0</v>
      </c>
      <c r="BB33" s="120"/>
      <c r="BC33" s="162"/>
      <c r="BD33" s="226"/>
      <c r="BE33" s="271"/>
      <c r="BF33" s="74"/>
      <c r="BG33" s="74"/>
      <c r="BH33" s="74"/>
      <c r="BI33" s="72"/>
      <c r="BJ33" s="275">
        <f>BH32+BI32</f>
        <v>0</v>
      </c>
      <c r="BK33" s="120"/>
      <c r="BL33" s="276"/>
      <c r="BM33" s="276"/>
    </row>
    <row r="34">
      <c r="A34" s="315"/>
      <c r="B34" s="316"/>
      <c r="C34" s="317"/>
      <c r="D34" s="318"/>
      <c r="E34" s="318"/>
      <c r="F34" s="318"/>
      <c r="G34" s="319"/>
      <c r="H34" s="320"/>
      <c r="I34" s="321"/>
      <c r="J34" s="321"/>
      <c r="K34" s="322"/>
      <c r="L34" s="317"/>
      <c r="M34" s="318"/>
      <c r="N34" s="318"/>
      <c r="O34" s="318"/>
      <c r="P34" s="319"/>
      <c r="Q34" s="320"/>
      <c r="R34" s="321"/>
      <c r="S34" s="321"/>
      <c r="T34" s="322"/>
      <c r="U34" s="317"/>
      <c r="V34" s="318"/>
      <c r="W34" s="318"/>
      <c r="X34" s="318"/>
      <c r="Y34" s="319"/>
      <c r="Z34" s="320"/>
      <c r="AA34" s="321"/>
      <c r="AB34" s="321"/>
      <c r="AC34" s="322"/>
      <c r="AD34" s="317"/>
      <c r="AE34" s="318"/>
      <c r="AF34" s="318"/>
      <c r="AG34" s="318"/>
      <c r="AH34" s="319"/>
      <c r="AI34" s="320"/>
      <c r="AJ34" s="321"/>
      <c r="AK34" s="321"/>
      <c r="AL34" s="322"/>
      <c r="AM34" s="323"/>
      <c r="AN34" s="318"/>
      <c r="AO34" s="318"/>
      <c r="AP34" s="318"/>
      <c r="AQ34" s="319"/>
      <c r="AR34" s="320"/>
      <c r="AS34" s="321"/>
      <c r="AT34" s="321"/>
      <c r="AU34" s="322"/>
      <c r="AV34" s="317"/>
      <c r="AW34" s="318"/>
      <c r="AX34" s="318"/>
      <c r="AY34" s="318"/>
      <c r="AZ34" s="319"/>
      <c r="BA34" s="320"/>
      <c r="BB34" s="321"/>
      <c r="BC34" s="321"/>
      <c r="BD34" s="322"/>
      <c r="BE34" s="317"/>
      <c r="BF34" s="318"/>
      <c r="BG34" s="318"/>
      <c r="BH34" s="318"/>
      <c r="BI34" s="319"/>
      <c r="BJ34" s="320"/>
      <c r="BK34" s="324" t="str">
        <f>$I34</f>
        <v/>
      </c>
      <c r="BL34" s="321"/>
      <c r="BM34" s="321"/>
    </row>
    <row r="35">
      <c r="A35" s="325"/>
      <c r="B35" s="326"/>
      <c r="C35" s="327"/>
      <c r="D35" s="328"/>
      <c r="E35" s="328"/>
      <c r="F35" s="328"/>
      <c r="G35" s="329"/>
      <c r="H35" s="330"/>
      <c r="I35" s="331"/>
      <c r="J35" s="331"/>
      <c r="K35" s="332"/>
      <c r="L35" s="327"/>
      <c r="M35" s="328"/>
      <c r="N35" s="328"/>
      <c r="O35" s="328"/>
      <c r="P35" s="329"/>
      <c r="Q35" s="330"/>
      <c r="R35" s="331"/>
      <c r="S35" s="331"/>
      <c r="T35" s="332"/>
      <c r="U35" s="327"/>
      <c r="V35" s="327"/>
      <c r="W35" s="328"/>
      <c r="X35" s="328"/>
      <c r="Y35" s="329"/>
      <c r="Z35" s="330"/>
      <c r="AA35" s="331"/>
      <c r="AB35" s="331"/>
      <c r="AC35" s="332"/>
      <c r="AD35" s="327"/>
      <c r="AE35" s="328"/>
      <c r="AF35" s="328"/>
      <c r="AG35" s="328"/>
      <c r="AH35" s="329"/>
      <c r="AI35" s="330"/>
      <c r="AJ35" s="331"/>
      <c r="AK35" s="331"/>
      <c r="AL35" s="332"/>
      <c r="AM35" s="333"/>
      <c r="AN35" s="328"/>
      <c r="AO35" s="328"/>
      <c r="AP35" s="328"/>
      <c r="AQ35" s="329"/>
      <c r="AR35" s="330"/>
      <c r="AS35" s="331"/>
      <c r="AT35" s="331"/>
      <c r="AU35" s="332"/>
      <c r="AV35" s="327"/>
      <c r="AW35" s="328"/>
      <c r="AX35" s="328"/>
      <c r="AY35" s="328"/>
      <c r="AZ35" s="329"/>
      <c r="BA35" s="330"/>
      <c r="BB35" s="331"/>
      <c r="BC35" s="331"/>
      <c r="BD35" s="332"/>
      <c r="BE35" s="327"/>
      <c r="BF35" s="318"/>
      <c r="BG35" s="318"/>
      <c r="BH35" s="318"/>
      <c r="BI35" s="319"/>
      <c r="BJ35" s="320"/>
      <c r="BK35" s="12"/>
      <c r="BL35" s="321"/>
      <c r="BM35" s="321"/>
    </row>
    <row r="36">
      <c r="A36" s="334" t="s">
        <v>109</v>
      </c>
      <c r="B36" s="335"/>
      <c r="C36" s="336"/>
      <c r="D36" s="337"/>
      <c r="E36" s="337"/>
      <c r="F36" s="337"/>
      <c r="G36" s="337"/>
      <c r="H36" s="338"/>
      <c r="I36" s="339"/>
      <c r="J36" s="339"/>
      <c r="K36" s="339"/>
      <c r="L36" s="336"/>
      <c r="M36" s="337"/>
      <c r="N36" s="337"/>
      <c r="O36" s="337"/>
      <c r="P36" s="337"/>
      <c r="Q36" s="338"/>
      <c r="R36" s="339"/>
      <c r="S36" s="339"/>
      <c r="T36" s="339"/>
      <c r="U36" s="336"/>
      <c r="V36" s="337"/>
      <c r="W36" s="337"/>
      <c r="X36" s="337"/>
      <c r="Y36" s="337"/>
      <c r="Z36" s="338"/>
      <c r="AA36" s="339"/>
      <c r="AB36" s="339"/>
      <c r="AC36" s="339"/>
      <c r="AD36" s="336"/>
      <c r="AE36" s="337"/>
      <c r="AF36" s="337"/>
      <c r="AG36" s="337"/>
      <c r="AH36" s="337"/>
      <c r="AI36" s="338"/>
      <c r="AJ36" s="339"/>
      <c r="AK36" s="339"/>
      <c r="AL36" s="339"/>
      <c r="AM36" s="336"/>
      <c r="AN36" s="337"/>
      <c r="AO36" s="337"/>
      <c r="AP36" s="337"/>
      <c r="AQ36" s="337"/>
      <c r="AR36" s="338"/>
      <c r="AS36" s="339"/>
      <c r="AT36" s="339"/>
      <c r="AU36" s="339"/>
      <c r="AV36" s="336"/>
      <c r="AW36" s="337"/>
      <c r="AX36" s="337"/>
      <c r="AY36" s="337"/>
      <c r="AZ36" s="337"/>
      <c r="BA36" s="338"/>
      <c r="BB36" s="339"/>
      <c r="BC36" s="339"/>
      <c r="BD36" s="339"/>
      <c r="BE36" s="340"/>
      <c r="BF36" s="318"/>
      <c r="BG36" s="318"/>
      <c r="BH36" s="318"/>
      <c r="BI36" s="319"/>
      <c r="BJ36" s="320"/>
      <c r="BK36" s="321"/>
      <c r="BL36" s="321"/>
      <c r="BM36" s="321"/>
    </row>
    <row r="37">
      <c r="A37" s="341"/>
      <c r="B37" s="335"/>
      <c r="C37" s="335"/>
      <c r="D37" s="8"/>
      <c r="E37" s="8"/>
      <c r="F37" s="8"/>
      <c r="G37" s="8"/>
      <c r="H37" s="338"/>
      <c r="I37" s="8"/>
      <c r="J37" s="8"/>
      <c r="K37" s="8"/>
      <c r="L37" s="335"/>
      <c r="M37" s="8"/>
      <c r="N37" s="8"/>
      <c r="O37" s="8"/>
      <c r="P37" s="8"/>
      <c r="Q37" s="338"/>
      <c r="R37" s="8"/>
      <c r="S37" s="8"/>
      <c r="T37" s="8"/>
      <c r="U37" s="335"/>
      <c r="V37" s="8"/>
      <c r="W37" s="8"/>
      <c r="X37" s="8"/>
      <c r="Y37" s="8"/>
      <c r="Z37" s="338"/>
      <c r="AA37" s="8"/>
      <c r="AB37" s="8"/>
      <c r="AC37" s="8"/>
      <c r="AD37" s="335"/>
      <c r="AE37" s="8"/>
      <c r="AF37" s="8"/>
      <c r="AG37" s="8"/>
      <c r="AH37" s="8"/>
      <c r="AI37" s="338"/>
      <c r="AJ37" s="8"/>
      <c r="AK37" s="8"/>
      <c r="AL37" s="8"/>
      <c r="AM37" s="335"/>
      <c r="AN37" s="8"/>
      <c r="AO37" s="8"/>
      <c r="AP37" s="8"/>
      <c r="AQ37" s="8"/>
      <c r="AR37" s="338"/>
      <c r="AS37" s="8"/>
      <c r="AT37" s="8"/>
      <c r="AU37" s="8"/>
      <c r="AV37" s="335"/>
      <c r="AW37" s="8"/>
      <c r="AX37" s="8"/>
      <c r="AY37" s="8"/>
      <c r="AZ37" s="8"/>
      <c r="BA37" s="338"/>
      <c r="BB37" s="8"/>
      <c r="BC37" s="8"/>
      <c r="BD37" s="8"/>
      <c r="BE37" s="335"/>
      <c r="BI37" s="342"/>
      <c r="BJ37" s="320"/>
    </row>
    <row r="38">
      <c r="A38" s="341"/>
      <c r="B38" s="335"/>
      <c r="C38" s="335"/>
      <c r="D38" s="343"/>
      <c r="E38" s="343"/>
      <c r="F38" s="343"/>
      <c r="G38" s="343"/>
      <c r="H38" s="343"/>
      <c r="I38" s="343"/>
      <c r="J38" s="343"/>
      <c r="K38" s="343"/>
      <c r="L38" s="335"/>
      <c r="M38" s="343"/>
      <c r="N38" s="343"/>
      <c r="O38" s="343"/>
      <c r="P38" s="343"/>
      <c r="Q38" s="343"/>
      <c r="R38" s="343"/>
      <c r="S38" s="343"/>
      <c r="T38" s="343"/>
      <c r="U38" s="335"/>
      <c r="V38" s="343"/>
      <c r="W38" s="343"/>
      <c r="X38" s="343"/>
      <c r="Y38" s="343"/>
      <c r="Z38" s="343"/>
      <c r="AA38" s="343"/>
      <c r="AB38" s="343"/>
      <c r="AC38" s="343"/>
      <c r="AD38" s="335"/>
      <c r="AE38" s="343"/>
      <c r="AF38" s="343"/>
      <c r="AG38" s="343"/>
      <c r="AH38" s="343"/>
      <c r="AI38" s="343"/>
      <c r="AJ38" s="343"/>
      <c r="AK38" s="343"/>
      <c r="AL38" s="343"/>
      <c r="AM38" s="335"/>
      <c r="AN38" s="343"/>
      <c r="AO38" s="343"/>
      <c r="AP38" s="343"/>
      <c r="AQ38" s="343"/>
      <c r="AR38" s="343"/>
      <c r="AS38" s="343"/>
      <c r="AT38" s="343"/>
      <c r="AU38" s="343"/>
      <c r="AV38" s="335"/>
      <c r="AW38" s="343"/>
      <c r="AX38" s="343"/>
      <c r="AY38" s="343"/>
      <c r="AZ38" s="343"/>
      <c r="BA38" s="343"/>
      <c r="BB38" s="343"/>
      <c r="BC38" s="343"/>
      <c r="BD38" s="343"/>
      <c r="BE38" s="335"/>
      <c r="BF38" s="344"/>
      <c r="BG38" s="344"/>
      <c r="BH38" s="344"/>
      <c r="BI38" s="344"/>
      <c r="BJ38" s="344"/>
      <c r="BK38" s="344"/>
      <c r="BL38" s="344"/>
      <c r="BM38" s="344"/>
    </row>
    <row r="39">
      <c r="A39" s="341"/>
      <c r="B39" s="335"/>
      <c r="C39" s="335"/>
      <c r="D39" s="343"/>
      <c r="E39" s="343"/>
      <c r="F39" s="343"/>
      <c r="G39" s="343"/>
      <c r="H39" s="343"/>
      <c r="I39" s="343"/>
      <c r="J39" s="343"/>
      <c r="K39" s="343"/>
      <c r="L39" s="335"/>
      <c r="M39" s="343"/>
      <c r="N39" s="343"/>
      <c r="O39" s="343"/>
      <c r="P39" s="343"/>
      <c r="Q39" s="343"/>
      <c r="R39" s="343"/>
      <c r="S39" s="343"/>
      <c r="T39" s="343"/>
      <c r="U39" s="335"/>
      <c r="V39" s="343"/>
      <c r="W39" s="343"/>
      <c r="X39" s="343"/>
      <c r="Y39" s="343"/>
      <c r="Z39" s="343"/>
      <c r="AA39" s="343"/>
      <c r="AB39" s="343"/>
      <c r="AC39" s="343"/>
      <c r="AD39" s="335"/>
      <c r="AE39" s="343"/>
      <c r="AF39" s="343"/>
      <c r="AG39" s="343"/>
      <c r="AH39" s="343"/>
      <c r="AI39" s="343"/>
      <c r="AJ39" s="343"/>
      <c r="AK39" s="343"/>
      <c r="AL39" s="343"/>
      <c r="AM39" s="335"/>
      <c r="AN39" s="343"/>
      <c r="AO39" s="343"/>
      <c r="AP39" s="343"/>
      <c r="AQ39" s="343"/>
      <c r="AR39" s="343"/>
      <c r="AS39" s="343"/>
      <c r="AT39" s="343"/>
      <c r="AU39" s="343"/>
      <c r="AV39" s="335"/>
      <c r="AW39" s="343"/>
      <c r="AX39" s="343"/>
      <c r="AY39" s="343"/>
      <c r="AZ39" s="343"/>
      <c r="BA39" s="343"/>
      <c r="BB39" s="343"/>
      <c r="BC39" s="343"/>
      <c r="BD39" s="343"/>
      <c r="BE39" s="335"/>
      <c r="BF39" s="344"/>
      <c r="BG39" s="344"/>
      <c r="BH39" s="344"/>
      <c r="BI39" s="344"/>
      <c r="BJ39" s="344"/>
      <c r="BK39" s="344"/>
      <c r="BL39" s="344"/>
      <c r="BM39" s="345"/>
    </row>
    <row r="40">
      <c r="A40" s="341"/>
      <c r="B40" s="335"/>
      <c r="C40" s="335"/>
      <c r="D40" s="343"/>
      <c r="E40" s="343"/>
      <c r="F40" s="343"/>
      <c r="G40" s="343"/>
      <c r="H40" s="343"/>
      <c r="I40" s="343"/>
      <c r="J40" s="343"/>
      <c r="K40" s="343"/>
      <c r="L40" s="335"/>
      <c r="M40" s="343"/>
      <c r="N40" s="343"/>
      <c r="O40" s="343"/>
      <c r="P40" s="343"/>
      <c r="Q40" s="343"/>
      <c r="R40" s="343"/>
      <c r="S40" s="343"/>
      <c r="T40" s="343"/>
      <c r="U40" s="335"/>
      <c r="V40" s="343"/>
      <c r="W40" s="343"/>
      <c r="X40" s="343"/>
      <c r="Y40" s="343"/>
      <c r="Z40" s="343"/>
      <c r="AA40" s="343"/>
      <c r="AB40" s="343"/>
      <c r="AC40" s="343"/>
      <c r="AD40" s="335"/>
      <c r="AE40" s="343"/>
      <c r="AF40" s="343"/>
      <c r="AG40" s="343"/>
      <c r="AH40" s="343"/>
      <c r="AI40" s="343"/>
      <c r="AJ40" s="343"/>
      <c r="AK40" s="343"/>
      <c r="AL40" s="343"/>
      <c r="AM40" s="335"/>
      <c r="AN40" s="343"/>
      <c r="AO40" s="343"/>
      <c r="AP40" s="343"/>
      <c r="AQ40" s="343"/>
      <c r="AR40" s="343"/>
      <c r="AS40" s="343"/>
      <c r="AT40" s="343"/>
      <c r="AU40" s="343"/>
      <c r="AV40" s="335"/>
      <c r="AW40" s="343"/>
      <c r="AX40" s="343"/>
      <c r="AY40" s="343"/>
      <c r="AZ40" s="343"/>
      <c r="BA40" s="343"/>
      <c r="BB40" s="343"/>
      <c r="BC40" s="343"/>
      <c r="BD40" s="343"/>
      <c r="BE40" s="335"/>
      <c r="BF40" s="344"/>
      <c r="BG40" s="344"/>
      <c r="BH40" s="344"/>
      <c r="BI40" s="344"/>
      <c r="BJ40" s="344"/>
      <c r="BK40" s="344"/>
      <c r="BL40" s="344"/>
      <c r="BM40" s="345"/>
    </row>
    <row r="41">
      <c r="A41" s="346"/>
      <c r="B41" s="74"/>
      <c r="C41" s="8"/>
      <c r="D41" s="343"/>
      <c r="E41" s="343"/>
      <c r="F41" s="343"/>
      <c r="G41" s="343"/>
      <c r="H41" s="343"/>
      <c r="I41" s="343"/>
      <c r="J41" s="343"/>
      <c r="K41" s="343"/>
      <c r="L41" s="8"/>
      <c r="M41" s="343"/>
      <c r="N41" s="343"/>
      <c r="O41" s="343"/>
      <c r="P41" s="343"/>
      <c r="Q41" s="343"/>
      <c r="R41" s="343"/>
      <c r="S41" s="343"/>
      <c r="T41" s="343"/>
      <c r="U41" s="8"/>
      <c r="V41" s="343"/>
      <c r="W41" s="343"/>
      <c r="X41" s="343"/>
      <c r="Y41" s="343"/>
      <c r="Z41" s="343"/>
      <c r="AA41" s="343"/>
      <c r="AB41" s="343"/>
      <c r="AC41" s="343"/>
      <c r="AD41" s="8"/>
      <c r="AE41" s="343"/>
      <c r="AF41" s="343"/>
      <c r="AG41" s="343"/>
      <c r="AH41" s="343"/>
      <c r="AI41" s="343"/>
      <c r="AJ41" s="343"/>
      <c r="AK41" s="343"/>
      <c r="AL41" s="343"/>
      <c r="AM41" s="8"/>
      <c r="AN41" s="343"/>
      <c r="AO41" s="343"/>
      <c r="AP41" s="343"/>
      <c r="AQ41" s="343"/>
      <c r="AR41" s="343"/>
      <c r="AS41" s="343"/>
      <c r="AT41" s="343"/>
      <c r="AU41" s="343"/>
      <c r="AV41" s="8"/>
      <c r="AW41" s="343"/>
      <c r="AX41" s="343"/>
      <c r="AY41" s="343"/>
      <c r="AZ41" s="343"/>
      <c r="BA41" s="343"/>
      <c r="BB41" s="343"/>
      <c r="BC41" s="343"/>
      <c r="BD41" s="343"/>
      <c r="BE41" s="8"/>
      <c r="BF41" s="344"/>
      <c r="BG41" s="344"/>
      <c r="BH41" s="344"/>
      <c r="BI41" s="344"/>
      <c r="BJ41" s="344"/>
      <c r="BK41" s="344"/>
      <c r="BL41" s="344"/>
      <c r="BM41" s="345"/>
    </row>
    <row r="42">
      <c r="A42" s="347" t="s">
        <v>110</v>
      </c>
      <c r="B42" s="335"/>
      <c r="BF42" s="344"/>
      <c r="BG42" s="344"/>
      <c r="BH42" s="344"/>
      <c r="BI42" s="344"/>
      <c r="BJ42" s="344"/>
      <c r="BK42" s="344"/>
      <c r="BL42" s="344"/>
      <c r="BM42" s="345"/>
    </row>
    <row r="43">
      <c r="A43" s="341"/>
      <c r="B43" s="335"/>
      <c r="BF43" s="344"/>
      <c r="BG43" s="344"/>
      <c r="BH43" s="344"/>
      <c r="BI43" s="344"/>
      <c r="BJ43" s="344"/>
      <c r="BK43" s="344"/>
      <c r="BL43" s="344"/>
      <c r="BM43" s="345"/>
    </row>
    <row r="44">
      <c r="A44" s="341"/>
      <c r="B44" s="335"/>
      <c r="BF44" s="344"/>
      <c r="BG44" s="344"/>
      <c r="BH44" s="344"/>
      <c r="BI44" s="344"/>
      <c r="BJ44" s="344"/>
      <c r="BK44" s="344"/>
      <c r="BL44" s="344"/>
      <c r="BM44" s="345"/>
    </row>
    <row r="45">
      <c r="A45" s="346"/>
      <c r="B45" s="74"/>
      <c r="BF45" s="348"/>
      <c r="BG45" s="348"/>
      <c r="BH45" s="348"/>
      <c r="BI45" s="348"/>
      <c r="BJ45" s="344"/>
      <c r="BK45" s="344"/>
      <c r="BL45" s="344"/>
      <c r="BM45" s="345"/>
    </row>
    <row r="46">
      <c r="A46" s="349" t="s">
        <v>23</v>
      </c>
      <c r="B46" s="78" t="s">
        <v>24</v>
      </c>
      <c r="C46" s="78" t="s">
        <v>26</v>
      </c>
      <c r="D46" s="42" t="s">
        <v>27</v>
      </c>
      <c r="E46" s="42" t="s">
        <v>29</v>
      </c>
      <c r="F46" s="42" t="s">
        <v>30</v>
      </c>
      <c r="G46" s="43" t="s">
        <v>31</v>
      </c>
      <c r="H46" s="350" t="s">
        <v>22</v>
      </c>
      <c r="I46" s="350" t="s">
        <v>32</v>
      </c>
      <c r="J46" s="351" t="s">
        <v>33</v>
      </c>
      <c r="K46" s="351" t="s">
        <v>34</v>
      </c>
      <c r="L46" s="78" t="s">
        <v>35</v>
      </c>
      <c r="M46" s="42" t="s">
        <v>27</v>
      </c>
      <c r="N46" s="42" t="s">
        <v>29</v>
      </c>
      <c r="O46" s="42" t="s">
        <v>30</v>
      </c>
      <c r="P46" s="43" t="s">
        <v>31</v>
      </c>
      <c r="Q46" s="350" t="s">
        <v>22</v>
      </c>
      <c r="R46" s="350" t="s">
        <v>32</v>
      </c>
      <c r="S46" s="351" t="s">
        <v>33</v>
      </c>
      <c r="T46" s="351" t="s">
        <v>34</v>
      </c>
      <c r="U46" s="352" t="s">
        <v>36</v>
      </c>
      <c r="V46" s="353" t="s">
        <v>27</v>
      </c>
      <c r="W46" s="353" t="s">
        <v>29</v>
      </c>
      <c r="X46" s="353" t="s">
        <v>30</v>
      </c>
      <c r="Y46" s="354" t="s">
        <v>31</v>
      </c>
      <c r="Z46" s="350" t="s">
        <v>22</v>
      </c>
      <c r="AA46" s="350" t="s">
        <v>32</v>
      </c>
      <c r="AB46" s="351" t="s">
        <v>33</v>
      </c>
      <c r="AC46" s="351" t="s">
        <v>34</v>
      </c>
      <c r="AD46" s="78" t="s">
        <v>38</v>
      </c>
      <c r="AE46" s="42" t="s">
        <v>27</v>
      </c>
      <c r="AF46" s="42" t="s">
        <v>29</v>
      </c>
      <c r="AG46" s="42" t="s">
        <v>30</v>
      </c>
      <c r="AH46" s="43" t="s">
        <v>31</v>
      </c>
      <c r="AI46" s="350" t="s">
        <v>22</v>
      </c>
      <c r="AJ46" s="350" t="s">
        <v>32</v>
      </c>
      <c r="AK46" s="351" t="s">
        <v>33</v>
      </c>
      <c r="AL46" s="351" t="s">
        <v>34</v>
      </c>
      <c r="AM46" s="78" t="s">
        <v>39</v>
      </c>
      <c r="AN46" s="42" t="s">
        <v>27</v>
      </c>
      <c r="AO46" s="42" t="s">
        <v>29</v>
      </c>
      <c r="AP46" s="42" t="s">
        <v>30</v>
      </c>
      <c r="AQ46" s="43" t="s">
        <v>31</v>
      </c>
      <c r="AR46" s="350" t="s">
        <v>22</v>
      </c>
      <c r="AS46" s="350" t="s">
        <v>32</v>
      </c>
      <c r="AT46" s="351" t="s">
        <v>33</v>
      </c>
      <c r="AU46" s="351" t="s">
        <v>34</v>
      </c>
      <c r="AV46" s="78" t="s">
        <v>41</v>
      </c>
      <c r="AW46" s="42" t="s">
        <v>27</v>
      </c>
      <c r="AX46" s="42" t="s">
        <v>29</v>
      </c>
      <c r="AY46" s="42" t="s">
        <v>30</v>
      </c>
      <c r="AZ46" s="43" t="s">
        <v>31</v>
      </c>
      <c r="BA46" s="350" t="s">
        <v>22</v>
      </c>
      <c r="BB46" s="350" t="s">
        <v>32</v>
      </c>
      <c r="BC46" s="351" t="s">
        <v>33</v>
      </c>
      <c r="BD46" s="351" t="s">
        <v>34</v>
      </c>
      <c r="BE46" s="149" t="s">
        <v>42</v>
      </c>
      <c r="BF46" s="42" t="s">
        <v>27</v>
      </c>
      <c r="BG46" s="42" t="s">
        <v>29</v>
      </c>
      <c r="BH46" s="42" t="s">
        <v>30</v>
      </c>
      <c r="BI46" s="43" t="s">
        <v>31</v>
      </c>
      <c r="BJ46" s="350" t="s">
        <v>22</v>
      </c>
      <c r="BK46" s="350" t="s">
        <v>32</v>
      </c>
      <c r="BL46" s="351" t="s">
        <v>33</v>
      </c>
      <c r="BM46" s="351" t="s">
        <v>34</v>
      </c>
    </row>
    <row r="47">
      <c r="A47" s="355"/>
      <c r="B47" s="72"/>
      <c r="C47" s="356">
        <f>C3</f>
        <v>43500</v>
      </c>
      <c r="D47" s="74"/>
      <c r="E47" s="74"/>
      <c r="F47" s="74"/>
      <c r="G47" s="72"/>
      <c r="H47" s="74"/>
      <c r="I47" s="74"/>
      <c r="J47" s="72"/>
      <c r="K47" s="72"/>
      <c r="L47" s="357">
        <f>C47+1</f>
        <v>43501</v>
      </c>
      <c r="M47" s="74"/>
      <c r="N47" s="74"/>
      <c r="O47" s="74"/>
      <c r="P47" s="72"/>
      <c r="Q47" s="74"/>
      <c r="R47" s="74"/>
      <c r="S47" s="72"/>
      <c r="T47" s="72"/>
      <c r="U47" s="357">
        <f>L47+1</f>
        <v>43502</v>
      </c>
      <c r="V47" s="74"/>
      <c r="W47" s="74"/>
      <c r="X47" s="74"/>
      <c r="Y47" s="72"/>
      <c r="Z47" s="74"/>
      <c r="AA47" s="74"/>
      <c r="AB47" s="72"/>
      <c r="AC47" s="72"/>
      <c r="AD47" s="357">
        <f>U47+1</f>
        <v>43503</v>
      </c>
      <c r="AE47" s="74"/>
      <c r="AF47" s="74"/>
      <c r="AG47" s="74"/>
      <c r="AH47" s="72"/>
      <c r="AI47" s="74"/>
      <c r="AJ47" s="74"/>
      <c r="AK47" s="72"/>
      <c r="AL47" s="72"/>
      <c r="AM47" s="357">
        <f>AD47+1</f>
        <v>43504</v>
      </c>
      <c r="AN47" s="74"/>
      <c r="AO47" s="74"/>
      <c r="AP47" s="74"/>
      <c r="AQ47" s="72"/>
      <c r="AR47" s="74"/>
      <c r="AS47" s="74"/>
      <c r="AT47" s="72"/>
      <c r="AU47" s="72"/>
      <c r="AV47" s="357">
        <f>AM47+1</f>
        <v>43505</v>
      </c>
      <c r="AW47" s="74"/>
      <c r="AX47" s="74"/>
      <c r="AY47" s="74"/>
      <c r="AZ47" s="72"/>
      <c r="BA47" s="74"/>
      <c r="BB47" s="74"/>
      <c r="BC47" s="72"/>
      <c r="BD47" s="72"/>
      <c r="BE47" s="358">
        <f>AV47+1</f>
        <v>43506</v>
      </c>
      <c r="BF47" s="74"/>
      <c r="BG47" s="74"/>
      <c r="BH47" s="74"/>
      <c r="BI47" s="72"/>
      <c r="BJ47" s="74"/>
      <c r="BK47" s="74"/>
      <c r="BL47" s="72"/>
      <c r="BM47" s="72"/>
    </row>
    <row r="48">
      <c r="A48" s="359" t="s">
        <v>111</v>
      </c>
      <c r="B48" s="149" t="s">
        <v>112</v>
      </c>
      <c r="C48" s="158" t="s">
        <v>113</v>
      </c>
      <c r="D48" s="160"/>
      <c r="E48" s="360">
        <v>1.0</v>
      </c>
      <c r="F48" s="360">
        <v>5.0</v>
      </c>
      <c r="G48" s="160"/>
      <c r="H48" s="154">
        <f>SUM(D48:E49)</f>
        <v>1</v>
      </c>
      <c r="I48" s="187">
        <v>14.0</v>
      </c>
      <c r="J48" s="162">
        <f>H48*I48</f>
        <v>14</v>
      </c>
      <c r="K48" s="226">
        <f>H49*I48</f>
        <v>70</v>
      </c>
      <c r="L48" s="158" t="s">
        <v>114</v>
      </c>
      <c r="M48" s="361"/>
      <c r="N48" s="362">
        <v>2.0</v>
      </c>
      <c r="O48" s="362">
        <v>5.0</v>
      </c>
      <c r="P48" s="361"/>
      <c r="Q48" s="363">
        <f>SUM(M48:N49)</f>
        <v>2</v>
      </c>
      <c r="R48" s="364">
        <f>$I$48</f>
        <v>14</v>
      </c>
      <c r="S48" s="365">
        <f>Q48*R48</f>
        <v>28</v>
      </c>
      <c r="T48" s="365">
        <f>Q49*R48</f>
        <v>70</v>
      </c>
      <c r="U48" s="307"/>
      <c r="V48" s="168"/>
      <c r="W48" s="159"/>
      <c r="X48" s="159"/>
      <c r="Y48" s="160"/>
      <c r="Z48" s="192">
        <f>SUM(V48:W49)</f>
        <v>0</v>
      </c>
      <c r="AA48" s="155">
        <f>$I$48</f>
        <v>14</v>
      </c>
      <c r="AB48" s="187">
        <f>Z48*AA48</f>
        <v>0</v>
      </c>
      <c r="AC48" s="187">
        <f>Z49*AA48</f>
        <v>0</v>
      </c>
      <c r="AD48" s="307"/>
      <c r="AE48" s="168"/>
      <c r="AF48" s="260"/>
      <c r="AG48" s="279"/>
      <c r="AH48" s="160"/>
      <c r="AI48" s="154">
        <f>SUM(AE48:AF49)</f>
        <v>0</v>
      </c>
      <c r="AJ48" s="155">
        <f>$I$48</f>
        <v>14</v>
      </c>
      <c r="AK48" s="162">
        <f>AI48*AJ48</f>
        <v>0</v>
      </c>
      <c r="AL48" s="226">
        <f>AI49*AJ48</f>
        <v>0</v>
      </c>
      <c r="AM48" s="158" t="s">
        <v>115</v>
      </c>
      <c r="AN48" s="168"/>
      <c r="AO48" s="168">
        <v>2.0</v>
      </c>
      <c r="AP48" s="168">
        <v>6.0</v>
      </c>
      <c r="AQ48" s="160"/>
      <c r="AR48" s="154">
        <f>SUM(AN48:AO49)</f>
        <v>2</v>
      </c>
      <c r="AS48" s="155">
        <f>$I$48</f>
        <v>14</v>
      </c>
      <c r="AT48" s="156">
        <f>AR48*AS48</f>
        <v>28</v>
      </c>
      <c r="AU48" s="156">
        <f>AR49*AS48</f>
        <v>84</v>
      </c>
      <c r="AV48" s="158" t="s">
        <v>116</v>
      </c>
      <c r="AW48" s="168"/>
      <c r="AX48" s="260">
        <v>2.0</v>
      </c>
      <c r="AY48" s="260">
        <v>6.0</v>
      </c>
      <c r="AZ48" s="160"/>
      <c r="BA48" s="154">
        <f>SUM(AW48:AX49)</f>
        <v>2</v>
      </c>
      <c r="BB48" s="155">
        <f>$I$48</f>
        <v>14</v>
      </c>
      <c r="BC48" s="162">
        <f>BA48*BB48</f>
        <v>28</v>
      </c>
      <c r="BD48" s="226">
        <f>BA49*BB48</f>
        <v>84</v>
      </c>
      <c r="BE48" s="158" t="s">
        <v>117</v>
      </c>
      <c r="BF48" s="169">
        <v>4.0</v>
      </c>
      <c r="BG48" s="366">
        <v>1.0</v>
      </c>
      <c r="BH48" s="366">
        <v>3.0</v>
      </c>
      <c r="BI48" s="101"/>
      <c r="BJ48" s="267">
        <f>SUM(BF48:BG49)</f>
        <v>5</v>
      </c>
      <c r="BK48" s="268">
        <f>$I$48</f>
        <v>14</v>
      </c>
      <c r="BL48" s="269">
        <f>BJ48*BK48</f>
        <v>70</v>
      </c>
      <c r="BM48" s="269">
        <f>BJ49*BK48</f>
        <v>42</v>
      </c>
    </row>
    <row r="49">
      <c r="A49" s="5"/>
      <c r="B49" s="74"/>
      <c r="C49" s="179"/>
      <c r="D49" s="72"/>
      <c r="E49" s="72"/>
      <c r="F49" s="72"/>
      <c r="G49" s="72"/>
      <c r="H49" s="314">
        <f>F48+G48</f>
        <v>5</v>
      </c>
      <c r="I49" s="8"/>
      <c r="J49" s="312"/>
      <c r="K49" s="313"/>
      <c r="L49" s="367" t="s">
        <v>118</v>
      </c>
      <c r="M49" s="8"/>
      <c r="N49" s="8"/>
      <c r="O49" s="8"/>
      <c r="P49" s="8"/>
      <c r="Q49" s="368">
        <f>O48+P48</f>
        <v>5</v>
      </c>
      <c r="R49" s="8"/>
      <c r="S49" s="8"/>
      <c r="T49" s="8"/>
      <c r="U49" s="310"/>
      <c r="V49" s="8"/>
      <c r="W49" s="8"/>
      <c r="X49" s="8"/>
      <c r="Y49" s="180"/>
      <c r="Z49" s="192">
        <f>X48+Y48</f>
        <v>0</v>
      </c>
      <c r="AA49" s="8"/>
      <c r="AB49" s="8"/>
      <c r="AC49" s="8"/>
      <c r="AD49" s="310"/>
      <c r="AE49" s="74"/>
      <c r="AF49" s="74"/>
      <c r="AG49" s="74"/>
      <c r="AH49" s="72"/>
      <c r="AI49" s="314">
        <f>AG48+AH48</f>
        <v>0</v>
      </c>
      <c r="AJ49" s="8"/>
      <c r="AK49" s="312"/>
      <c r="AL49" s="313"/>
      <c r="AM49" s="369" t="s">
        <v>119</v>
      </c>
      <c r="AN49" s="8"/>
      <c r="AO49" s="8"/>
      <c r="AP49" s="8"/>
      <c r="AQ49" s="180"/>
      <c r="AR49" s="222">
        <f>AP48+AQ48</f>
        <v>6</v>
      </c>
      <c r="AS49" s="8"/>
      <c r="AT49" s="8"/>
      <c r="AU49" s="8"/>
      <c r="AV49" s="179" t="s">
        <v>120</v>
      </c>
      <c r="AW49" s="74"/>
      <c r="AX49" s="74"/>
      <c r="AY49" s="74"/>
      <c r="AZ49" s="72"/>
      <c r="BA49" s="314">
        <f>AY48+AZ48</f>
        <v>6</v>
      </c>
      <c r="BB49" s="8"/>
      <c r="BC49" s="312"/>
      <c r="BD49" s="313"/>
      <c r="BE49" s="179"/>
      <c r="BF49" s="74"/>
      <c r="BG49" s="74"/>
      <c r="BH49" s="74"/>
      <c r="BI49" s="72"/>
      <c r="BJ49" s="275">
        <f>BH48+BI48</f>
        <v>3</v>
      </c>
      <c r="BK49" s="8"/>
      <c r="BL49" s="276"/>
      <c r="BM49" s="276"/>
    </row>
    <row r="50">
      <c r="A50" s="359" t="s">
        <v>111</v>
      </c>
      <c r="B50" s="370" t="s">
        <v>121</v>
      </c>
      <c r="C50" s="158" t="s">
        <v>122</v>
      </c>
      <c r="D50" s="160"/>
      <c r="E50" s="360"/>
      <c r="F50" s="360"/>
      <c r="G50" s="160"/>
      <c r="H50" s="154">
        <f>SUM(D50:E51)</f>
        <v>0</v>
      </c>
      <c r="I50" s="187">
        <v>14.0</v>
      </c>
      <c r="J50" s="162">
        <f>H50*I50</f>
        <v>0</v>
      </c>
      <c r="K50" s="226">
        <f>H51*I50</f>
        <v>0</v>
      </c>
      <c r="L50" s="158"/>
      <c r="M50" s="361"/>
      <c r="N50" s="362"/>
      <c r="O50" s="362"/>
      <c r="P50" s="361"/>
      <c r="Q50" s="363">
        <f>SUM(M50:N51)</f>
        <v>0</v>
      </c>
      <c r="R50" s="364">
        <f>$I$48</f>
        <v>14</v>
      </c>
      <c r="S50" s="365">
        <f>Q50*R50</f>
        <v>0</v>
      </c>
      <c r="T50" s="365">
        <f>Q51*R50</f>
        <v>0</v>
      </c>
      <c r="U50" s="307"/>
      <c r="V50" s="168"/>
      <c r="W50" s="159"/>
      <c r="X50" s="159"/>
      <c r="Y50" s="160"/>
      <c r="Z50" s="192">
        <f>SUM(V50:W51)</f>
        <v>0</v>
      </c>
      <c r="AA50" s="155">
        <f>$I$48</f>
        <v>14</v>
      </c>
      <c r="AB50" s="187">
        <f>Z50*AA50</f>
        <v>0</v>
      </c>
      <c r="AC50" s="187">
        <f>Z51*AA50</f>
        <v>0</v>
      </c>
      <c r="AD50" s="371" t="s">
        <v>123</v>
      </c>
      <c r="AE50" s="168"/>
      <c r="AF50" s="260">
        <v>3.0</v>
      </c>
      <c r="AG50" s="260">
        <v>5.0</v>
      </c>
      <c r="AH50" s="160"/>
      <c r="AI50" s="154">
        <f>SUM(AE50:AF51)</f>
        <v>3</v>
      </c>
      <c r="AJ50" s="155">
        <f>$I$48</f>
        <v>14</v>
      </c>
      <c r="AK50" s="162">
        <f>AI50*AJ50</f>
        <v>42</v>
      </c>
      <c r="AL50" s="226">
        <f>AI51*AJ50</f>
        <v>70</v>
      </c>
      <c r="AM50" s="371" t="s">
        <v>124</v>
      </c>
      <c r="AN50" s="168"/>
      <c r="AO50" s="168">
        <v>2.0</v>
      </c>
      <c r="AP50" s="168">
        <v>6.0</v>
      </c>
      <c r="AQ50" s="160"/>
      <c r="AR50" s="154">
        <f>SUM(AN50:AO51)</f>
        <v>2</v>
      </c>
      <c r="AS50" s="155">
        <f>$I$48</f>
        <v>14</v>
      </c>
      <c r="AT50" s="156">
        <f>AR50*AS50</f>
        <v>28</v>
      </c>
      <c r="AU50" s="156">
        <f>AR51*AS50</f>
        <v>84</v>
      </c>
      <c r="AV50" s="158" t="s">
        <v>125</v>
      </c>
      <c r="AW50" s="168"/>
      <c r="AX50" s="260">
        <v>2.0</v>
      </c>
      <c r="AY50" s="260">
        <v>6.0</v>
      </c>
      <c r="AZ50" s="160"/>
      <c r="BA50" s="154">
        <f>SUM(AW50:AX51)</f>
        <v>2</v>
      </c>
      <c r="BB50" s="155">
        <f>$I$48</f>
        <v>14</v>
      </c>
      <c r="BC50" s="162">
        <f>BA50*BB50</f>
        <v>28</v>
      </c>
      <c r="BD50" s="226">
        <f>BA51*BB50</f>
        <v>84</v>
      </c>
      <c r="BE50" s="158" t="s">
        <v>125</v>
      </c>
      <c r="BF50" s="169"/>
      <c r="BG50" s="366">
        <v>4.0</v>
      </c>
      <c r="BH50" s="366">
        <v>4.0</v>
      </c>
      <c r="BI50" s="101"/>
      <c r="BJ50" s="267">
        <f>SUM(BF50:BG51)</f>
        <v>4</v>
      </c>
      <c r="BK50" s="268">
        <f>$I$48</f>
        <v>14</v>
      </c>
      <c r="BL50" s="269">
        <f>BJ50*BK50</f>
        <v>56</v>
      </c>
      <c r="BM50" s="269">
        <f>BJ51*BK50</f>
        <v>56</v>
      </c>
    </row>
    <row r="51">
      <c r="A51" s="5"/>
      <c r="B51" s="74"/>
      <c r="C51" s="179"/>
      <c r="D51" s="72"/>
      <c r="E51" s="72"/>
      <c r="F51" s="72"/>
      <c r="G51" s="72"/>
      <c r="H51" s="314">
        <f>F50+G50</f>
        <v>0</v>
      </c>
      <c r="I51" s="8"/>
      <c r="J51" s="312"/>
      <c r="K51" s="313"/>
      <c r="L51" s="367" t="s">
        <v>118</v>
      </c>
      <c r="M51" s="8"/>
      <c r="N51" s="8"/>
      <c r="O51" s="8"/>
      <c r="P51" s="8"/>
      <c r="Q51" s="368">
        <f>O50+P50</f>
        <v>0</v>
      </c>
      <c r="R51" s="8"/>
      <c r="S51" s="8"/>
      <c r="T51" s="8"/>
      <c r="U51" s="310"/>
      <c r="V51" s="8"/>
      <c r="W51" s="8"/>
      <c r="X51" s="8"/>
      <c r="Y51" s="180"/>
      <c r="Z51" s="192">
        <f>X50+Y50</f>
        <v>0</v>
      </c>
      <c r="AA51" s="8"/>
      <c r="AB51" s="8"/>
      <c r="AC51" s="8"/>
      <c r="AD51" s="8"/>
      <c r="AE51" s="74"/>
      <c r="AF51" s="74"/>
      <c r="AG51" s="74"/>
      <c r="AH51" s="72"/>
      <c r="AI51" s="314">
        <f>AG50+AH50</f>
        <v>5</v>
      </c>
      <c r="AJ51" s="8"/>
      <c r="AK51" s="312"/>
      <c r="AL51" s="313"/>
      <c r="AM51" s="8"/>
      <c r="AN51" s="8"/>
      <c r="AO51" s="8"/>
      <c r="AP51" s="8"/>
      <c r="AQ51" s="180"/>
      <c r="AR51" s="222">
        <f>AP50+AQ50</f>
        <v>6</v>
      </c>
      <c r="AS51" s="8"/>
      <c r="AT51" s="8"/>
      <c r="AU51" s="8"/>
      <c r="AV51" s="179" t="s">
        <v>126</v>
      </c>
      <c r="AW51" s="74"/>
      <c r="AX51" s="74"/>
      <c r="AY51" s="74"/>
      <c r="AZ51" s="72"/>
      <c r="BA51" s="314">
        <f>AY50+AZ50</f>
        <v>6</v>
      </c>
      <c r="BB51" s="8"/>
      <c r="BC51" s="312"/>
      <c r="BD51" s="313"/>
      <c r="BE51" s="179" t="s">
        <v>126</v>
      </c>
      <c r="BF51" s="74"/>
      <c r="BG51" s="74"/>
      <c r="BH51" s="74"/>
      <c r="BI51" s="72"/>
      <c r="BJ51" s="275">
        <f>BH50+BI50</f>
        <v>4</v>
      </c>
      <c r="BK51" s="8"/>
      <c r="BL51" s="276"/>
      <c r="BM51" s="276"/>
    </row>
    <row r="52">
      <c r="A52" s="372" t="s">
        <v>127</v>
      </c>
      <c r="B52" s="149" t="s">
        <v>128</v>
      </c>
      <c r="C52" s="373"/>
      <c r="D52" s="160"/>
      <c r="E52" s="263"/>
      <c r="F52" s="263"/>
      <c r="G52" s="160"/>
      <c r="H52" s="192">
        <f>SUM(D52:E53)</f>
        <v>0</v>
      </c>
      <c r="I52" s="155">
        <v>14.0</v>
      </c>
      <c r="J52" s="162">
        <f>H52*I52</f>
        <v>0</v>
      </c>
      <c r="K52" s="226">
        <f>H53*I52</f>
        <v>0</v>
      </c>
      <c r="L52" s="218"/>
      <c r="M52" s="160"/>
      <c r="N52" s="263"/>
      <c r="O52" s="263"/>
      <c r="P52" s="160"/>
      <c r="Q52" s="161">
        <f>SUM(M52:N53)</f>
        <v>0</v>
      </c>
      <c r="R52" s="155">
        <f>$I$52</f>
        <v>14</v>
      </c>
      <c r="S52" s="374">
        <f>Q52*R52</f>
        <v>0</v>
      </c>
      <c r="T52" s="375">
        <f>Q53*R52</f>
        <v>0</v>
      </c>
      <c r="U52" s="376"/>
      <c r="V52" s="168"/>
      <c r="W52" s="159">
        <v>0.5</v>
      </c>
      <c r="X52" s="159">
        <v>3.0</v>
      </c>
      <c r="Y52" s="160"/>
      <c r="Z52" s="161">
        <f>SUM(V52:W53)</f>
        <v>0.5</v>
      </c>
      <c r="AA52" s="155">
        <f>$I$52</f>
        <v>14</v>
      </c>
      <c r="AB52" s="162">
        <f>Z52*AA52</f>
        <v>7</v>
      </c>
      <c r="AC52" s="226">
        <f>Z53*AA52</f>
        <v>42</v>
      </c>
      <c r="AD52" s="218"/>
      <c r="AE52" s="168"/>
      <c r="AF52" s="159"/>
      <c r="AG52" s="159"/>
      <c r="AH52" s="160"/>
      <c r="AI52" s="161">
        <f>SUM(AE52:AF53)</f>
        <v>0</v>
      </c>
      <c r="AJ52" s="155">
        <f>$I$52</f>
        <v>14</v>
      </c>
      <c r="AK52" s="162">
        <f>AI52*AJ52</f>
        <v>0</v>
      </c>
      <c r="AL52" s="226">
        <f>AI53*AJ52</f>
        <v>0</v>
      </c>
      <c r="AM52" s="376"/>
      <c r="AN52" s="168"/>
      <c r="AO52" s="159"/>
      <c r="AP52" s="159">
        <v>4.0</v>
      </c>
      <c r="AQ52" s="160"/>
      <c r="AR52" s="161">
        <f>SUM(AN52:AO53)</f>
        <v>0</v>
      </c>
      <c r="AS52" s="155">
        <f>$I$52</f>
        <v>14</v>
      </c>
      <c r="AT52" s="261">
        <f>AR52*AS52</f>
        <v>0</v>
      </c>
      <c r="AU52" s="156">
        <f>AR53*AS52</f>
        <v>56</v>
      </c>
      <c r="AV52" s="376"/>
      <c r="AW52" s="168"/>
      <c r="AX52" s="159">
        <v>0.5</v>
      </c>
      <c r="AY52" s="159">
        <v>6.0</v>
      </c>
      <c r="AZ52" s="160"/>
      <c r="BA52" s="192">
        <f>SUM(AW52:AX53)</f>
        <v>0.5</v>
      </c>
      <c r="BB52" s="155">
        <f>$I$52</f>
        <v>14</v>
      </c>
      <c r="BC52" s="187">
        <f>BA52*BB52</f>
        <v>7</v>
      </c>
      <c r="BD52" s="187">
        <f>BA53*BB52</f>
        <v>84</v>
      </c>
      <c r="BE52" s="218"/>
      <c r="BF52" s="89"/>
      <c r="BG52" s="169"/>
      <c r="BH52" s="169"/>
      <c r="BI52" s="101"/>
      <c r="BJ52" s="170">
        <f>SUM(BF52:BG53)</f>
        <v>0</v>
      </c>
      <c r="BK52" s="268">
        <f>$I$52</f>
        <v>14</v>
      </c>
      <c r="BL52" s="230">
        <f>BJ52*BK52</f>
        <v>0</v>
      </c>
      <c r="BM52" s="230">
        <f>BJ53*BK52</f>
        <v>0</v>
      </c>
    </row>
    <row r="53">
      <c r="A53" s="355"/>
      <c r="B53" s="74"/>
      <c r="C53" s="234"/>
      <c r="D53" s="72"/>
      <c r="E53" s="72"/>
      <c r="F53" s="72"/>
      <c r="G53" s="72"/>
      <c r="H53" s="377">
        <f>F52+G52</f>
        <v>0</v>
      </c>
      <c r="I53" s="74"/>
      <c r="J53" s="181"/>
      <c r="K53" s="238"/>
      <c r="L53" s="234"/>
      <c r="M53" s="72"/>
      <c r="N53" s="72"/>
      <c r="O53" s="72"/>
      <c r="P53" s="72"/>
      <c r="Q53" s="192">
        <f>O52+P52</f>
        <v>0</v>
      </c>
      <c r="R53" s="74"/>
      <c r="S53" s="181"/>
      <c r="T53" s="238"/>
      <c r="U53" s="179" t="s">
        <v>129</v>
      </c>
      <c r="V53" s="8"/>
      <c r="W53" s="8"/>
      <c r="X53" s="8"/>
      <c r="Y53" s="180"/>
      <c r="Z53" s="161">
        <f>X52+Y52</f>
        <v>3</v>
      </c>
      <c r="AA53" s="8"/>
      <c r="AB53" s="181"/>
      <c r="AC53" s="238"/>
      <c r="AD53" s="234"/>
      <c r="AE53" s="74"/>
      <c r="AF53" s="74"/>
      <c r="AG53" s="74"/>
      <c r="AH53" s="72"/>
      <c r="AI53" s="311">
        <f>AG52+AH52</f>
        <v>0</v>
      </c>
      <c r="AJ53" s="74"/>
      <c r="AK53" s="181"/>
      <c r="AL53" s="238"/>
      <c r="AM53" s="179" t="s">
        <v>130</v>
      </c>
      <c r="AN53" s="74"/>
      <c r="AO53" s="74"/>
      <c r="AP53" s="74"/>
      <c r="AQ53" s="72"/>
      <c r="AR53" s="192">
        <f>AP52</f>
        <v>4</v>
      </c>
      <c r="AS53" s="74"/>
      <c r="AT53" s="72"/>
      <c r="AU53" s="74"/>
      <c r="AV53" s="179" t="s">
        <v>131</v>
      </c>
      <c r="AW53" s="74"/>
      <c r="AX53" s="74"/>
      <c r="AY53" s="74"/>
      <c r="AZ53" s="72"/>
      <c r="BA53" s="192">
        <f>AY52+AZ52</f>
        <v>6</v>
      </c>
      <c r="BB53" s="74"/>
      <c r="BC53" s="8"/>
      <c r="BD53" s="8"/>
      <c r="BE53" s="234"/>
      <c r="BF53" s="74"/>
      <c r="BG53" s="74"/>
      <c r="BH53" s="74"/>
      <c r="BI53" s="72"/>
      <c r="BJ53" s="378">
        <f>BH52+BI52</f>
        <v>0</v>
      </c>
      <c r="BK53" s="74"/>
      <c r="BL53" s="276"/>
      <c r="BM53" s="276"/>
    </row>
    <row r="54">
      <c r="A54" s="379" t="s">
        <v>132</v>
      </c>
      <c r="B54" s="149" t="s">
        <v>133</v>
      </c>
      <c r="C54" s="373"/>
      <c r="D54" s="160"/>
      <c r="E54" s="160"/>
      <c r="F54" s="160"/>
      <c r="G54" s="160"/>
      <c r="H54" s="154">
        <f>SUM(D54:E55)</f>
        <v>0</v>
      </c>
      <c r="I54" s="187">
        <v>13.35</v>
      </c>
      <c r="J54" s="162">
        <f>H54*I54</f>
        <v>0</v>
      </c>
      <c r="K54" s="226">
        <f>H55*I54</f>
        <v>0</v>
      </c>
      <c r="L54" s="373"/>
      <c r="M54" s="168"/>
      <c r="N54" s="159"/>
      <c r="O54" s="279"/>
      <c r="P54" s="168"/>
      <c r="Q54" s="161">
        <f>SUM(M54:N55)</f>
        <v>0</v>
      </c>
      <c r="R54" s="155">
        <f>$I$54</f>
        <v>13.35</v>
      </c>
      <c r="S54" s="226">
        <f>Q54*R54</f>
        <v>0</v>
      </c>
      <c r="T54" s="226">
        <f>Q55*R54</f>
        <v>0</v>
      </c>
      <c r="U54" s="373"/>
      <c r="V54" s="168"/>
      <c r="W54" s="159"/>
      <c r="X54" s="159"/>
      <c r="Y54" s="160"/>
      <c r="Z54" s="154">
        <f>SUM(V54:W55)</f>
        <v>0</v>
      </c>
      <c r="AA54" s="155">
        <f>$I$54</f>
        <v>13.35</v>
      </c>
      <c r="AB54" s="162">
        <f>Z54*AA54</f>
        <v>0</v>
      </c>
      <c r="AC54" s="226">
        <f>Z55*AA54</f>
        <v>0</v>
      </c>
      <c r="AD54" s="218"/>
      <c r="AE54" s="168"/>
      <c r="AF54" s="159"/>
      <c r="AG54" s="159"/>
      <c r="AH54" s="168"/>
      <c r="AI54" s="154">
        <f>SUM(AE54:AF55)</f>
        <v>0</v>
      </c>
      <c r="AJ54" s="155">
        <f>$I$54</f>
        <v>13.35</v>
      </c>
      <c r="AK54" s="380">
        <f>AI54*AJ54</f>
        <v>0</v>
      </c>
      <c r="AL54" s="226">
        <f>AI55*AJ54</f>
        <v>0</v>
      </c>
      <c r="AM54" s="218"/>
      <c r="AN54" s="168"/>
      <c r="AO54" s="168"/>
      <c r="AP54" s="168"/>
      <c r="AQ54" s="160"/>
      <c r="AR54" s="154">
        <f>SUM(AN54:AO55)</f>
        <v>0</v>
      </c>
      <c r="AS54" s="155">
        <f>$I$54</f>
        <v>13.35</v>
      </c>
      <c r="AT54" s="162">
        <f>AR54*AS54</f>
        <v>0</v>
      </c>
      <c r="AU54" s="226">
        <f>AR55*AS54</f>
        <v>0</v>
      </c>
      <c r="AV54" s="218"/>
      <c r="AW54" s="168"/>
      <c r="AX54" s="159"/>
      <c r="AY54" s="159"/>
      <c r="AZ54" s="160"/>
      <c r="BA54" s="154">
        <f>SUM(AW54:AX55)</f>
        <v>0</v>
      </c>
      <c r="BB54" s="155">
        <f>$I$54</f>
        <v>13.35</v>
      </c>
      <c r="BC54" s="156">
        <f>BA54*BB54</f>
        <v>0</v>
      </c>
      <c r="BD54" s="156">
        <f>BA55*BB54</f>
        <v>0</v>
      </c>
      <c r="BE54" s="218"/>
      <c r="BF54" s="89"/>
      <c r="BG54" s="89"/>
      <c r="BH54" s="89"/>
      <c r="BI54" s="101"/>
      <c r="BJ54" s="267">
        <f>SUM(BF54:BG55)</f>
        <v>0</v>
      </c>
      <c r="BK54" s="268">
        <f>$I$54</f>
        <v>13.35</v>
      </c>
      <c r="BL54" s="269">
        <f>BJ54*BK54</f>
        <v>0</v>
      </c>
      <c r="BM54" s="269">
        <f>BJ55*BK54</f>
        <v>0</v>
      </c>
    </row>
    <row r="55">
      <c r="A55" s="381" t="s">
        <v>134</v>
      </c>
      <c r="B55" s="74"/>
      <c r="C55" s="382"/>
      <c r="D55" s="72"/>
      <c r="E55" s="72"/>
      <c r="F55" s="72"/>
      <c r="G55" s="72"/>
      <c r="H55" s="314">
        <f>F54+G54</f>
        <v>0</v>
      </c>
      <c r="I55" s="8"/>
      <c r="J55" s="162"/>
      <c r="K55" s="226"/>
      <c r="L55" s="373"/>
      <c r="M55" s="8"/>
      <c r="N55" s="8"/>
      <c r="O55" s="8"/>
      <c r="P55" s="8"/>
      <c r="Q55" s="161">
        <f>O54+P54</f>
        <v>0</v>
      </c>
      <c r="R55" s="8"/>
      <c r="S55" s="238"/>
      <c r="T55" s="238"/>
      <c r="U55" s="382"/>
      <c r="V55" s="8"/>
      <c r="W55" s="8"/>
      <c r="X55" s="8"/>
      <c r="Y55" s="180"/>
      <c r="Z55" s="154">
        <f>X54+Y54</f>
        <v>0</v>
      </c>
      <c r="AA55" s="8"/>
      <c r="AB55" s="181"/>
      <c r="AC55" s="238"/>
      <c r="AD55" s="234"/>
      <c r="AE55" s="8"/>
      <c r="AF55" s="8"/>
      <c r="AG55" s="8"/>
      <c r="AH55" s="8"/>
      <c r="AI55" s="314">
        <f>AG54+AH54</f>
        <v>0</v>
      </c>
      <c r="AJ55" s="8"/>
      <c r="AK55" s="303"/>
      <c r="AL55" s="238"/>
      <c r="AM55" s="234"/>
      <c r="AN55" s="8"/>
      <c r="AO55" s="8"/>
      <c r="AP55" s="8"/>
      <c r="AQ55" s="180"/>
      <c r="AR55" s="154">
        <f>AP54+AQ54</f>
        <v>0</v>
      </c>
      <c r="AS55" s="8"/>
      <c r="AT55" s="181"/>
      <c r="AU55" s="238"/>
      <c r="AV55" s="234"/>
      <c r="AW55" s="74"/>
      <c r="AX55" s="74"/>
      <c r="AY55" s="74"/>
      <c r="AZ55" s="72"/>
      <c r="BA55" s="154">
        <f>AY54+AZ54</f>
        <v>0</v>
      </c>
      <c r="BB55" s="8"/>
      <c r="BC55" s="8"/>
      <c r="BD55" s="8"/>
      <c r="BE55" s="234"/>
      <c r="BF55" s="74"/>
      <c r="BG55" s="74"/>
      <c r="BH55" s="74"/>
      <c r="BI55" s="72"/>
      <c r="BJ55" s="275">
        <f>BH54+BI54</f>
        <v>0</v>
      </c>
      <c r="BK55" s="8"/>
      <c r="BL55" s="276"/>
      <c r="BM55" s="276"/>
    </row>
    <row r="56">
      <c r="A56" s="379" t="s">
        <v>135</v>
      </c>
      <c r="B56" s="149" t="s">
        <v>136</v>
      </c>
      <c r="C56" s="383" t="s">
        <v>137</v>
      </c>
      <c r="D56" s="168"/>
      <c r="E56" s="168"/>
      <c r="F56" s="159">
        <v>2.5</v>
      </c>
      <c r="G56" s="168"/>
      <c r="H56" s="161">
        <f>SUM(D56:E57)</f>
        <v>0</v>
      </c>
      <c r="I56" s="155">
        <v>12.95</v>
      </c>
      <c r="J56" s="162">
        <f>H56*I56</f>
        <v>0</v>
      </c>
      <c r="K56" s="226">
        <f>H57*I56</f>
        <v>32.375</v>
      </c>
      <c r="L56" s="218"/>
      <c r="M56" s="160"/>
      <c r="N56" s="160"/>
      <c r="O56" s="263"/>
      <c r="P56" s="160"/>
      <c r="Q56" s="154">
        <f>SUM(M56:N57)</f>
        <v>0</v>
      </c>
      <c r="R56" s="281">
        <f>$I$56</f>
        <v>12.95</v>
      </c>
      <c r="S56" s="380">
        <f>Q56*R56</f>
        <v>0</v>
      </c>
      <c r="T56" s="226">
        <f>Q57*R56</f>
        <v>0</v>
      </c>
      <c r="U56" s="218"/>
      <c r="V56" s="160"/>
      <c r="W56" s="160"/>
      <c r="X56" s="263"/>
      <c r="Y56" s="160"/>
      <c r="Z56" s="154">
        <f>SUM(V56:W57)</f>
        <v>0</v>
      </c>
      <c r="AA56" s="281">
        <f>$I$56</f>
        <v>12.95</v>
      </c>
      <c r="AB56" s="380">
        <f>Z56*AA56</f>
        <v>0</v>
      </c>
      <c r="AC56" s="226">
        <f>Z57*AA56</f>
        <v>0</v>
      </c>
      <c r="AD56" s="218"/>
      <c r="AE56" s="168"/>
      <c r="AF56" s="168"/>
      <c r="AG56" s="159"/>
      <c r="AH56" s="168"/>
      <c r="AI56" s="154">
        <f>SUM(AE56:AF57)</f>
        <v>0</v>
      </c>
      <c r="AJ56" s="281">
        <f>$I$56</f>
        <v>12.95</v>
      </c>
      <c r="AK56" s="380">
        <f>AI56*AJ56</f>
        <v>0</v>
      </c>
      <c r="AL56" s="226">
        <f>AI57*AJ56</f>
        <v>0</v>
      </c>
      <c r="AM56" s="218"/>
      <c r="AN56" s="168"/>
      <c r="AO56" s="168"/>
      <c r="AP56" s="260"/>
      <c r="AQ56" s="168"/>
      <c r="AR56" s="154">
        <f>SUM(AN56:AO57)</f>
        <v>0</v>
      </c>
      <c r="AS56" s="281">
        <f>$I$56</f>
        <v>12.95</v>
      </c>
      <c r="AT56" s="380">
        <f>AR56*AS56</f>
        <v>0</v>
      </c>
      <c r="AU56" s="226">
        <f>AR57*AS56</f>
        <v>0</v>
      </c>
      <c r="AV56" s="218"/>
      <c r="AW56" s="168"/>
      <c r="AX56" s="159">
        <v>2.5</v>
      </c>
      <c r="AY56" s="159">
        <v>2.5</v>
      </c>
      <c r="AZ56" s="160"/>
      <c r="BA56" s="154">
        <f>SUM(AW56:AX57)</f>
        <v>2.5</v>
      </c>
      <c r="BB56" s="155">
        <f>$I$56</f>
        <v>12.95</v>
      </c>
      <c r="BC56" s="156">
        <f>BA56*BB56</f>
        <v>32.375</v>
      </c>
      <c r="BD56" s="156">
        <f>BA57*BB56</f>
        <v>32.375</v>
      </c>
      <c r="BE56" s="218"/>
      <c r="BF56" s="89"/>
      <c r="BG56" s="89"/>
      <c r="BH56" s="89"/>
      <c r="BI56" s="101"/>
      <c r="BJ56" s="267">
        <f>SUM(BF56:BG57)</f>
        <v>0</v>
      </c>
      <c r="BK56" s="268">
        <f>$I$56</f>
        <v>12.95</v>
      </c>
      <c r="BL56" s="269">
        <f>BJ56*BK56</f>
        <v>0</v>
      </c>
      <c r="BM56" s="269">
        <f>BJ57*BK56</f>
        <v>0</v>
      </c>
    </row>
    <row r="57">
      <c r="A57" s="300"/>
      <c r="B57" s="74"/>
      <c r="C57" s="384" t="s">
        <v>138</v>
      </c>
      <c r="D57" s="8"/>
      <c r="E57" s="8"/>
      <c r="F57" s="8"/>
      <c r="G57" s="8"/>
      <c r="H57" s="385">
        <f>F56+G56</f>
        <v>2.5</v>
      </c>
      <c r="I57" s="8"/>
      <c r="J57" s="312"/>
      <c r="K57" s="313"/>
      <c r="L57" s="234"/>
      <c r="M57" s="180"/>
      <c r="N57" s="180"/>
      <c r="O57" s="180"/>
      <c r="P57" s="180"/>
      <c r="Q57" s="222">
        <f>O56+P56</f>
        <v>0</v>
      </c>
      <c r="R57" s="302"/>
      <c r="S57" s="303"/>
      <c r="T57" s="238"/>
      <c r="U57" s="234"/>
      <c r="V57" s="386"/>
      <c r="W57" s="386"/>
      <c r="X57" s="386"/>
      <c r="Y57" s="386"/>
      <c r="Z57" s="222">
        <f>X56+Y56</f>
        <v>0</v>
      </c>
      <c r="AA57" s="302"/>
      <c r="AB57" s="303"/>
      <c r="AC57" s="238"/>
      <c r="AD57" s="234"/>
      <c r="AE57" s="8"/>
      <c r="AF57" s="8"/>
      <c r="AG57" s="8"/>
      <c r="AH57" s="8"/>
      <c r="AI57" s="314">
        <f>AG56+AH56</f>
        <v>0</v>
      </c>
      <c r="AJ57" s="302"/>
      <c r="AK57" s="303"/>
      <c r="AL57" s="238"/>
      <c r="AM57" s="234"/>
      <c r="AN57" s="8"/>
      <c r="AO57" s="8"/>
      <c r="AP57" s="8"/>
      <c r="AQ57" s="8"/>
      <c r="AR57" s="222">
        <f>AP56+AQ56</f>
        <v>0</v>
      </c>
      <c r="AS57" s="302"/>
      <c r="AT57" s="303"/>
      <c r="AU57" s="238"/>
      <c r="AV57" s="234"/>
      <c r="AW57" s="74"/>
      <c r="AX57" s="74"/>
      <c r="AY57" s="74"/>
      <c r="AZ57" s="72"/>
      <c r="BA57" s="178">
        <f>AY56+AZ56</f>
        <v>2.5</v>
      </c>
      <c r="BB57" s="8"/>
      <c r="BC57" s="120"/>
      <c r="BD57" s="120"/>
      <c r="BE57" s="234"/>
      <c r="BF57" s="74"/>
      <c r="BG57" s="74"/>
      <c r="BH57" s="74"/>
      <c r="BI57" s="72"/>
      <c r="BJ57" s="275">
        <f>BH56+BI56</f>
        <v>0</v>
      </c>
      <c r="BK57" s="8"/>
      <c r="BL57" s="276"/>
      <c r="BM57" s="276"/>
    </row>
    <row r="58">
      <c r="A58" s="379" t="s">
        <v>135</v>
      </c>
      <c r="B58" s="149" t="s">
        <v>139</v>
      </c>
      <c r="C58" s="373" t="s">
        <v>75</v>
      </c>
      <c r="D58" s="168"/>
      <c r="E58" s="168"/>
      <c r="F58" s="159"/>
      <c r="G58" s="168"/>
      <c r="H58" s="161">
        <f>SUM(D58:E59)</f>
        <v>0</v>
      </c>
      <c r="I58" s="187">
        <v>12.95</v>
      </c>
      <c r="J58" s="162">
        <f>H58*I58</f>
        <v>0</v>
      </c>
      <c r="K58" s="226">
        <f>H59*I58</f>
        <v>0</v>
      </c>
      <c r="L58" s="383" t="s">
        <v>140</v>
      </c>
      <c r="M58" s="168"/>
      <c r="N58" s="159"/>
      <c r="O58" s="159">
        <v>3.5</v>
      </c>
      <c r="P58" s="168"/>
      <c r="Q58" s="161">
        <f>SUM(M58:N59)</f>
        <v>0</v>
      </c>
      <c r="R58" s="155">
        <v>13.5</v>
      </c>
      <c r="S58" s="313">
        <f>Q58*R58</f>
        <v>0</v>
      </c>
      <c r="T58" s="226">
        <f>Q59*R58</f>
        <v>47.25</v>
      </c>
      <c r="U58" s="218"/>
      <c r="V58" s="160"/>
      <c r="W58" s="263"/>
      <c r="X58" s="263"/>
      <c r="Y58" s="160"/>
      <c r="Z58" s="154">
        <f>SUM(V58:W59)</f>
        <v>0</v>
      </c>
      <c r="AA58" s="155">
        <f>$I$58</f>
        <v>12.95</v>
      </c>
      <c r="AB58" s="162">
        <f>Z58*AA58</f>
        <v>0</v>
      </c>
      <c r="AC58" s="226">
        <f>Z59*AA58</f>
        <v>0</v>
      </c>
      <c r="AD58" s="218"/>
      <c r="AE58" s="168"/>
      <c r="AF58" s="168"/>
      <c r="AG58" s="159"/>
      <c r="AH58" s="168"/>
      <c r="AI58" s="154">
        <f>SUM(AE58:AF59)</f>
        <v>0</v>
      </c>
      <c r="AJ58" s="155">
        <f>$I$58</f>
        <v>12.95</v>
      </c>
      <c r="AK58" s="380">
        <f>AI58*AJ58</f>
        <v>0</v>
      </c>
      <c r="AL58" s="226">
        <f>AI59*AJ58</f>
        <v>0</v>
      </c>
      <c r="AM58" s="158" t="s">
        <v>141</v>
      </c>
      <c r="AN58" s="168"/>
      <c r="AO58" s="279"/>
      <c r="AP58" s="260">
        <v>5.5</v>
      </c>
      <c r="AQ58" s="168"/>
      <c r="AR58" s="222">
        <f>SUM(AN58:AO59)</f>
        <v>0</v>
      </c>
      <c r="AS58" s="155">
        <f>$I$58</f>
        <v>12.95</v>
      </c>
      <c r="AT58" s="162">
        <f>AR58*AS58</f>
        <v>0</v>
      </c>
      <c r="AU58" s="226">
        <f>AR59*AS58</f>
        <v>71.225</v>
      </c>
      <c r="AV58" s="158" t="s">
        <v>142</v>
      </c>
      <c r="AW58" s="168"/>
      <c r="AX58" s="159">
        <v>2.0</v>
      </c>
      <c r="AY58" s="159">
        <v>5.5</v>
      </c>
      <c r="AZ58" s="160"/>
      <c r="BA58" s="154">
        <f>SUM(AW58:AX59)</f>
        <v>2</v>
      </c>
      <c r="BB58" s="155">
        <f>$I$58</f>
        <v>12.95</v>
      </c>
      <c r="BC58" s="162">
        <f>BA58*BB58</f>
        <v>25.9</v>
      </c>
      <c r="BD58" s="226">
        <f>BA59*BB58</f>
        <v>71.225</v>
      </c>
      <c r="BE58" s="158" t="s">
        <v>143</v>
      </c>
      <c r="BF58" s="89"/>
      <c r="BG58" s="169">
        <v>3.0</v>
      </c>
      <c r="BH58" s="169">
        <v>3.0</v>
      </c>
      <c r="BI58" s="101"/>
      <c r="BJ58" s="267">
        <f>SUM(BF58:BG59)</f>
        <v>3</v>
      </c>
      <c r="BK58" s="268">
        <f>$I$58</f>
        <v>12.95</v>
      </c>
      <c r="BL58" s="269">
        <f>BJ58*BK58</f>
        <v>38.85</v>
      </c>
      <c r="BM58" s="269">
        <f>BJ59*BK58</f>
        <v>38.85</v>
      </c>
    </row>
    <row r="59">
      <c r="A59" s="300"/>
      <c r="B59" s="74"/>
      <c r="C59" s="234"/>
      <c r="D59" s="8"/>
      <c r="E59" s="8"/>
      <c r="F59" s="8"/>
      <c r="G59" s="8"/>
      <c r="H59" s="385">
        <f>F58+G58</f>
        <v>0</v>
      </c>
      <c r="I59" s="8"/>
      <c r="J59" s="312"/>
      <c r="K59" s="313"/>
      <c r="L59" s="384" t="s">
        <v>138</v>
      </c>
      <c r="M59" s="120"/>
      <c r="N59" s="120"/>
      <c r="O59" s="120"/>
      <c r="P59" s="120"/>
      <c r="Q59" s="385">
        <f>O58+P58</f>
        <v>3.5</v>
      </c>
      <c r="R59" s="120"/>
      <c r="S59" s="313"/>
      <c r="T59" s="313"/>
      <c r="U59" s="234"/>
      <c r="V59" s="72"/>
      <c r="W59" s="72"/>
      <c r="X59" s="72"/>
      <c r="Y59" s="72"/>
      <c r="Z59" s="314">
        <f>X58+Y58</f>
        <v>0</v>
      </c>
      <c r="AA59" s="120"/>
      <c r="AB59" s="162"/>
      <c r="AC59" s="226"/>
      <c r="AD59" s="234"/>
      <c r="AE59" s="8"/>
      <c r="AF59" s="8"/>
      <c r="AG59" s="8"/>
      <c r="AH59" s="8"/>
      <c r="AI59" s="314">
        <f>AG58+AH58</f>
        <v>0</v>
      </c>
      <c r="AJ59" s="120"/>
      <c r="AK59" s="303"/>
      <c r="AL59" s="238"/>
      <c r="AM59" s="179" t="s">
        <v>144</v>
      </c>
      <c r="AN59" s="8"/>
      <c r="AO59" s="8"/>
      <c r="AP59" s="8"/>
      <c r="AQ59" s="8"/>
      <c r="AR59" s="178">
        <f>AP58+AQ58</f>
        <v>5.5</v>
      </c>
      <c r="AS59" s="120"/>
      <c r="AT59" s="312"/>
      <c r="AU59" s="313"/>
      <c r="AV59" s="384"/>
      <c r="AW59" s="74"/>
      <c r="AX59" s="74"/>
      <c r="AY59" s="74"/>
      <c r="AZ59" s="72"/>
      <c r="BA59" s="178">
        <f>AY58+AZ58</f>
        <v>5.5</v>
      </c>
      <c r="BB59" s="120"/>
      <c r="BC59" s="162"/>
      <c r="BD59" s="226"/>
      <c r="BE59" s="179" t="s">
        <v>145</v>
      </c>
      <c r="BF59" s="74"/>
      <c r="BG59" s="74"/>
      <c r="BH59" s="74"/>
      <c r="BI59" s="72"/>
      <c r="BJ59" s="275">
        <f>BH58+BI58</f>
        <v>3</v>
      </c>
      <c r="BK59" s="120"/>
      <c r="BL59" s="276"/>
      <c r="BM59" s="276"/>
    </row>
    <row r="60">
      <c r="A60" s="379" t="s">
        <v>146</v>
      </c>
      <c r="B60" s="149" t="s">
        <v>147</v>
      </c>
      <c r="C60" s="387"/>
      <c r="D60" s="160"/>
      <c r="E60" s="263"/>
      <c r="F60" s="263">
        <v>4.0</v>
      </c>
      <c r="G60" s="160"/>
      <c r="H60" s="154">
        <f>SUM(D60:E61)</f>
        <v>0</v>
      </c>
      <c r="I60" s="155">
        <v>15.0</v>
      </c>
      <c r="J60" s="162">
        <f>H60*I60</f>
        <v>0</v>
      </c>
      <c r="K60" s="226">
        <f>H61*I60</f>
        <v>60</v>
      </c>
      <c r="L60" s="218"/>
      <c r="M60" s="168"/>
      <c r="N60" s="279"/>
      <c r="O60" s="159"/>
      <c r="P60" s="279"/>
      <c r="Q60" s="222"/>
      <c r="R60" s="187"/>
      <c r="S60" s="313"/>
      <c r="T60" s="313"/>
      <c r="U60" s="376"/>
      <c r="V60" s="168"/>
      <c r="W60" s="159"/>
      <c r="X60" s="159">
        <v>4.0</v>
      </c>
      <c r="Y60" s="160"/>
      <c r="Z60" s="154">
        <f>SUM(V60:W61)</f>
        <v>0</v>
      </c>
      <c r="AA60" s="155">
        <v>15.0</v>
      </c>
      <c r="AB60" s="162">
        <f>Z60*AA60</f>
        <v>0</v>
      </c>
      <c r="AC60" s="226">
        <f>Z61*AA60</f>
        <v>60</v>
      </c>
      <c r="AD60" s="218"/>
      <c r="AE60" s="168"/>
      <c r="AF60" s="168"/>
      <c r="AG60" s="100"/>
      <c r="AH60" s="160"/>
      <c r="AI60" s="154">
        <f>SUM(AE60:AF61)</f>
        <v>0</v>
      </c>
      <c r="AJ60" s="155">
        <v>15.0</v>
      </c>
      <c r="AK60" s="162">
        <f>AI60*AJ60</f>
        <v>0</v>
      </c>
      <c r="AL60" s="226">
        <f>AI61*AJ60</f>
        <v>0</v>
      </c>
      <c r="AM60" s="218"/>
      <c r="AN60" s="168"/>
      <c r="AO60" s="224"/>
      <c r="AP60" s="260"/>
      <c r="AQ60" s="168"/>
      <c r="AR60" s="154">
        <f>SUM(AN60:AO61)</f>
        <v>0</v>
      </c>
      <c r="AS60" s="155">
        <v>15.0</v>
      </c>
      <c r="AT60" s="162">
        <f>AR60*AS60</f>
        <v>0</v>
      </c>
      <c r="AU60" s="226">
        <f>AR61*AS60</f>
        <v>0</v>
      </c>
      <c r="AV60" s="376"/>
      <c r="AW60" s="168"/>
      <c r="AX60" s="168"/>
      <c r="AY60" s="260">
        <v>4.0</v>
      </c>
      <c r="AZ60" s="168"/>
      <c r="BA60" s="154">
        <f>SUM(AW60:AX61)</f>
        <v>0</v>
      </c>
      <c r="BB60" s="155">
        <f>$I$32</f>
        <v>12.65</v>
      </c>
      <c r="BC60" s="162">
        <f>BA60*BB60</f>
        <v>0</v>
      </c>
      <c r="BD60" s="226">
        <f>BA61*BB60</f>
        <v>50.6</v>
      </c>
      <c r="BE60" s="218"/>
      <c r="BF60" s="89"/>
      <c r="BG60" s="89"/>
      <c r="BH60" s="89"/>
      <c r="BI60" s="101"/>
      <c r="BJ60" s="388">
        <f>SUM(BF60:BG61)</f>
        <v>0</v>
      </c>
      <c r="BK60" s="389">
        <f>$I$32</f>
        <v>12.65</v>
      </c>
      <c r="BL60" s="390">
        <f>BJ60*BK60</f>
        <v>0</v>
      </c>
      <c r="BM60" s="390">
        <f>BJ61*BK60</f>
        <v>0</v>
      </c>
    </row>
    <row r="61">
      <c r="A61" s="300"/>
      <c r="B61" s="74"/>
      <c r="C61" s="179" t="s">
        <v>148</v>
      </c>
      <c r="D61" s="72"/>
      <c r="E61" s="72"/>
      <c r="F61" s="72"/>
      <c r="G61" s="72"/>
      <c r="H61" s="314">
        <f>F60+G60</f>
        <v>4</v>
      </c>
      <c r="I61" s="8"/>
      <c r="J61" s="312"/>
      <c r="K61" s="313"/>
      <c r="L61" s="234"/>
      <c r="M61" s="8"/>
      <c r="N61" s="8"/>
      <c r="O61" s="8"/>
      <c r="P61" s="8"/>
      <c r="Q61" s="222"/>
      <c r="R61" s="120"/>
      <c r="S61" s="313"/>
      <c r="T61" s="313"/>
      <c r="U61" s="179" t="s">
        <v>149</v>
      </c>
      <c r="V61" s="74"/>
      <c r="W61" s="74"/>
      <c r="X61" s="74"/>
      <c r="Y61" s="72"/>
      <c r="Z61" s="314">
        <f>X60+Y60</f>
        <v>4</v>
      </c>
      <c r="AA61" s="120"/>
      <c r="AB61" s="312"/>
      <c r="AC61" s="313"/>
      <c r="AD61" s="234"/>
      <c r="AE61" s="8"/>
      <c r="AF61" s="8"/>
      <c r="AG61" s="8"/>
      <c r="AH61" s="72"/>
      <c r="AI61" s="314">
        <f>AG60+AH60</f>
        <v>0</v>
      </c>
      <c r="AJ61" s="120"/>
      <c r="AK61" s="312"/>
      <c r="AL61" s="313"/>
      <c r="AM61" s="234"/>
      <c r="AN61" s="8"/>
      <c r="AO61" s="302"/>
      <c r="AP61" s="8"/>
      <c r="AQ61" s="8"/>
      <c r="AR61" s="314">
        <f>AP60+AQ60</f>
        <v>0</v>
      </c>
      <c r="AS61" s="120"/>
      <c r="AT61" s="312"/>
      <c r="AU61" s="313"/>
      <c r="AV61" s="179" t="s">
        <v>149</v>
      </c>
      <c r="AW61" s="74"/>
      <c r="AX61" s="74"/>
      <c r="AY61" s="8"/>
      <c r="AZ61" s="8"/>
      <c r="BA61" s="314">
        <f>AY60+AZ60</f>
        <v>4</v>
      </c>
      <c r="BB61" s="120"/>
      <c r="BC61" s="312"/>
      <c r="BD61" s="313"/>
      <c r="BE61" s="234"/>
      <c r="BF61" s="74"/>
      <c r="BG61" s="74"/>
      <c r="BH61" s="74"/>
      <c r="BI61" s="72"/>
      <c r="BJ61" s="391">
        <f>BH60+BI60</f>
        <v>0</v>
      </c>
      <c r="BK61" s="120"/>
      <c r="BL61" s="392"/>
      <c r="BM61" s="392"/>
    </row>
    <row r="62">
      <c r="A62" s="379" t="s">
        <v>150</v>
      </c>
      <c r="B62" s="149" t="s">
        <v>151</v>
      </c>
      <c r="C62" s="218"/>
      <c r="D62" s="160"/>
      <c r="E62" s="160"/>
      <c r="F62" s="160"/>
      <c r="G62" s="160"/>
      <c r="H62" s="154">
        <f>SUM(D62:E63)</f>
        <v>0</v>
      </c>
      <c r="I62" s="155">
        <v>12.65</v>
      </c>
      <c r="J62" s="162">
        <f>H62*I62</f>
        <v>0</v>
      </c>
      <c r="K62" s="226">
        <f>H63*I62</f>
        <v>0</v>
      </c>
      <c r="L62" s="307"/>
      <c r="M62" s="168"/>
      <c r="N62" s="279"/>
      <c r="O62" s="279"/>
      <c r="P62" s="279"/>
      <c r="Q62" s="222">
        <f>SUM(M62:N63)</f>
        <v>0</v>
      </c>
      <c r="R62" s="187">
        <f>$I$62</f>
        <v>12.65</v>
      </c>
      <c r="S62" s="313">
        <f>Q62*R62</f>
        <v>0</v>
      </c>
      <c r="T62" s="313">
        <f>Q63*R62</f>
        <v>0</v>
      </c>
      <c r="U62" s="373" t="s">
        <v>23</v>
      </c>
      <c r="V62" s="160"/>
      <c r="W62" s="393"/>
      <c r="X62" s="393"/>
      <c r="Y62" s="160"/>
      <c r="Z62" s="154">
        <f>SUM(V62:W63)</f>
        <v>0</v>
      </c>
      <c r="AA62" s="155">
        <f>$I$62</f>
        <v>12.65</v>
      </c>
      <c r="AB62" s="162">
        <f>Z62*AA62</f>
        <v>0</v>
      </c>
      <c r="AC62" s="226">
        <f>Z63*AA62</f>
        <v>0</v>
      </c>
      <c r="AD62" s="218"/>
      <c r="AE62" s="160"/>
      <c r="AF62" s="160"/>
      <c r="AG62" s="160"/>
      <c r="AH62" s="160"/>
      <c r="AI62" s="154">
        <f>SUM(AE62:AF63)</f>
        <v>0</v>
      </c>
      <c r="AJ62" s="155">
        <f>$I$62</f>
        <v>12.65</v>
      </c>
      <c r="AK62" s="226">
        <f>AI62*AJ62</f>
        <v>0</v>
      </c>
      <c r="AL62" s="226">
        <f>AI63*AJ62</f>
        <v>0</v>
      </c>
      <c r="AM62" s="218"/>
      <c r="AN62" s="160"/>
      <c r="AO62" s="393"/>
      <c r="AP62" s="393"/>
      <c r="AQ62" s="160"/>
      <c r="AR62" s="154">
        <f>SUM(AN62:AO63)</f>
        <v>0</v>
      </c>
      <c r="AS62" s="155">
        <f>$I$62</f>
        <v>12.65</v>
      </c>
      <c r="AT62" s="162">
        <f>AR62*AS62</f>
        <v>0</v>
      </c>
      <c r="AU62" s="226">
        <f>AR63*AS62</f>
        <v>0</v>
      </c>
      <c r="AV62" s="218"/>
      <c r="AW62" s="168"/>
      <c r="AX62" s="168"/>
      <c r="AY62" s="168"/>
      <c r="AZ62" s="160"/>
      <c r="BA62" s="154">
        <f>SUM(AW62:AX63)</f>
        <v>0</v>
      </c>
      <c r="BB62" s="155">
        <f>$I$62</f>
        <v>12.65</v>
      </c>
      <c r="BC62" s="162">
        <f>BA62*BB62</f>
        <v>0</v>
      </c>
      <c r="BD62" s="226">
        <f>BA63*BB62</f>
        <v>0</v>
      </c>
      <c r="BE62" s="218"/>
      <c r="BF62" s="394"/>
      <c r="BG62" s="89"/>
      <c r="BH62" s="89"/>
      <c r="BI62" s="101"/>
      <c r="BJ62" s="267">
        <f>SUM(BF62:BG63)</f>
        <v>0</v>
      </c>
      <c r="BK62" s="309">
        <f>$I$62</f>
        <v>12.65</v>
      </c>
      <c r="BL62" s="269">
        <f>BJ62*BK62</f>
        <v>0</v>
      </c>
      <c r="BM62" s="269">
        <f>BJ63*BK62</f>
        <v>0</v>
      </c>
    </row>
    <row r="63">
      <c r="A63" s="300"/>
      <c r="B63" s="74"/>
      <c r="C63" s="234"/>
      <c r="D63" s="72"/>
      <c r="E63" s="72"/>
      <c r="F63" s="72"/>
      <c r="G63" s="72"/>
      <c r="H63" s="314">
        <f>F62+G62</f>
        <v>0</v>
      </c>
      <c r="I63" s="8"/>
      <c r="J63" s="312"/>
      <c r="K63" s="313"/>
      <c r="L63" s="310"/>
      <c r="M63" s="8"/>
      <c r="N63" s="8"/>
      <c r="O63" s="8"/>
      <c r="P63" s="8"/>
      <c r="Q63" s="222">
        <f>O62+P62</f>
        <v>0</v>
      </c>
      <c r="R63" s="120"/>
      <c r="S63" s="313"/>
      <c r="T63" s="313"/>
      <c r="U63" s="234"/>
      <c r="V63" s="72"/>
      <c r="W63" s="72"/>
      <c r="X63" s="72"/>
      <c r="Y63" s="72"/>
      <c r="Z63" s="314">
        <f>X62+Y62</f>
        <v>0</v>
      </c>
      <c r="AA63" s="120"/>
      <c r="AB63" s="312"/>
      <c r="AC63" s="313"/>
      <c r="AD63" s="234"/>
      <c r="AE63" s="72"/>
      <c r="AF63" s="72"/>
      <c r="AG63" s="72"/>
      <c r="AH63" s="72"/>
      <c r="AI63" s="314">
        <f>AG62+AH62</f>
        <v>0</v>
      </c>
      <c r="AJ63" s="120"/>
      <c r="AK63" s="313"/>
      <c r="AL63" s="313"/>
      <c r="AM63" s="234"/>
      <c r="AN63" s="72"/>
      <c r="AO63" s="72"/>
      <c r="AP63" s="72"/>
      <c r="AQ63" s="72"/>
      <c r="AR63" s="314">
        <f>AP62+AQ62</f>
        <v>0</v>
      </c>
      <c r="AS63" s="120"/>
      <c r="AT63" s="312"/>
      <c r="AU63" s="313"/>
      <c r="AV63" s="234"/>
      <c r="AW63" s="74"/>
      <c r="AX63" s="74"/>
      <c r="AY63" s="74"/>
      <c r="AZ63" s="72"/>
      <c r="BA63" s="314">
        <f>AY62+AZ62</f>
        <v>0</v>
      </c>
      <c r="BB63" s="120"/>
      <c r="BC63" s="374"/>
      <c r="BD63" s="375"/>
      <c r="BE63" s="234"/>
      <c r="BF63" s="395"/>
      <c r="BG63" s="74"/>
      <c r="BH63" s="74"/>
      <c r="BI63" s="72"/>
      <c r="BJ63" s="275">
        <f>BH62+BI62</f>
        <v>0</v>
      </c>
      <c r="BK63" s="120"/>
      <c r="BL63" s="276"/>
      <c r="BM63" s="276"/>
    </row>
    <row r="64">
      <c r="A64" s="379" t="s">
        <v>150</v>
      </c>
      <c r="B64" s="149" t="s">
        <v>152</v>
      </c>
      <c r="C64" s="218"/>
      <c r="D64" s="160"/>
      <c r="E64" s="160"/>
      <c r="F64" s="160"/>
      <c r="G64" s="160"/>
      <c r="H64" s="154">
        <f>SUM(D64:E65)</f>
        <v>0</v>
      </c>
      <c r="I64" s="187">
        <v>12.65</v>
      </c>
      <c r="J64" s="162">
        <f>H64*I64</f>
        <v>0</v>
      </c>
      <c r="K64" s="380">
        <f>H65*I64</f>
        <v>0</v>
      </c>
      <c r="L64" s="307"/>
      <c r="M64" s="168"/>
      <c r="N64" s="279"/>
      <c r="O64" s="279"/>
      <c r="P64" s="279"/>
      <c r="Q64" s="222">
        <f>SUM(M64:N65)</f>
        <v>0</v>
      </c>
      <c r="R64" s="187">
        <f>$I$64</f>
        <v>12.65</v>
      </c>
      <c r="S64" s="313">
        <f>Q64*R64</f>
        <v>0</v>
      </c>
      <c r="T64" s="313">
        <f>Q65*R64</f>
        <v>0</v>
      </c>
      <c r="U64" s="218"/>
      <c r="V64" s="160"/>
      <c r="W64" s="160"/>
      <c r="X64" s="160"/>
      <c r="Y64" s="160"/>
      <c r="Z64" s="154">
        <f>SUM(V64:W65)</f>
        <v>0</v>
      </c>
      <c r="AA64" s="155">
        <v>12.65</v>
      </c>
      <c r="AB64" s="162">
        <f>Z64*AA64</f>
        <v>0</v>
      </c>
      <c r="AC64" s="380">
        <f>Z65*AA64</f>
        <v>0</v>
      </c>
      <c r="AD64" s="218"/>
      <c r="AE64" s="160"/>
      <c r="AF64" s="160"/>
      <c r="AG64" s="160"/>
      <c r="AH64" s="160"/>
      <c r="AI64" s="154">
        <f>SUM(AE64:AF65)</f>
        <v>0</v>
      </c>
      <c r="AJ64" s="187">
        <f>$I$64</f>
        <v>12.65</v>
      </c>
      <c r="AK64" s="313">
        <f>AI64*AJ64</f>
        <v>0</v>
      </c>
      <c r="AL64" s="313">
        <f>AI65*AJ64</f>
        <v>0</v>
      </c>
      <c r="AM64" s="218"/>
      <c r="AN64" s="160"/>
      <c r="AO64" s="160"/>
      <c r="AP64" s="160"/>
      <c r="AQ64" s="160"/>
      <c r="AR64" s="154">
        <f>SUM(AN64:AO65)</f>
        <v>0</v>
      </c>
      <c r="AS64" s="155">
        <f>$I$64</f>
        <v>12.65</v>
      </c>
      <c r="AT64" s="162">
        <f>AR64*AS64</f>
        <v>0</v>
      </c>
      <c r="AU64" s="380">
        <f>AR65*AS64</f>
        <v>0</v>
      </c>
      <c r="AV64" s="218"/>
      <c r="AW64" s="168"/>
      <c r="AX64" s="168"/>
      <c r="AY64" s="159"/>
      <c r="AZ64" s="160"/>
      <c r="BA64" s="154">
        <f>SUM(AW64:AX65)</f>
        <v>0</v>
      </c>
      <c r="BB64" s="187">
        <f>$I$64</f>
        <v>12.65</v>
      </c>
      <c r="BC64" s="162">
        <f>BA64*BB64</f>
        <v>0</v>
      </c>
      <c r="BD64" s="226">
        <f>BA65*BB64</f>
        <v>0</v>
      </c>
      <c r="BE64" s="218"/>
      <c r="BF64" s="89"/>
      <c r="BG64" s="89"/>
      <c r="BH64" s="89"/>
      <c r="BI64" s="101"/>
      <c r="BJ64" s="267">
        <f>SUM(BF64:BG65)</f>
        <v>0</v>
      </c>
      <c r="BK64" s="309">
        <f>$I$64</f>
        <v>12.65</v>
      </c>
      <c r="BL64" s="269">
        <f>BJ64*BK64</f>
        <v>0</v>
      </c>
      <c r="BM64" s="269">
        <f>BJ65*BK64</f>
        <v>0</v>
      </c>
    </row>
    <row r="65">
      <c r="A65" s="300" t="s">
        <v>153</v>
      </c>
      <c r="B65" s="74"/>
      <c r="C65" s="234"/>
      <c r="D65" s="72"/>
      <c r="E65" s="72"/>
      <c r="F65" s="72"/>
      <c r="G65" s="72"/>
      <c r="H65" s="314">
        <f>F64+G64</f>
        <v>0</v>
      </c>
      <c r="I65" s="8"/>
      <c r="J65" s="312"/>
      <c r="K65" s="396"/>
      <c r="L65" s="310"/>
      <c r="M65" s="8"/>
      <c r="N65" s="8"/>
      <c r="O65" s="8"/>
      <c r="P65" s="8"/>
      <c r="Q65" s="222">
        <f>O64+P64</f>
        <v>0</v>
      </c>
      <c r="R65" s="120"/>
      <c r="S65" s="313"/>
      <c r="T65" s="313"/>
      <c r="U65" s="234"/>
      <c r="V65" s="72"/>
      <c r="W65" s="72"/>
      <c r="X65" s="72"/>
      <c r="Y65" s="72"/>
      <c r="Z65" s="314">
        <f>X64+Y64</f>
        <v>0</v>
      </c>
      <c r="AA65" s="8"/>
      <c r="AB65" s="312"/>
      <c r="AC65" s="396"/>
      <c r="AD65" s="234"/>
      <c r="AE65" s="72"/>
      <c r="AF65" s="72"/>
      <c r="AG65" s="72"/>
      <c r="AH65" s="72"/>
      <c r="AI65" s="314">
        <f>AG64+AH64</f>
        <v>0</v>
      </c>
      <c r="AJ65" s="120"/>
      <c r="AK65" s="313"/>
      <c r="AL65" s="313"/>
      <c r="AM65" s="234"/>
      <c r="AN65" s="72"/>
      <c r="AO65" s="72"/>
      <c r="AP65" s="72"/>
      <c r="AQ65" s="72"/>
      <c r="AR65" s="314">
        <f>AP64+AQ64</f>
        <v>0</v>
      </c>
      <c r="AS65" s="120"/>
      <c r="AT65" s="312"/>
      <c r="AU65" s="396"/>
      <c r="AV65" s="234"/>
      <c r="AW65" s="74"/>
      <c r="AX65" s="74"/>
      <c r="AY65" s="74"/>
      <c r="AZ65" s="72"/>
      <c r="BA65" s="314">
        <f>AY64+AZ64</f>
        <v>0</v>
      </c>
      <c r="BB65" s="120"/>
      <c r="BC65" s="181"/>
      <c r="BD65" s="238"/>
      <c r="BE65" s="234"/>
      <c r="BF65" s="74"/>
      <c r="BG65" s="74"/>
      <c r="BH65" s="74"/>
      <c r="BI65" s="72"/>
      <c r="BJ65" s="275">
        <f>BH64+BI64</f>
        <v>0</v>
      </c>
      <c r="BK65" s="120"/>
      <c r="BL65" s="276"/>
      <c r="BM65" s="276"/>
    </row>
    <row r="66">
      <c r="A66" s="379" t="s">
        <v>150</v>
      </c>
      <c r="B66" s="397" t="s">
        <v>154</v>
      </c>
      <c r="C66" s="218"/>
      <c r="D66" s="160"/>
      <c r="E66" s="160"/>
      <c r="F66" s="160"/>
      <c r="G66" s="160"/>
      <c r="H66" s="154">
        <f>SUM(D66:E67)</f>
        <v>0</v>
      </c>
      <c r="I66" s="155">
        <v>12.65</v>
      </c>
      <c r="J66" s="162">
        <f>H66*I66</f>
        <v>0</v>
      </c>
      <c r="K66" s="226">
        <f>H67*I66</f>
        <v>0</v>
      </c>
      <c r="L66" s="307"/>
      <c r="M66" s="168"/>
      <c r="N66" s="168"/>
      <c r="O66" s="168"/>
      <c r="P66" s="168"/>
      <c r="Q66" s="222">
        <f>SUM(M66:N67)</f>
        <v>0</v>
      </c>
      <c r="R66" s="187">
        <f>$I$66</f>
        <v>12.65</v>
      </c>
      <c r="S66" s="313">
        <f>Q66*R66</f>
        <v>0</v>
      </c>
      <c r="T66" s="313">
        <f>Q67*R66</f>
        <v>0</v>
      </c>
      <c r="U66" s="218"/>
      <c r="V66" s="160"/>
      <c r="W66" s="160"/>
      <c r="X66" s="160"/>
      <c r="Y66" s="160"/>
      <c r="Z66" s="154">
        <f>SUM(V66:W67)</f>
        <v>0</v>
      </c>
      <c r="AA66" s="398">
        <f>$I$66</f>
        <v>12.65</v>
      </c>
      <c r="AB66" s="312">
        <f>Z66*AA66</f>
        <v>0</v>
      </c>
      <c r="AC66" s="313">
        <f>Z67*AA66</f>
        <v>0</v>
      </c>
      <c r="AD66" s="218"/>
      <c r="AE66" s="160"/>
      <c r="AF66" s="160"/>
      <c r="AG66" s="160"/>
      <c r="AH66" s="160"/>
      <c r="AI66" s="154">
        <f>SUM(AE66:AF67)</f>
        <v>0</v>
      </c>
      <c r="AJ66" s="187">
        <f>$I$66</f>
        <v>12.65</v>
      </c>
      <c r="AK66" s="313">
        <f>AI66*AJ66</f>
        <v>0</v>
      </c>
      <c r="AL66" s="313">
        <f>AI67*AJ66</f>
        <v>0</v>
      </c>
      <c r="AM66" s="218"/>
      <c r="AN66" s="160"/>
      <c r="AO66" s="160"/>
      <c r="AP66" s="160"/>
      <c r="AQ66" s="160"/>
      <c r="AR66" s="154">
        <f>SUM(AN66:AO67)</f>
        <v>0</v>
      </c>
      <c r="AS66" s="187">
        <f>$I$66</f>
        <v>12.65</v>
      </c>
      <c r="AT66" s="162">
        <f>AR66*AS66</f>
        <v>0</v>
      </c>
      <c r="AU66" s="313">
        <f>AR67*AS66</f>
        <v>0</v>
      </c>
      <c r="AV66" s="376" t="s">
        <v>155</v>
      </c>
      <c r="AW66" s="168"/>
      <c r="AX66" s="168"/>
      <c r="AY66" s="159">
        <v>4.0</v>
      </c>
      <c r="AZ66" s="160"/>
      <c r="BA66" s="154">
        <f>SUM(AW66:AX67)</f>
        <v>0</v>
      </c>
      <c r="BB66" s="187">
        <f>$I$60</f>
        <v>15</v>
      </c>
      <c r="BC66" s="162">
        <f>BA66*BB66</f>
        <v>0</v>
      </c>
      <c r="BD66" s="226">
        <f>BA67*BB66</f>
        <v>60</v>
      </c>
      <c r="BE66" s="218"/>
      <c r="BF66" s="399"/>
      <c r="BG66" s="399"/>
      <c r="BH66" s="399"/>
      <c r="BI66" s="400"/>
      <c r="BJ66" s="388">
        <f>SUM(BF66:BG67)</f>
        <v>0</v>
      </c>
      <c r="BK66" s="401">
        <f>$I$66</f>
        <v>12.65</v>
      </c>
      <c r="BL66" s="390">
        <f>BJ66*BK66</f>
        <v>0</v>
      </c>
      <c r="BM66" s="390">
        <f>BJ67*BK66</f>
        <v>0</v>
      </c>
    </row>
    <row r="67">
      <c r="A67" s="300" t="s">
        <v>156</v>
      </c>
      <c r="B67" s="74"/>
      <c r="C67" s="234"/>
      <c r="D67" s="72"/>
      <c r="E67" s="72"/>
      <c r="F67" s="72"/>
      <c r="G67" s="72"/>
      <c r="H67" s="314">
        <f>F66+G66</f>
        <v>0</v>
      </c>
      <c r="I67" s="8"/>
      <c r="J67" s="312"/>
      <c r="K67" s="313"/>
      <c r="L67" s="310"/>
      <c r="M67" s="8"/>
      <c r="N67" s="8"/>
      <c r="O67" s="8"/>
      <c r="P67" s="8"/>
      <c r="Q67" s="222">
        <f>O66+P66</f>
        <v>0</v>
      </c>
      <c r="R67" s="120"/>
      <c r="S67" s="313"/>
      <c r="T67" s="313"/>
      <c r="U67" s="234"/>
      <c r="V67" s="72"/>
      <c r="W67" s="72"/>
      <c r="X67" s="72"/>
      <c r="Y67" s="72"/>
      <c r="Z67" s="314">
        <f>X66+Y66</f>
        <v>0</v>
      </c>
      <c r="AA67" s="120"/>
      <c r="AB67" s="402"/>
      <c r="AC67" s="403"/>
      <c r="AD67" s="234"/>
      <c r="AE67" s="72"/>
      <c r="AF67" s="72"/>
      <c r="AG67" s="72"/>
      <c r="AH67" s="72"/>
      <c r="AI67" s="314">
        <f>AG66+AH66</f>
        <v>0</v>
      </c>
      <c r="AJ67" s="120"/>
      <c r="AK67" s="313"/>
      <c r="AL67" s="313"/>
      <c r="AM67" s="234"/>
      <c r="AN67" s="72"/>
      <c r="AO67" s="72"/>
      <c r="AP67" s="72"/>
      <c r="AQ67" s="72"/>
      <c r="AR67" s="314">
        <f>AP66+AQ66</f>
        <v>0</v>
      </c>
      <c r="AS67" s="120"/>
      <c r="AT67" s="312"/>
      <c r="AU67" s="313"/>
      <c r="AV67" s="384"/>
      <c r="AW67" s="74"/>
      <c r="AX67" s="74"/>
      <c r="AY67" s="74"/>
      <c r="AZ67" s="72"/>
      <c r="BA67" s="314">
        <f>AY66+AZ66</f>
        <v>4</v>
      </c>
      <c r="BB67" s="120"/>
      <c r="BC67" s="181"/>
      <c r="BD67" s="238"/>
      <c r="BE67" s="234"/>
      <c r="BF67" s="74"/>
      <c r="BG67" s="74"/>
      <c r="BH67" s="74"/>
      <c r="BI67" s="72"/>
      <c r="BJ67" s="391">
        <f>BH66+BI66</f>
        <v>0</v>
      </c>
      <c r="BK67" s="120"/>
      <c r="BL67" s="392"/>
      <c r="BM67" s="392"/>
    </row>
    <row r="68">
      <c r="A68" s="379" t="s">
        <v>150</v>
      </c>
      <c r="B68" s="397" t="s">
        <v>157</v>
      </c>
      <c r="C68" s="404"/>
      <c r="D68" s="160"/>
      <c r="E68" s="160"/>
      <c r="F68" s="160"/>
      <c r="G68" s="160"/>
      <c r="H68" s="154">
        <f>SUM(D68:E69)</f>
        <v>0</v>
      </c>
      <c r="I68" s="155">
        <v>12.65</v>
      </c>
      <c r="J68" s="162">
        <f>H68*I68</f>
        <v>0</v>
      </c>
      <c r="K68" s="380">
        <f>H69*I68</f>
        <v>0</v>
      </c>
      <c r="L68" s="307"/>
      <c r="M68" s="168"/>
      <c r="N68" s="168"/>
      <c r="O68" s="168"/>
      <c r="P68" s="168"/>
      <c r="Q68" s="222">
        <f>SUM(M68:N69)</f>
        <v>0</v>
      </c>
      <c r="R68" s="187">
        <f>$I$68</f>
        <v>12.65</v>
      </c>
      <c r="S68" s="313">
        <f>Q68*R68</f>
        <v>0</v>
      </c>
      <c r="T68" s="313">
        <f>Q69*R68</f>
        <v>0</v>
      </c>
      <c r="U68" s="218"/>
      <c r="V68" s="160"/>
      <c r="W68" s="160"/>
      <c r="X68" s="160"/>
      <c r="Y68" s="160"/>
      <c r="Z68" s="154">
        <f>SUM(V68:W69)</f>
        <v>0</v>
      </c>
      <c r="AA68" s="398">
        <f>$I$68</f>
        <v>12.65</v>
      </c>
      <c r="AB68" s="312">
        <f>Z68*AA68</f>
        <v>0</v>
      </c>
      <c r="AC68" s="313">
        <f>Z69*AA68</f>
        <v>0</v>
      </c>
      <c r="AD68" s="218"/>
      <c r="AE68" s="160"/>
      <c r="AF68" s="160"/>
      <c r="AG68" s="160"/>
      <c r="AH68" s="160"/>
      <c r="AI68" s="154">
        <f>SUM(AE68:AF69)</f>
        <v>0</v>
      </c>
      <c r="AJ68" s="187">
        <f>$I$68</f>
        <v>12.65</v>
      </c>
      <c r="AK68" s="313">
        <f>AI68*AJ68</f>
        <v>0</v>
      </c>
      <c r="AL68" s="313">
        <f>AI69*AJ68</f>
        <v>0</v>
      </c>
      <c r="AM68" s="376" t="s">
        <v>158</v>
      </c>
      <c r="AN68" s="160"/>
      <c r="AO68" s="160"/>
      <c r="AP68" s="263">
        <v>3.0</v>
      </c>
      <c r="AQ68" s="160"/>
      <c r="AR68" s="154">
        <f>SUM(AN68:AO69)</f>
        <v>0</v>
      </c>
      <c r="AS68" s="187">
        <f>$I$68</f>
        <v>12.65</v>
      </c>
      <c r="AT68" s="162">
        <f>AR68*AS68</f>
        <v>0</v>
      </c>
      <c r="AU68" s="313">
        <f>AR69*AS68</f>
        <v>37.95</v>
      </c>
      <c r="AV68" s="218"/>
      <c r="AW68" s="168"/>
      <c r="AX68" s="168"/>
      <c r="AY68" s="168"/>
      <c r="AZ68" s="160"/>
      <c r="BA68" s="154">
        <f>SUM(AW68:AX69)</f>
        <v>0</v>
      </c>
      <c r="BB68" s="187">
        <f>$I$60</f>
        <v>15</v>
      </c>
      <c r="BC68" s="162">
        <f>BA68*BB68</f>
        <v>0</v>
      </c>
      <c r="BD68" s="226">
        <f>BA69*BB68</f>
        <v>0</v>
      </c>
      <c r="BE68" s="218"/>
      <c r="BF68" s="399"/>
      <c r="BG68" s="399"/>
      <c r="BH68" s="399"/>
      <c r="BI68" s="400"/>
      <c r="BJ68" s="388">
        <f>SUM(BF68:BG69)</f>
        <v>0</v>
      </c>
      <c r="BK68" s="401">
        <f>$I$66</f>
        <v>12.65</v>
      </c>
      <c r="BL68" s="390">
        <f>BJ68*BK68</f>
        <v>0</v>
      </c>
      <c r="BM68" s="390">
        <f>BJ69*BK68</f>
        <v>0</v>
      </c>
    </row>
    <row r="69">
      <c r="A69" s="300" t="s">
        <v>159</v>
      </c>
      <c r="B69" s="74"/>
      <c r="C69" s="405"/>
      <c r="D69" s="72"/>
      <c r="E69" s="72"/>
      <c r="F69" s="72"/>
      <c r="G69" s="72"/>
      <c r="H69" s="314">
        <f>F68+G68</f>
        <v>0</v>
      </c>
      <c r="I69" s="8"/>
      <c r="J69" s="312"/>
      <c r="K69" s="396"/>
      <c r="L69" s="310"/>
      <c r="M69" s="8"/>
      <c r="N69" s="8"/>
      <c r="O69" s="8"/>
      <c r="P69" s="8"/>
      <c r="Q69" s="222">
        <f>O68+P68</f>
        <v>0</v>
      </c>
      <c r="R69" s="120"/>
      <c r="S69" s="313"/>
      <c r="T69" s="313"/>
      <c r="U69" s="234"/>
      <c r="V69" s="72"/>
      <c r="W69" s="72"/>
      <c r="X69" s="72"/>
      <c r="Y69" s="72"/>
      <c r="Z69" s="314">
        <f>X68+Y68</f>
        <v>0</v>
      </c>
      <c r="AA69" s="120"/>
      <c r="AB69" s="402"/>
      <c r="AC69" s="403"/>
      <c r="AD69" s="234"/>
      <c r="AE69" s="72"/>
      <c r="AF69" s="72"/>
      <c r="AG69" s="72"/>
      <c r="AH69" s="72"/>
      <c r="AI69" s="314">
        <f>AG68+AH68</f>
        <v>0</v>
      </c>
      <c r="AJ69" s="120"/>
      <c r="AK69" s="313"/>
      <c r="AL69" s="313"/>
      <c r="AM69" s="384"/>
      <c r="AN69" s="72"/>
      <c r="AO69" s="72"/>
      <c r="AP69" s="72"/>
      <c r="AQ69" s="72"/>
      <c r="AR69" s="314">
        <f>AP68+AQ68</f>
        <v>3</v>
      </c>
      <c r="AS69" s="120"/>
      <c r="AT69" s="312"/>
      <c r="AU69" s="313"/>
      <c r="AV69" s="234"/>
      <c r="AW69" s="74"/>
      <c r="AX69" s="74"/>
      <c r="AY69" s="74"/>
      <c r="AZ69" s="72"/>
      <c r="BA69" s="314">
        <f>AY68+AZ68</f>
        <v>0</v>
      </c>
      <c r="BB69" s="120"/>
      <c r="BC69" s="312"/>
      <c r="BD69" s="313"/>
      <c r="BE69" s="234"/>
      <c r="BF69" s="74"/>
      <c r="BG69" s="74"/>
      <c r="BH69" s="74"/>
      <c r="BI69" s="72"/>
      <c r="BJ69" s="391">
        <f>BH68+BI68</f>
        <v>0</v>
      </c>
      <c r="BK69" s="120"/>
      <c r="BL69" s="392"/>
      <c r="BM69" s="392"/>
    </row>
    <row r="70">
      <c r="A70" s="379" t="s">
        <v>150</v>
      </c>
      <c r="B70" s="406" t="s">
        <v>160</v>
      </c>
      <c r="C70" s="404"/>
      <c r="D70" s="160"/>
      <c r="E70" s="160"/>
      <c r="F70" s="160"/>
      <c r="G70" s="160"/>
      <c r="H70" s="154">
        <f>SUM(D70:E71)</f>
        <v>0</v>
      </c>
      <c r="I70" s="155">
        <v>12.65</v>
      </c>
      <c r="J70" s="162">
        <f>H70*I70</f>
        <v>0</v>
      </c>
      <c r="K70" s="380">
        <f>H71*I70</f>
        <v>0</v>
      </c>
      <c r="L70" s="218"/>
      <c r="M70" s="168"/>
      <c r="N70" s="159"/>
      <c r="O70" s="159"/>
      <c r="P70" s="168"/>
      <c r="Q70" s="222">
        <f>SUM(M70:N71)</f>
        <v>0</v>
      </c>
      <c r="R70" s="187">
        <f>$I$68</f>
        <v>12.65</v>
      </c>
      <c r="S70" s="313">
        <f>Q70*R70</f>
        <v>0</v>
      </c>
      <c r="T70" s="313">
        <f>Q71*R70</f>
        <v>0</v>
      </c>
      <c r="U70" s="218"/>
      <c r="V70" s="160"/>
      <c r="W70" s="160"/>
      <c r="X70" s="160"/>
      <c r="Y70" s="160"/>
      <c r="Z70" s="154">
        <f>SUM(V70:W71)</f>
        <v>0</v>
      </c>
      <c r="AA70" s="398">
        <f>$I$68</f>
        <v>12.65</v>
      </c>
      <c r="AB70" s="312">
        <f>Z70*AA70</f>
        <v>0</v>
      </c>
      <c r="AC70" s="313">
        <f>Z71*AA70</f>
        <v>0</v>
      </c>
      <c r="AD70" s="218"/>
      <c r="AE70" s="160"/>
      <c r="AF70" s="263"/>
      <c r="AG70" s="263"/>
      <c r="AH70" s="160"/>
      <c r="AI70" s="154">
        <f>SUM(AE70:AF71)</f>
        <v>0</v>
      </c>
      <c r="AJ70" s="187">
        <f>$I$68</f>
        <v>12.65</v>
      </c>
      <c r="AK70" s="313">
        <f>AI70*AJ70</f>
        <v>0</v>
      </c>
      <c r="AL70" s="313">
        <f>AI71*AJ70</f>
        <v>0</v>
      </c>
      <c r="AM70" s="218"/>
      <c r="AN70" s="160"/>
      <c r="AO70" s="263"/>
      <c r="AP70" s="263"/>
      <c r="AQ70" s="160"/>
      <c r="AR70" s="154">
        <f>SUM(AN70:AO71)</f>
        <v>0</v>
      </c>
      <c r="AS70" s="187">
        <f>$I$68</f>
        <v>12.65</v>
      </c>
      <c r="AT70" s="162">
        <f>AR70*AS70</f>
        <v>0</v>
      </c>
      <c r="AU70" s="313">
        <f>AR71*AS70</f>
        <v>0</v>
      </c>
      <c r="AV70" s="407" t="s">
        <v>161</v>
      </c>
      <c r="AW70" s="168"/>
      <c r="AX70" s="159">
        <v>4.0</v>
      </c>
      <c r="AY70" s="159">
        <v>3.0</v>
      </c>
      <c r="AZ70" s="160"/>
      <c r="BA70" s="154">
        <f>SUM(AW70:AX71)</f>
        <v>4</v>
      </c>
      <c r="BB70" s="187">
        <f>$I$60</f>
        <v>15</v>
      </c>
      <c r="BC70" s="162">
        <f>BA70*BB70</f>
        <v>60</v>
      </c>
      <c r="BD70" s="226">
        <f>BA71*BB70</f>
        <v>45</v>
      </c>
      <c r="BE70" s="218"/>
      <c r="BF70" s="399"/>
      <c r="BG70" s="408"/>
      <c r="BH70" s="399"/>
      <c r="BI70" s="400"/>
      <c r="BJ70" s="388">
        <f>SUM(BF70:BG71)</f>
        <v>0</v>
      </c>
      <c r="BK70" s="401">
        <f>$I$66</f>
        <v>12.65</v>
      </c>
      <c r="BL70" s="390">
        <f>BJ70*BK70</f>
        <v>0</v>
      </c>
      <c r="BM70" s="390">
        <f>BJ71*BK70</f>
        <v>0</v>
      </c>
    </row>
    <row r="71">
      <c r="A71" s="409" t="s">
        <v>162</v>
      </c>
      <c r="B71" s="74"/>
      <c r="C71" s="405"/>
      <c r="D71" s="72"/>
      <c r="E71" s="72"/>
      <c r="F71" s="72"/>
      <c r="G71" s="72"/>
      <c r="H71" s="314">
        <f>F70+G70</f>
        <v>0</v>
      </c>
      <c r="I71" s="8"/>
      <c r="J71" s="312"/>
      <c r="K71" s="396"/>
      <c r="L71" s="382" t="s">
        <v>75</v>
      </c>
      <c r="M71" s="8"/>
      <c r="N71" s="8"/>
      <c r="O71" s="8"/>
      <c r="P71" s="8"/>
      <c r="Q71" s="222">
        <f>O70+P70</f>
        <v>0</v>
      </c>
      <c r="R71" s="120"/>
      <c r="S71" s="313"/>
      <c r="T71" s="313"/>
      <c r="U71" s="234"/>
      <c r="V71" s="72"/>
      <c r="W71" s="72"/>
      <c r="X71" s="72"/>
      <c r="Y71" s="72"/>
      <c r="Z71" s="314">
        <f>X70+Y70</f>
        <v>0</v>
      </c>
      <c r="AA71" s="120"/>
      <c r="AB71" s="402"/>
      <c r="AC71" s="403"/>
      <c r="AD71" s="382" t="s">
        <v>75</v>
      </c>
      <c r="AE71" s="72"/>
      <c r="AF71" s="72"/>
      <c r="AG71" s="72"/>
      <c r="AH71" s="72"/>
      <c r="AI71" s="314">
        <f>AG70+AH70</f>
        <v>0</v>
      </c>
      <c r="AJ71" s="120"/>
      <c r="AK71" s="313"/>
      <c r="AL71" s="313"/>
      <c r="AM71" s="382" t="s">
        <v>75</v>
      </c>
      <c r="AN71" s="72"/>
      <c r="AO71" s="72"/>
      <c r="AP71" s="72"/>
      <c r="AQ71" s="72"/>
      <c r="AR71" s="314">
        <f>AP70+AQ70</f>
        <v>0</v>
      </c>
      <c r="AS71" s="120"/>
      <c r="AT71" s="312"/>
      <c r="AU71" s="313"/>
      <c r="AV71" s="410"/>
      <c r="AW71" s="74"/>
      <c r="AX71" s="74"/>
      <c r="AY71" s="74"/>
      <c r="AZ71" s="72"/>
      <c r="BA71" s="314">
        <f>AY70+AZ70</f>
        <v>3</v>
      </c>
      <c r="BB71" s="120"/>
      <c r="BC71" s="312"/>
      <c r="BD71" s="313"/>
      <c r="BE71" s="234"/>
      <c r="BF71" s="74"/>
      <c r="BG71" s="74"/>
      <c r="BH71" s="74"/>
      <c r="BI71" s="72"/>
      <c r="BJ71" s="391">
        <f>BH70+BI70</f>
        <v>0</v>
      </c>
      <c r="BK71" s="120"/>
      <c r="BL71" s="392"/>
      <c r="BM71" s="392"/>
    </row>
    <row r="72">
      <c r="A72" s="38" t="s">
        <v>163</v>
      </c>
      <c r="B72" s="411" t="s">
        <v>164</v>
      </c>
      <c r="C72" s="412">
        <f>COUNT(E4:E72)</f>
        <v>4</v>
      </c>
      <c r="L72" s="412">
        <f>COUNT(N4:N72)</f>
        <v>3</v>
      </c>
      <c r="U72" s="412">
        <f>COUNT(W4:W72)</f>
        <v>4</v>
      </c>
      <c r="AD72" s="412">
        <f>COUNT(AF4:AF72)</f>
        <v>5</v>
      </c>
      <c r="AM72" s="412">
        <f>COUNT(AO4:AO72)</f>
        <v>5</v>
      </c>
      <c r="AV72" s="412">
        <f>COUNT(AX4:AX72)</f>
        <v>8</v>
      </c>
      <c r="BE72" s="413">
        <f>COUNT(BG4:BG72)</f>
        <v>6</v>
      </c>
    </row>
    <row r="73">
      <c r="A73" s="414">
        <f t="shared" ref="A73:A74" si="1">A78+A96</f>
        <v>20700</v>
      </c>
      <c r="B73" s="415" t="s">
        <v>165</v>
      </c>
      <c r="C73" s="412">
        <f>COUNT(F4:F73)</f>
        <v>3</v>
      </c>
      <c r="L73" s="412">
        <f>COUNT(O4:O73)</f>
        <v>3</v>
      </c>
      <c r="U73" s="412">
        <f>COUNT(X4:X73)</f>
        <v>3</v>
      </c>
      <c r="AD73" s="412">
        <f>COUNT(AG4:AG73)</f>
        <v>3</v>
      </c>
      <c r="AM73" s="412">
        <f>COUNT(AP4:AP73)</f>
        <v>7</v>
      </c>
      <c r="AV73" s="412">
        <f>COUNT(AY4:AY73)</f>
        <v>8</v>
      </c>
      <c r="BE73" s="413">
        <f>COUNT(BH4:BH73)</f>
        <v>4</v>
      </c>
    </row>
    <row r="74">
      <c r="A74" s="416">
        <f t="shared" si="1"/>
        <v>269.75</v>
      </c>
      <c r="B74" s="411" t="s">
        <v>166</v>
      </c>
      <c r="C74" s="417">
        <f>C78+C95</f>
        <v>1900</v>
      </c>
      <c r="L74" s="417">
        <f>L78+L95</f>
        <v>1800</v>
      </c>
      <c r="U74" s="417">
        <f>U78+U95</f>
        <v>1800</v>
      </c>
      <c r="AD74" s="417">
        <f>AD78+AD95</f>
        <v>1800</v>
      </c>
      <c r="AM74" s="417">
        <f>AM78+AM95</f>
        <v>3800</v>
      </c>
      <c r="AV74" s="417">
        <f>SUM(AV78+AV95)</f>
        <v>5800</v>
      </c>
      <c r="BE74" s="418">
        <f>SUM(BE78+BE95)</f>
        <v>3800</v>
      </c>
    </row>
    <row r="75">
      <c r="A75" s="419">
        <f>A73/A74</f>
        <v>76.73772011</v>
      </c>
      <c r="B75" s="415" t="s">
        <v>167</v>
      </c>
      <c r="C75" s="420">
        <v>0.1075</v>
      </c>
      <c r="L75" s="420">
        <v>0.1175</v>
      </c>
      <c r="U75" s="420">
        <v>0.135</v>
      </c>
      <c r="AD75" s="420">
        <v>0.14</v>
      </c>
      <c r="AM75" s="420">
        <v>0.205</v>
      </c>
      <c r="AV75" s="420">
        <v>0.18</v>
      </c>
      <c r="BE75" s="421">
        <v>0.145</v>
      </c>
    </row>
    <row r="76">
      <c r="A76" s="422">
        <f>(A74*14)/A73</f>
        <v>0.1824396135</v>
      </c>
      <c r="B76" s="411" t="s">
        <v>168</v>
      </c>
      <c r="C76" s="423">
        <v>0.475</v>
      </c>
      <c r="L76" s="423">
        <v>0.4825</v>
      </c>
      <c r="U76" s="423">
        <v>0.43</v>
      </c>
      <c r="AD76" s="423">
        <v>0.41</v>
      </c>
      <c r="AM76" s="423">
        <v>0.36</v>
      </c>
      <c r="AV76" s="423">
        <v>0.36</v>
      </c>
      <c r="BE76" s="424">
        <v>0.445</v>
      </c>
    </row>
    <row r="77">
      <c r="A77" s="425" t="s">
        <v>169</v>
      </c>
      <c r="B77" s="415" t="s">
        <v>170</v>
      </c>
      <c r="C77" s="426">
        <v>0.52</v>
      </c>
      <c r="L77" s="426">
        <v>0.52</v>
      </c>
      <c r="U77" s="426">
        <v>0.57</v>
      </c>
      <c r="AD77" s="426">
        <v>0.59</v>
      </c>
      <c r="AM77" s="426">
        <v>0.64</v>
      </c>
      <c r="AV77" s="426">
        <v>0.64</v>
      </c>
      <c r="BE77" s="427">
        <v>0.09</v>
      </c>
    </row>
    <row r="78">
      <c r="A78" s="428">
        <f>SUM(C78+L78+U78+AD78+AM78+AV78++BE78)</f>
        <v>9800</v>
      </c>
      <c r="B78" s="411" t="s">
        <v>171</v>
      </c>
      <c r="C78" s="429">
        <v>900.0</v>
      </c>
      <c r="L78" s="429">
        <v>800.0</v>
      </c>
      <c r="U78" s="429">
        <v>800.0</v>
      </c>
      <c r="AD78" s="429">
        <v>800.0</v>
      </c>
      <c r="AM78" s="429">
        <v>800.0</v>
      </c>
      <c r="AV78" s="429">
        <v>2900.0</v>
      </c>
      <c r="BE78" s="430">
        <v>2800.0</v>
      </c>
    </row>
    <row r="79">
      <c r="A79" s="416">
        <f>SUM(C79+L79+U79+AD79+AM79+AV79+BE79)</f>
        <v>137.75</v>
      </c>
      <c r="B79" s="411" t="s">
        <v>172</v>
      </c>
      <c r="C79" s="431">
        <f>SUM(D14:D64)+SUM(E14:E64)+SUM(G14:G64)</f>
        <v>19.5</v>
      </c>
      <c r="L79" s="431">
        <f>SUM(M14:M64)+SUM(N14:N64)+SUM(P14:P64)</f>
        <v>11.25</v>
      </c>
      <c r="U79" s="431">
        <f>SUM(V14:V64)+SUM(W14:W64)+SUM(Y14:Y64)</f>
        <v>13.5</v>
      </c>
      <c r="AD79" s="431">
        <f>SUM(AE14:AE64)+SUM(AF14:AF64)+SUM(AH14:AH64)</f>
        <v>21</v>
      </c>
      <c r="AM79" s="431">
        <f>SUM(AN14:AN64)+SUM(AO14:AO64)+SUM(AQ14:AQ64)</f>
        <v>21</v>
      </c>
      <c r="AV79" s="431">
        <f>SUM(AW14:AW64)+SUM(AX14:AX64)+SUM(AZ14:AZ64)</f>
        <v>22.5</v>
      </c>
      <c r="BE79" s="432">
        <f>SUM(BF14:BF64)+SUM(BG14:BG64)+SUM(BI14:BI64)</f>
        <v>29</v>
      </c>
    </row>
    <row r="80">
      <c r="A80" s="419">
        <f>A78/A79</f>
        <v>71.14337568</v>
      </c>
      <c r="B80" s="411" t="s">
        <v>173</v>
      </c>
      <c r="C80" s="433">
        <f>C78/C79</f>
        <v>46.15384615</v>
      </c>
      <c r="L80" s="433">
        <f>L78/L79</f>
        <v>71.11111111</v>
      </c>
      <c r="U80" s="433">
        <f>U78/U79</f>
        <v>59.25925926</v>
      </c>
      <c r="AD80" s="433">
        <f>AD78/AD79</f>
        <v>38.0952381</v>
      </c>
      <c r="AM80" s="433">
        <f>AM78/AM79</f>
        <v>38.0952381</v>
      </c>
      <c r="AV80" s="433">
        <f>AV78/AV79</f>
        <v>128.8888889</v>
      </c>
      <c r="BE80" s="434">
        <f>BE78/BE79</f>
        <v>96.55172414</v>
      </c>
    </row>
    <row r="81">
      <c r="A81" s="422">
        <f>SUM(C81+L81+U81+AD81+AM81+AV81+BE81)/7</f>
        <v>0.2407841419</v>
      </c>
      <c r="B81" s="435" t="s">
        <v>174</v>
      </c>
      <c r="C81" s="420">
        <f>SUM(J14:J76)/C78</f>
        <v>0.29425</v>
      </c>
      <c r="L81" s="420">
        <f>SUM(S14:S76)/L78</f>
        <v>0.195234375</v>
      </c>
      <c r="U81" s="420">
        <f>SUM(AB14:AB76)/U78</f>
        <v>0.225625</v>
      </c>
      <c r="AD81" s="420">
        <f>SUM(AK14:AK76)/AD78</f>
        <v>0.355875</v>
      </c>
      <c r="AM81" s="420">
        <f>SUM(AT14:AT76)/AM78</f>
        <v>0.3515625</v>
      </c>
      <c r="AV81" s="420">
        <f>SUM(BC14:BC76)/AV78</f>
        <v>0.1251206897</v>
      </c>
      <c r="BE81" s="421">
        <f>SUM(BL14:BL76)/BE78</f>
        <v>0.1378214286</v>
      </c>
    </row>
    <row r="82">
      <c r="A82" s="436" t="s">
        <v>175</v>
      </c>
      <c r="B82" s="437" t="s">
        <v>176</v>
      </c>
      <c r="C82" s="438">
        <f>SUM(D4:D69)</f>
        <v>11</v>
      </c>
      <c r="L82" s="438">
        <f>SUM(M4:M69)</f>
        <v>4.25</v>
      </c>
      <c r="U82" s="438">
        <f>SUM(V4:V69)</f>
        <v>6</v>
      </c>
      <c r="AD82" s="438">
        <f>SUM(AE4:AE69)</f>
        <v>3.5</v>
      </c>
      <c r="AM82" s="438">
        <f>SUM(AN4:AN69)</f>
        <v>4</v>
      </c>
      <c r="AV82" s="438">
        <f>SUM(AW4:AW69)</f>
        <v>0</v>
      </c>
      <c r="BE82" s="439">
        <f>SUM(BF4:BF69)</f>
        <v>9</v>
      </c>
    </row>
    <row r="83">
      <c r="A83" s="440" t="str">
        <f>SUM(C83:BE83)/7</f>
        <v>#DIV/0!</v>
      </c>
      <c r="B83" s="437" t="s">
        <v>177</v>
      </c>
      <c r="C83" s="441">
        <f>C74/C82</f>
        <v>172.7272727</v>
      </c>
      <c r="L83" s="441">
        <f>L74/L82</f>
        <v>423.5294118</v>
      </c>
      <c r="U83" s="441">
        <f>U74/U82</f>
        <v>300</v>
      </c>
      <c r="AD83" s="441">
        <f>AD74/AD82</f>
        <v>514.2857143</v>
      </c>
      <c r="AM83" s="441">
        <f>AM74/AM82</f>
        <v>950</v>
      </c>
      <c r="AV83" s="441" t="str">
        <f>AV74/AV82</f>
        <v>#DIV/0!</v>
      </c>
      <c r="BE83" s="442">
        <f>BE74/BE82</f>
        <v>422.2222222</v>
      </c>
    </row>
    <row r="84">
      <c r="A84" s="443"/>
      <c r="B84" s="444" t="s">
        <v>178</v>
      </c>
      <c r="C84" s="445"/>
      <c r="L84" s="445"/>
      <c r="U84" s="445"/>
      <c r="AD84" s="445"/>
      <c r="AM84" s="445"/>
      <c r="AV84" s="445"/>
      <c r="BE84" s="446"/>
    </row>
    <row r="85">
      <c r="A85" s="54"/>
      <c r="B85" s="437" t="s">
        <v>179</v>
      </c>
      <c r="C85" s="447"/>
      <c r="L85" s="447"/>
      <c r="U85" s="447"/>
      <c r="AD85" s="447"/>
      <c r="AM85" s="447"/>
      <c r="AV85" s="447"/>
      <c r="BE85" s="448"/>
    </row>
    <row r="86">
      <c r="A86" s="449" t="s">
        <v>180</v>
      </c>
      <c r="B86" s="450" t="s">
        <v>181</v>
      </c>
      <c r="C86" s="451">
        <f>SUM(E4:E69)</f>
        <v>8.5</v>
      </c>
      <c r="L86" s="451">
        <f>SUM(N4:N69)</f>
        <v>7</v>
      </c>
      <c r="U86" s="451">
        <f>SUM(W4:W69)</f>
        <v>7.5</v>
      </c>
      <c r="AD86" s="451">
        <f>SUM(AF4:AF69)</f>
        <v>17.5</v>
      </c>
      <c r="AM86" s="451">
        <f>SUM(AO4:AO69)</f>
        <v>17</v>
      </c>
      <c r="AV86" s="451">
        <f>SUM(AX4:AX69)</f>
        <v>22.5</v>
      </c>
      <c r="BE86" s="452">
        <f>SUM(BG4:BG69)</f>
        <v>20</v>
      </c>
    </row>
    <row r="87">
      <c r="A87" s="453">
        <f>SUM(C109:BE109)/7</f>
        <v>90.0659891</v>
      </c>
      <c r="B87" s="450" t="s">
        <v>182</v>
      </c>
      <c r="C87" s="454">
        <f>C78/C86</f>
        <v>105.8823529</v>
      </c>
      <c r="L87" s="454">
        <f>L78/L86</f>
        <v>114.2857143</v>
      </c>
      <c r="U87" s="454">
        <f>U78/U86</f>
        <v>106.6666667</v>
      </c>
      <c r="AD87" s="454">
        <f>AD78/AD86</f>
        <v>45.71428571</v>
      </c>
      <c r="AM87" s="454">
        <f>AM78/AM86</f>
        <v>47.05882353</v>
      </c>
      <c r="AV87" s="454">
        <f>AV78/AV86</f>
        <v>128.8888889</v>
      </c>
      <c r="BE87" s="455">
        <f>BE78/BE86</f>
        <v>140</v>
      </c>
    </row>
    <row r="88">
      <c r="A88" s="38"/>
      <c r="B88" s="456" t="s">
        <v>183</v>
      </c>
      <c r="C88" s="457"/>
      <c r="L88" s="457"/>
      <c r="U88" s="457"/>
      <c r="AD88" s="457"/>
      <c r="AM88" s="457"/>
      <c r="AV88" s="457"/>
      <c r="BE88" s="458"/>
    </row>
    <row r="89">
      <c r="A89" s="459"/>
      <c r="B89" s="450" t="s">
        <v>184</v>
      </c>
      <c r="C89" s="460"/>
      <c r="L89" s="460"/>
      <c r="U89" s="460"/>
      <c r="AD89" s="460"/>
      <c r="AM89" s="460"/>
      <c r="AV89" s="460"/>
      <c r="BE89" s="461"/>
    </row>
    <row r="90">
      <c r="A90" s="425"/>
      <c r="B90" s="462" t="s">
        <v>185</v>
      </c>
      <c r="C90" s="463">
        <f>SUM(G4:G31)</f>
        <v>0</v>
      </c>
      <c r="L90" s="463">
        <f>SUM(P4:P31)</f>
        <v>0</v>
      </c>
      <c r="U90" s="463">
        <f>SUM(Y4:Y31)</f>
        <v>0</v>
      </c>
      <c r="AD90" s="463">
        <f>SUM(AH4:AH31)</f>
        <v>0</v>
      </c>
      <c r="AM90" s="463">
        <f>SUM(AQ4:AQ31)</f>
        <v>0</v>
      </c>
      <c r="AV90" s="463">
        <f>SUM(AZ4:AZ31)</f>
        <v>0</v>
      </c>
      <c r="BE90" s="464">
        <f>SUM(BI4:BI31)</f>
        <v>0</v>
      </c>
    </row>
    <row r="91">
      <c r="A91" s="443"/>
      <c r="B91" s="465" t="s">
        <v>186</v>
      </c>
      <c r="C91" s="466" t="str">
        <f>C78/C90</f>
        <v>#DIV/0!</v>
      </c>
      <c r="L91" s="466" t="str">
        <f>L78/L90</f>
        <v>#DIV/0!</v>
      </c>
      <c r="U91" s="466" t="str">
        <f>U78/U90</f>
        <v>#DIV/0!</v>
      </c>
      <c r="AD91" s="466" t="str">
        <f>AD78/AD90</f>
        <v>#DIV/0!</v>
      </c>
      <c r="AM91" s="466" t="str">
        <f>AM78/AM90</f>
        <v>#DIV/0!</v>
      </c>
      <c r="AV91" s="466" t="str">
        <f>AV78/AV90</f>
        <v>#DIV/0!</v>
      </c>
      <c r="BE91" s="467" t="str">
        <f>BE78/BE90</f>
        <v>#DIV/0!</v>
      </c>
    </row>
    <row r="92">
      <c r="A92" s="443"/>
      <c r="B92" s="468" t="s">
        <v>187</v>
      </c>
      <c r="C92" s="469"/>
      <c r="L92" s="469"/>
      <c r="U92" s="469"/>
      <c r="AD92" s="469"/>
      <c r="AM92" s="469"/>
      <c r="AV92" s="469"/>
      <c r="BE92" s="470"/>
    </row>
    <row r="93">
      <c r="A93" s="443"/>
      <c r="B93" s="468" t="s">
        <v>188</v>
      </c>
      <c r="C93" s="469"/>
      <c r="L93" s="469"/>
      <c r="U93" s="469"/>
      <c r="AD93" s="469"/>
      <c r="AM93" s="469"/>
      <c r="AV93" s="469"/>
      <c r="BE93" s="470"/>
    </row>
    <row r="94">
      <c r="A94" s="54"/>
      <c r="B94" s="471" t="s">
        <v>189</v>
      </c>
      <c r="C94" s="472"/>
      <c r="L94" s="472"/>
      <c r="U94" s="472"/>
      <c r="AD94" s="472"/>
      <c r="AM94" s="472">
        <v>3.0</v>
      </c>
      <c r="AV94" s="472"/>
      <c r="BE94" s="473"/>
    </row>
    <row r="95">
      <c r="A95" s="38" t="s">
        <v>190</v>
      </c>
      <c r="B95" s="474" t="s">
        <v>191</v>
      </c>
      <c r="C95" s="429">
        <v>1000.0</v>
      </c>
      <c r="L95" s="429">
        <v>1000.0</v>
      </c>
      <c r="U95" s="429">
        <v>1000.0</v>
      </c>
      <c r="AD95" s="429">
        <v>1000.0</v>
      </c>
      <c r="AM95" s="429">
        <v>3000.0</v>
      </c>
      <c r="AV95" s="429">
        <v>2900.0</v>
      </c>
      <c r="BE95" s="430">
        <v>1000.0</v>
      </c>
    </row>
    <row r="96">
      <c r="A96" s="475">
        <f t="shared" ref="A96:A97" si="2">SUM(C95,L95,U95,AD95,AM95,AV95,BE95)</f>
        <v>10900</v>
      </c>
      <c r="B96" s="411" t="s">
        <v>192</v>
      </c>
      <c r="C96" s="431">
        <f>SUM(F4:F71)+C103</f>
        <v>11.5</v>
      </c>
      <c r="L96" s="431">
        <f>SUM(O4:O71)+L103</f>
        <v>11</v>
      </c>
      <c r="U96" s="431">
        <f>SUM(X4:X71)+U103</f>
        <v>12</v>
      </c>
      <c r="AD96" s="431">
        <f>SUM(AG4:AG71)+AD103</f>
        <v>14</v>
      </c>
      <c r="AM96" s="431">
        <f>SUM(AP4:AP71)+AM103</f>
        <v>32.5</v>
      </c>
      <c r="AV96" s="431">
        <f>SUM(AY4:AY71)+AV103</f>
        <v>37</v>
      </c>
      <c r="BE96" s="431">
        <f>SUM(BH4:BH71)+BE103</f>
        <v>14</v>
      </c>
    </row>
    <row r="97">
      <c r="A97" s="476">
        <f t="shared" si="2"/>
        <v>132</v>
      </c>
      <c r="B97" s="411" t="s">
        <v>193</v>
      </c>
      <c r="C97" s="433">
        <f>C95/C96</f>
        <v>86.95652174</v>
      </c>
      <c r="L97" s="433">
        <f>L95/L96</f>
        <v>90.90909091</v>
      </c>
      <c r="U97" s="433">
        <f>U95/U96</f>
        <v>83.33333333</v>
      </c>
      <c r="AD97" s="433">
        <f>AD95/AD96</f>
        <v>71.42857143</v>
      </c>
      <c r="AM97" s="433">
        <f>AM95/AM96</f>
        <v>92.30769231</v>
      </c>
      <c r="AV97" s="433">
        <f>AV95/AV96</f>
        <v>78.37837838</v>
      </c>
      <c r="BE97" s="434">
        <f>BE95/BE96</f>
        <v>71.42857143</v>
      </c>
    </row>
    <row r="98">
      <c r="A98" s="419">
        <f>A96/A97</f>
        <v>82.57575758</v>
      </c>
      <c r="B98" s="415" t="s">
        <v>194</v>
      </c>
      <c r="C98" s="420">
        <f>(SUM(K14:K31)+SUM(K48:K67))/C95</f>
        <v>0.162375</v>
      </c>
      <c r="L98" s="420">
        <f>(SUM(T14:T31)+SUM(T48:T67))/L95</f>
        <v>0.15225</v>
      </c>
      <c r="U98" s="420">
        <f>(SUM(AC14:AC31)+SUM(AC48:AC67))/U95</f>
        <v>0.172</v>
      </c>
      <c r="AD98" s="420">
        <f>(SUM(AL14:AL31)+SUM(AL48:AL67))/AD95</f>
        <v>0.196</v>
      </c>
      <c r="AM98" s="420">
        <f>(SUM(AU14:AU31)+SUM(AU48:AU67))/AM95</f>
        <v>0.1348916667</v>
      </c>
      <c r="AV98" s="420">
        <f>(SUM(BD14:BD31)+SUM(BD48:BD67))/AV95</f>
        <v>0.1607586207</v>
      </c>
      <c r="BE98" s="421">
        <f>(SUM(BM14:BM31)+SUM(BM48:BM67))/BE95</f>
        <v>0.18945</v>
      </c>
    </row>
    <row r="99">
      <c r="A99" s="477">
        <f>SUM(C98+L98+U98+AD98+AM98+AV98+BE98)/7</f>
        <v>0.1668178982</v>
      </c>
      <c r="B99" s="456" t="s">
        <v>195</v>
      </c>
      <c r="C99" s="478">
        <f>SUM(F4:F69)</f>
        <v>11.5</v>
      </c>
      <c r="L99" s="478">
        <f>SUM(O4:O69)</f>
        <v>11</v>
      </c>
      <c r="U99" s="478">
        <f>SUM(X4:X69)</f>
        <v>12</v>
      </c>
      <c r="AD99" s="478">
        <f>SUM(AG4:AG69)</f>
        <v>14</v>
      </c>
      <c r="AM99" s="478">
        <f>SUM(AP4:AP69)</f>
        <v>32.5</v>
      </c>
      <c r="AV99" s="478">
        <f>SUM(AY4:AY69)</f>
        <v>34</v>
      </c>
      <c r="BE99" s="479">
        <f>SUM(BH4:BH69)</f>
        <v>14</v>
      </c>
    </row>
    <row r="100">
      <c r="A100" s="419"/>
      <c r="B100" s="450" t="s">
        <v>196</v>
      </c>
      <c r="C100" s="480">
        <f>C95/C99</f>
        <v>86.95652174</v>
      </c>
      <c r="L100" s="480">
        <f>L95/L99</f>
        <v>90.90909091</v>
      </c>
      <c r="U100" s="480">
        <f>U95/U99</f>
        <v>83.33333333</v>
      </c>
      <c r="AD100" s="480">
        <f>AD95/AD99</f>
        <v>71.42857143</v>
      </c>
      <c r="AM100" s="480">
        <f>AM95/AM99</f>
        <v>92.30769231</v>
      </c>
      <c r="AV100" s="480">
        <f>AV95/AV99</f>
        <v>85.29411765</v>
      </c>
      <c r="BE100" s="481">
        <f>BE95/BE99</f>
        <v>71.42857143</v>
      </c>
    </row>
    <row r="101">
      <c r="A101" s="419"/>
      <c r="B101" s="482" t="s">
        <v>197</v>
      </c>
      <c r="C101" s="457"/>
      <c r="L101" s="457"/>
      <c r="U101" s="457"/>
      <c r="AD101" s="457"/>
      <c r="AM101" s="457"/>
      <c r="AV101" s="457"/>
      <c r="BE101" s="458"/>
    </row>
    <row r="102">
      <c r="A102" s="38"/>
      <c r="B102" s="483" t="s">
        <v>198</v>
      </c>
      <c r="C102" s="460"/>
      <c r="L102" s="460"/>
      <c r="U102" s="460"/>
      <c r="AD102" s="460"/>
      <c r="AM102" s="460"/>
      <c r="AV102" s="460"/>
      <c r="BE102" s="461"/>
    </row>
    <row r="103">
      <c r="A103" s="484"/>
      <c r="B103" s="485" t="s">
        <v>199</v>
      </c>
      <c r="C103" s="463">
        <f>SUM(G46:G69)</f>
        <v>0</v>
      </c>
      <c r="L103" s="463">
        <f>SUM(P46:P69)</f>
        <v>0</v>
      </c>
      <c r="U103" s="463">
        <f>SUM(Y46:Y69)</f>
        <v>0</v>
      </c>
      <c r="AD103" s="463">
        <f>SUM(AH46:AH69)</f>
        <v>0</v>
      </c>
      <c r="AM103" s="463">
        <f>SUM(AQ46:AQ69)</f>
        <v>0</v>
      </c>
      <c r="AV103" s="463">
        <f>SUM(AZ46:AZ69)</f>
        <v>0</v>
      </c>
      <c r="BE103" s="464">
        <f>SUM(BI46:BI69)</f>
        <v>0</v>
      </c>
    </row>
    <row r="104">
      <c r="A104" s="38"/>
      <c r="B104" s="465" t="s">
        <v>200</v>
      </c>
      <c r="C104" s="486" t="str">
        <f>C95/C103</f>
        <v>#DIV/0!</v>
      </c>
      <c r="L104" s="486" t="str">
        <f>L95/L103</f>
        <v>#DIV/0!</v>
      </c>
      <c r="U104" s="486" t="str">
        <f>U95/U103</f>
        <v>#DIV/0!</v>
      </c>
      <c r="AD104" s="486" t="str">
        <f>AD95/AD103</f>
        <v>#DIV/0!</v>
      </c>
      <c r="AM104" s="486" t="str">
        <f>AM95/AM103</f>
        <v>#DIV/0!</v>
      </c>
      <c r="AV104" s="486" t="str">
        <f>AV95/AV103</f>
        <v>#DIV/0!</v>
      </c>
      <c r="BE104" s="487" t="str">
        <f>BE95/BE103</f>
        <v>#DIV/0!</v>
      </c>
    </row>
    <row r="105">
      <c r="A105" s="38"/>
      <c r="B105" s="468" t="s">
        <v>201</v>
      </c>
      <c r="C105" s="469"/>
      <c r="L105" s="469"/>
      <c r="U105" s="469"/>
      <c r="AD105" s="469"/>
      <c r="AM105" s="469"/>
      <c r="AV105" s="469"/>
      <c r="BE105" s="470"/>
    </row>
    <row r="106">
      <c r="A106" s="38"/>
      <c r="B106" s="468" t="s">
        <v>202</v>
      </c>
      <c r="C106" s="469"/>
      <c r="L106" s="469"/>
      <c r="U106" s="469"/>
      <c r="AD106" s="469"/>
      <c r="AM106" s="469"/>
      <c r="AV106" s="469"/>
      <c r="BE106" s="470"/>
    </row>
    <row r="107">
      <c r="A107" s="419"/>
      <c r="B107" s="471" t="s">
        <v>203</v>
      </c>
      <c r="C107" s="472"/>
      <c r="L107" s="472"/>
      <c r="U107" s="472"/>
      <c r="AD107" s="472"/>
      <c r="AM107" s="472"/>
      <c r="AV107" s="472"/>
      <c r="BE107" s="473"/>
    </row>
    <row r="108">
      <c r="A108" s="419"/>
      <c r="B108" s="488" t="s">
        <v>204</v>
      </c>
      <c r="C108" s="489">
        <f>C96+C86</f>
        <v>20</v>
      </c>
      <c r="L108" s="489">
        <f>L96+L86</f>
        <v>18</v>
      </c>
      <c r="U108" s="489">
        <f>U96+U86</f>
        <v>19.5</v>
      </c>
      <c r="AD108" s="489">
        <f>AD96+AD86</f>
        <v>31.5</v>
      </c>
      <c r="AM108" s="489">
        <f>AM96+AM86</f>
        <v>49.5</v>
      </c>
      <c r="AV108" s="489">
        <f>AV96+AV86</f>
        <v>59.5</v>
      </c>
      <c r="BE108" s="490">
        <f>BE96+BE86</f>
        <v>34</v>
      </c>
    </row>
    <row r="109">
      <c r="A109" s="459"/>
      <c r="B109" s="488" t="s">
        <v>205</v>
      </c>
      <c r="C109" s="491">
        <f>C74/C108</f>
        <v>95</v>
      </c>
      <c r="L109" s="491">
        <f>L74/L108</f>
        <v>100</v>
      </c>
      <c r="U109" s="491">
        <f>U74/U108</f>
        <v>92.30769231</v>
      </c>
      <c r="AD109" s="491">
        <f>AD74/AD108</f>
        <v>57.14285714</v>
      </c>
      <c r="AM109" s="491">
        <f>AM74/AM108</f>
        <v>76.76767677</v>
      </c>
      <c r="AV109" s="491">
        <f>AV74/AV108</f>
        <v>97.4789916</v>
      </c>
      <c r="BE109" s="492">
        <f>BE74/BE108</f>
        <v>111.7647059</v>
      </c>
    </row>
    <row r="110">
      <c r="A110" s="493" t="s">
        <v>206</v>
      </c>
      <c r="B110" s="494" t="s">
        <v>207</v>
      </c>
      <c r="C110" s="495">
        <f>SUM(G2:G69)</f>
        <v>0</v>
      </c>
      <c r="L110" s="495">
        <f>SUM(P2:P69)</f>
        <v>0</v>
      </c>
      <c r="U110" s="495">
        <f>SUM(Y2:Y69)</f>
        <v>0</v>
      </c>
      <c r="AD110" s="495">
        <f>SUM(AH2:AH69)</f>
        <v>0</v>
      </c>
      <c r="AM110" s="495">
        <f>SUM(AQ2:AQ69)</f>
        <v>0</v>
      </c>
      <c r="AV110" s="495">
        <f>SUM(AZ2:AZ69)</f>
        <v>0</v>
      </c>
      <c r="BE110" s="496">
        <f>SUM(BI2:BI69)</f>
        <v>0</v>
      </c>
    </row>
    <row r="111">
      <c r="A111" s="497" t="str">
        <f>SUM(C111:BE111)/7</f>
        <v>#DIV/0!</v>
      </c>
      <c r="B111" s="494" t="s">
        <v>206</v>
      </c>
      <c r="C111" s="498" t="str">
        <f>C74/C110</f>
        <v>#DIV/0!</v>
      </c>
      <c r="L111" s="498" t="str">
        <f>L74/L110</f>
        <v>#DIV/0!</v>
      </c>
      <c r="U111" s="498" t="str">
        <f>U74/U110</f>
        <v>#DIV/0!</v>
      </c>
      <c r="AD111" s="498" t="str">
        <f>AD74/AD110</f>
        <v>#DIV/0!</v>
      </c>
      <c r="AM111" s="498" t="str">
        <f>AM74/AM110</f>
        <v>#DIV/0!</v>
      </c>
      <c r="AV111" s="498" t="str">
        <f>AV74/AV110</f>
        <v>#DIV/0!</v>
      </c>
      <c r="BE111" s="499" t="str">
        <f>BE74/BE110</f>
        <v>#DIV/0!</v>
      </c>
    </row>
    <row r="112">
      <c r="A112" s="38"/>
      <c r="B112" s="500" t="s">
        <v>208</v>
      </c>
      <c r="C112" s="501"/>
      <c r="L112" s="501"/>
      <c r="U112" s="501"/>
      <c r="AD112" s="501"/>
      <c r="AM112" s="501"/>
      <c r="AV112" s="501"/>
      <c r="BE112" s="502"/>
    </row>
    <row r="113">
      <c r="A113" s="503"/>
      <c r="B113" s="500" t="s">
        <v>209</v>
      </c>
      <c r="C113" s="501"/>
      <c r="L113" s="501"/>
      <c r="U113" s="501"/>
      <c r="AD113" s="501"/>
      <c r="AM113" s="501"/>
      <c r="AV113" s="501"/>
      <c r="BE113" s="502"/>
    </row>
    <row r="114">
      <c r="A114" s="65"/>
      <c r="B114" s="318"/>
      <c r="C114" s="65"/>
      <c r="D114" s="318"/>
      <c r="E114" s="318"/>
      <c r="F114" s="318"/>
      <c r="G114" s="318"/>
      <c r="H114" s="318"/>
      <c r="I114" s="318"/>
      <c r="J114" s="318"/>
      <c r="K114" s="318"/>
      <c r="L114" s="65"/>
      <c r="M114" s="318"/>
      <c r="N114" s="318"/>
      <c r="O114" s="318"/>
      <c r="P114" s="318"/>
      <c r="Q114" s="318"/>
      <c r="R114" s="318"/>
      <c r="S114" s="318"/>
      <c r="T114" s="318"/>
      <c r="U114" s="65"/>
      <c r="V114" s="318"/>
      <c r="W114" s="318"/>
      <c r="X114" s="318"/>
      <c r="Y114" s="318"/>
      <c r="Z114" s="318"/>
      <c r="AA114" s="318"/>
      <c r="AB114" s="318"/>
      <c r="AC114" s="318"/>
      <c r="AD114" s="65"/>
      <c r="AE114" s="318"/>
      <c r="AF114" s="318"/>
      <c r="AG114" s="318"/>
      <c r="AH114" s="318"/>
      <c r="AI114" s="318"/>
      <c r="AJ114" s="318"/>
      <c r="AK114" s="318"/>
      <c r="AL114" s="318"/>
      <c r="AM114" s="65"/>
      <c r="AN114" s="318"/>
      <c r="AO114" s="318"/>
      <c r="AP114" s="318"/>
      <c r="AQ114" s="318"/>
      <c r="AR114" s="318"/>
      <c r="AS114" s="318"/>
      <c r="AT114" s="318"/>
      <c r="AU114" s="318"/>
      <c r="AV114" s="65"/>
      <c r="AW114" s="318"/>
      <c r="AX114" s="318"/>
      <c r="AY114" s="318"/>
      <c r="AZ114" s="318"/>
      <c r="BA114" s="318"/>
      <c r="BB114" s="318"/>
      <c r="BC114" s="318"/>
      <c r="BD114" s="318"/>
      <c r="BE114" s="65"/>
      <c r="BF114" s="318"/>
      <c r="BG114" s="318"/>
      <c r="BH114" s="318"/>
      <c r="BI114" s="318"/>
      <c r="BJ114" s="318"/>
      <c r="BK114" s="318"/>
      <c r="BL114" s="318"/>
      <c r="BM114" s="318"/>
    </row>
    <row r="115">
      <c r="A115" s="65"/>
      <c r="B115" s="318"/>
      <c r="C115" s="65"/>
      <c r="D115" s="318"/>
      <c r="E115" s="318"/>
      <c r="F115" s="318"/>
      <c r="G115" s="318"/>
      <c r="H115" s="318"/>
      <c r="I115" s="318"/>
      <c r="J115" s="318"/>
      <c r="K115" s="318"/>
      <c r="L115" s="65"/>
      <c r="M115" s="318"/>
      <c r="N115" s="318"/>
      <c r="O115" s="318"/>
      <c r="P115" s="318"/>
      <c r="Q115" s="318"/>
      <c r="R115" s="318"/>
      <c r="S115" s="318"/>
      <c r="T115" s="318"/>
      <c r="U115" s="65"/>
      <c r="V115" s="318"/>
      <c r="W115" s="318"/>
      <c r="X115" s="318"/>
      <c r="Y115" s="318"/>
      <c r="Z115" s="318"/>
      <c r="AA115" s="318"/>
      <c r="AB115" s="318"/>
      <c r="AC115" s="318"/>
      <c r="AD115" s="65"/>
      <c r="AE115" s="318"/>
      <c r="AF115" s="318"/>
      <c r="AG115" s="318"/>
      <c r="AH115" s="318"/>
      <c r="AI115" s="318"/>
      <c r="AJ115" s="318"/>
      <c r="AK115" s="318"/>
      <c r="AL115" s="318"/>
      <c r="AM115" s="65"/>
      <c r="AN115" s="318"/>
      <c r="AO115" s="318"/>
      <c r="AP115" s="318"/>
      <c r="AQ115" s="318"/>
      <c r="AR115" s="318"/>
      <c r="AS115" s="318"/>
      <c r="AT115" s="318"/>
      <c r="AU115" s="318"/>
      <c r="AV115" s="65"/>
      <c r="AW115" s="318"/>
      <c r="AX115" s="318"/>
      <c r="AY115" s="318"/>
      <c r="AZ115" s="318"/>
      <c r="BA115" s="318"/>
      <c r="BB115" s="318"/>
      <c r="BC115" s="318"/>
      <c r="BD115" s="318"/>
      <c r="BE115" s="65"/>
      <c r="BF115" s="318"/>
      <c r="BG115" s="318"/>
      <c r="BH115" s="318"/>
      <c r="BI115" s="318"/>
      <c r="BJ115" s="318"/>
      <c r="BK115" s="318"/>
      <c r="BL115" s="318"/>
      <c r="BM115" s="318"/>
    </row>
    <row r="116">
      <c r="A116" s="65"/>
      <c r="B116" s="318"/>
      <c r="C116" s="65"/>
      <c r="D116" s="318"/>
      <c r="E116" s="318"/>
      <c r="F116" s="318"/>
      <c r="G116" s="318"/>
      <c r="H116" s="318"/>
      <c r="I116" s="318"/>
      <c r="J116" s="318"/>
      <c r="K116" s="318"/>
      <c r="L116" s="65"/>
      <c r="M116" s="318"/>
      <c r="N116" s="318"/>
      <c r="O116" s="318"/>
      <c r="P116" s="318"/>
      <c r="Q116" s="318"/>
      <c r="R116" s="318"/>
      <c r="S116" s="318"/>
      <c r="T116" s="318"/>
      <c r="U116" s="65"/>
      <c r="V116" s="318"/>
      <c r="W116" s="318"/>
      <c r="X116" s="318"/>
      <c r="Y116" s="318"/>
      <c r="Z116" s="318"/>
      <c r="AA116" s="318"/>
      <c r="AB116" s="318"/>
      <c r="AC116" s="318"/>
      <c r="AD116" s="65"/>
      <c r="AE116" s="318"/>
      <c r="AF116" s="318"/>
      <c r="AG116" s="318"/>
      <c r="AH116" s="318"/>
      <c r="AI116" s="318"/>
      <c r="AJ116" s="318"/>
      <c r="AK116" s="318"/>
      <c r="AL116" s="318"/>
      <c r="AM116" s="65"/>
      <c r="AN116" s="318"/>
      <c r="AO116" s="318"/>
      <c r="AP116" s="318"/>
      <c r="AQ116" s="318"/>
      <c r="AR116" s="318"/>
      <c r="AS116" s="318"/>
      <c r="AT116" s="318"/>
      <c r="AU116" s="318"/>
      <c r="AV116" s="65"/>
      <c r="AW116" s="318"/>
      <c r="AX116" s="318"/>
      <c r="AY116" s="318"/>
      <c r="AZ116" s="318"/>
      <c r="BA116" s="318"/>
      <c r="BB116" s="318"/>
      <c r="BC116" s="318"/>
      <c r="BD116" s="318"/>
      <c r="BE116" s="65"/>
      <c r="BF116" s="318"/>
      <c r="BG116" s="318"/>
      <c r="BH116" s="318"/>
      <c r="BI116" s="318"/>
      <c r="BJ116" s="318"/>
      <c r="BK116" s="318"/>
      <c r="BL116" s="318"/>
      <c r="BM116" s="318"/>
    </row>
    <row r="117">
      <c r="A117" s="65"/>
      <c r="B117" s="318"/>
      <c r="C117" s="65"/>
      <c r="D117" s="318"/>
      <c r="E117" s="318"/>
      <c r="F117" s="318"/>
      <c r="G117" s="318"/>
      <c r="H117" s="318"/>
      <c r="I117" s="318"/>
      <c r="J117" s="318"/>
      <c r="K117" s="318"/>
      <c r="L117" s="65"/>
      <c r="M117" s="318"/>
      <c r="N117" s="318"/>
      <c r="O117" s="318"/>
      <c r="P117" s="318"/>
      <c r="Q117" s="318"/>
      <c r="R117" s="318"/>
      <c r="S117" s="318"/>
      <c r="T117" s="318"/>
      <c r="U117" s="65"/>
      <c r="V117" s="318"/>
      <c r="W117" s="318"/>
      <c r="X117" s="318"/>
      <c r="Y117" s="318"/>
      <c r="Z117" s="318"/>
      <c r="AA117" s="318"/>
      <c r="AB117" s="318"/>
      <c r="AC117" s="318"/>
      <c r="AD117" s="65"/>
      <c r="AE117" s="318"/>
      <c r="AF117" s="318"/>
      <c r="AG117" s="318"/>
      <c r="AH117" s="318"/>
      <c r="AI117" s="318"/>
      <c r="AJ117" s="318"/>
      <c r="AK117" s="318"/>
      <c r="AL117" s="318"/>
      <c r="AM117" s="65"/>
      <c r="AN117" s="318"/>
      <c r="AO117" s="318"/>
      <c r="AP117" s="318"/>
      <c r="AQ117" s="318"/>
      <c r="AR117" s="318"/>
      <c r="AS117" s="318"/>
      <c r="AT117" s="318"/>
      <c r="AU117" s="318"/>
      <c r="AV117" s="65"/>
      <c r="AW117" s="318"/>
      <c r="AX117" s="318"/>
      <c r="AY117" s="318"/>
      <c r="AZ117" s="318"/>
      <c r="BA117" s="318"/>
      <c r="BB117" s="318"/>
      <c r="BC117" s="318"/>
      <c r="BD117" s="318"/>
      <c r="BE117" s="65"/>
      <c r="BF117" s="318"/>
      <c r="BG117" s="318"/>
      <c r="BH117" s="318"/>
      <c r="BI117" s="318"/>
      <c r="BJ117" s="318"/>
      <c r="BK117" s="318"/>
      <c r="BL117" s="318"/>
      <c r="BM117" s="318"/>
    </row>
    <row r="118">
      <c r="A118" s="65"/>
      <c r="B118" s="318"/>
      <c r="C118" s="65"/>
      <c r="D118" s="318"/>
      <c r="E118" s="318"/>
      <c r="F118" s="318"/>
      <c r="G118" s="318"/>
      <c r="H118" s="318"/>
      <c r="I118" s="318"/>
      <c r="J118" s="318"/>
      <c r="K118" s="318"/>
      <c r="L118" s="65"/>
      <c r="M118" s="318"/>
      <c r="N118" s="318"/>
      <c r="O118" s="318"/>
      <c r="P118" s="318"/>
      <c r="Q118" s="318"/>
      <c r="R118" s="318"/>
      <c r="S118" s="318"/>
      <c r="T118" s="318"/>
      <c r="U118" s="65"/>
      <c r="V118" s="318"/>
      <c r="W118" s="318"/>
      <c r="X118" s="318"/>
      <c r="Y118" s="318"/>
      <c r="Z118" s="318"/>
      <c r="AA118" s="318"/>
      <c r="AB118" s="318"/>
      <c r="AC118" s="318"/>
      <c r="AD118" s="65"/>
      <c r="AE118" s="318"/>
      <c r="AF118" s="318"/>
      <c r="AG118" s="318"/>
      <c r="AH118" s="318"/>
      <c r="AI118" s="318"/>
      <c r="AJ118" s="318"/>
      <c r="AK118" s="318"/>
      <c r="AL118" s="318"/>
      <c r="AM118" s="65"/>
      <c r="AN118" s="318"/>
      <c r="AO118" s="318"/>
      <c r="AP118" s="318"/>
      <c r="AQ118" s="318"/>
      <c r="AR118" s="318"/>
      <c r="AS118" s="318"/>
      <c r="AT118" s="318"/>
      <c r="AU118" s="318"/>
      <c r="AV118" s="65"/>
      <c r="AW118" s="318"/>
      <c r="AX118" s="318"/>
      <c r="AY118" s="318"/>
      <c r="AZ118" s="318"/>
      <c r="BA118" s="318"/>
      <c r="BB118" s="318"/>
      <c r="BC118" s="318"/>
      <c r="BD118" s="318"/>
      <c r="BE118" s="65"/>
      <c r="BF118" s="318"/>
      <c r="BG118" s="318"/>
      <c r="BH118" s="318"/>
      <c r="BI118" s="318"/>
      <c r="BJ118" s="318"/>
      <c r="BK118" s="318"/>
      <c r="BL118" s="318"/>
      <c r="BM118" s="318"/>
    </row>
    <row r="119">
      <c r="A119" s="65"/>
      <c r="B119" s="318"/>
      <c r="C119" s="65"/>
      <c r="D119" s="318"/>
      <c r="E119" s="318"/>
      <c r="F119" s="318"/>
      <c r="G119" s="318"/>
      <c r="H119" s="318"/>
      <c r="I119" s="318"/>
      <c r="J119" s="318"/>
      <c r="K119" s="318"/>
      <c r="L119" s="65"/>
      <c r="M119" s="318"/>
      <c r="N119" s="318"/>
      <c r="O119" s="318"/>
      <c r="P119" s="318"/>
      <c r="Q119" s="318"/>
      <c r="R119" s="318"/>
      <c r="S119" s="318"/>
      <c r="T119" s="318"/>
      <c r="U119" s="65"/>
      <c r="V119" s="318"/>
      <c r="W119" s="318"/>
      <c r="X119" s="318"/>
      <c r="Y119" s="318"/>
      <c r="Z119" s="318"/>
      <c r="AA119" s="318"/>
      <c r="AB119" s="318"/>
      <c r="AC119" s="318"/>
      <c r="AD119" s="65"/>
      <c r="AE119" s="318"/>
      <c r="AF119" s="318"/>
      <c r="AG119" s="318"/>
      <c r="AH119" s="318"/>
      <c r="AI119" s="318"/>
      <c r="AJ119" s="318"/>
      <c r="AK119" s="318"/>
      <c r="AL119" s="318"/>
      <c r="AM119" s="65"/>
      <c r="AN119" s="318"/>
      <c r="AO119" s="318"/>
      <c r="AP119" s="318"/>
      <c r="AQ119" s="318"/>
      <c r="AR119" s="318"/>
      <c r="AS119" s="318"/>
      <c r="AT119" s="318"/>
      <c r="AU119" s="318"/>
      <c r="AV119" s="65"/>
      <c r="AW119" s="318"/>
      <c r="AX119" s="318"/>
      <c r="AY119" s="318"/>
      <c r="AZ119" s="318"/>
      <c r="BA119" s="318"/>
      <c r="BB119" s="318"/>
      <c r="BC119" s="318"/>
      <c r="BD119" s="318"/>
      <c r="BE119" s="65"/>
      <c r="BF119" s="318"/>
      <c r="BG119" s="318"/>
      <c r="BH119" s="318"/>
      <c r="BI119" s="318"/>
      <c r="BJ119" s="318"/>
      <c r="BK119" s="318"/>
      <c r="BL119" s="318"/>
      <c r="BM119" s="318"/>
    </row>
    <row r="120">
      <c r="A120" s="65"/>
      <c r="B120" s="318"/>
      <c r="C120" s="65"/>
      <c r="D120" s="318"/>
      <c r="E120" s="318"/>
      <c r="F120" s="318"/>
      <c r="G120" s="318"/>
      <c r="H120" s="318"/>
      <c r="I120" s="318"/>
      <c r="J120" s="318"/>
      <c r="K120" s="318"/>
      <c r="L120" s="65"/>
      <c r="M120" s="318"/>
      <c r="N120" s="318"/>
      <c r="O120" s="318"/>
      <c r="P120" s="318"/>
      <c r="Q120" s="318"/>
      <c r="R120" s="318"/>
      <c r="S120" s="318"/>
      <c r="T120" s="318"/>
      <c r="U120" s="65"/>
      <c r="V120" s="318"/>
      <c r="W120" s="318"/>
      <c r="X120" s="318"/>
      <c r="Y120" s="318"/>
      <c r="Z120" s="318"/>
      <c r="AA120" s="318"/>
      <c r="AB120" s="318"/>
      <c r="AC120" s="318"/>
      <c r="AD120" s="65"/>
      <c r="AE120" s="318"/>
      <c r="AF120" s="318"/>
      <c r="AG120" s="318"/>
      <c r="AH120" s="318"/>
      <c r="AI120" s="318"/>
      <c r="AJ120" s="318"/>
      <c r="AK120" s="318"/>
      <c r="AL120" s="318"/>
      <c r="AM120" s="65"/>
      <c r="AN120" s="318"/>
      <c r="AO120" s="318"/>
      <c r="AP120" s="318"/>
      <c r="AQ120" s="318"/>
      <c r="AR120" s="318"/>
      <c r="AS120" s="318"/>
      <c r="AT120" s="318"/>
      <c r="AU120" s="318"/>
      <c r="AV120" s="65"/>
      <c r="AW120" s="318"/>
      <c r="AX120" s="318"/>
      <c r="AY120" s="318"/>
      <c r="AZ120" s="318"/>
      <c r="BA120" s="318"/>
      <c r="BB120" s="318"/>
      <c r="BC120" s="318"/>
      <c r="BD120" s="318"/>
      <c r="BE120" s="65"/>
      <c r="BF120" s="318"/>
      <c r="BG120" s="318"/>
      <c r="BH120" s="318"/>
      <c r="BI120" s="318"/>
      <c r="BJ120" s="318"/>
      <c r="BK120" s="318"/>
      <c r="BL120" s="318"/>
      <c r="BM120" s="318"/>
    </row>
    <row r="121">
      <c r="A121" s="65"/>
      <c r="B121" s="318"/>
      <c r="C121" s="65"/>
      <c r="D121" s="318"/>
      <c r="E121" s="318"/>
      <c r="F121" s="318"/>
      <c r="G121" s="318"/>
      <c r="H121" s="318"/>
      <c r="I121" s="318"/>
      <c r="J121" s="318"/>
      <c r="K121" s="318"/>
      <c r="L121" s="65"/>
      <c r="M121" s="318"/>
      <c r="N121" s="318"/>
      <c r="O121" s="318"/>
      <c r="P121" s="318"/>
      <c r="Q121" s="318"/>
      <c r="R121" s="318"/>
      <c r="S121" s="318"/>
      <c r="T121" s="318"/>
      <c r="U121" s="65"/>
      <c r="V121" s="318"/>
      <c r="W121" s="318"/>
      <c r="X121" s="318"/>
      <c r="Y121" s="318"/>
      <c r="Z121" s="318"/>
      <c r="AA121" s="318"/>
      <c r="AB121" s="318"/>
      <c r="AC121" s="318"/>
      <c r="AD121" s="65"/>
      <c r="AE121" s="318"/>
      <c r="AF121" s="318"/>
      <c r="AG121" s="318"/>
      <c r="AH121" s="318"/>
      <c r="AI121" s="318"/>
      <c r="AJ121" s="318"/>
      <c r="AK121" s="318"/>
      <c r="AL121" s="318"/>
      <c r="AM121" s="65"/>
      <c r="AN121" s="318"/>
      <c r="AO121" s="318"/>
      <c r="AP121" s="318"/>
      <c r="AQ121" s="318"/>
      <c r="AR121" s="318"/>
      <c r="AS121" s="318"/>
      <c r="AT121" s="318"/>
      <c r="AU121" s="318"/>
      <c r="AV121" s="65"/>
      <c r="AW121" s="318"/>
      <c r="AX121" s="318"/>
      <c r="AY121" s="318"/>
      <c r="AZ121" s="318"/>
      <c r="BA121" s="318"/>
      <c r="BB121" s="318"/>
      <c r="BC121" s="318"/>
      <c r="BD121" s="318"/>
      <c r="BE121" s="65"/>
      <c r="BF121" s="318"/>
      <c r="BG121" s="318"/>
      <c r="BH121" s="318"/>
      <c r="BI121" s="318"/>
      <c r="BJ121" s="318"/>
      <c r="BK121" s="318"/>
      <c r="BL121" s="318"/>
      <c r="BM121" s="318"/>
    </row>
    <row r="122">
      <c r="A122" s="65"/>
      <c r="B122" s="318"/>
      <c r="C122" s="65"/>
      <c r="D122" s="318"/>
      <c r="E122" s="318"/>
      <c r="F122" s="318"/>
      <c r="G122" s="318"/>
      <c r="H122" s="318"/>
      <c r="I122" s="318"/>
      <c r="J122" s="318"/>
      <c r="K122" s="318"/>
      <c r="L122" s="65"/>
      <c r="M122" s="318"/>
      <c r="N122" s="318"/>
      <c r="O122" s="318"/>
      <c r="P122" s="318"/>
      <c r="Q122" s="318"/>
      <c r="R122" s="318"/>
      <c r="S122" s="318"/>
      <c r="T122" s="318"/>
      <c r="U122" s="65"/>
      <c r="V122" s="318"/>
      <c r="W122" s="318"/>
      <c r="X122" s="318"/>
      <c r="Y122" s="318"/>
      <c r="Z122" s="318"/>
      <c r="AA122" s="318"/>
      <c r="AB122" s="318"/>
      <c r="AC122" s="318"/>
      <c r="AD122" s="65"/>
      <c r="AE122" s="318"/>
      <c r="AF122" s="318"/>
      <c r="AG122" s="318"/>
      <c r="AH122" s="318"/>
      <c r="AI122" s="318"/>
      <c r="AJ122" s="318"/>
      <c r="AK122" s="318"/>
      <c r="AL122" s="318"/>
      <c r="AM122" s="65"/>
      <c r="AN122" s="318"/>
      <c r="AO122" s="318"/>
      <c r="AP122" s="318"/>
      <c r="AQ122" s="318"/>
      <c r="AR122" s="318"/>
      <c r="AS122" s="318"/>
      <c r="AT122" s="318"/>
      <c r="AU122" s="318"/>
      <c r="AV122" s="65"/>
      <c r="AW122" s="318"/>
      <c r="AX122" s="318"/>
      <c r="AY122" s="318"/>
      <c r="AZ122" s="318"/>
      <c r="BA122" s="318"/>
      <c r="BB122" s="318"/>
      <c r="BC122" s="318"/>
      <c r="BD122" s="318"/>
      <c r="BE122" s="65"/>
      <c r="BF122" s="318"/>
      <c r="BG122" s="318"/>
      <c r="BH122" s="318"/>
      <c r="BI122" s="318"/>
      <c r="BJ122" s="318"/>
      <c r="BK122" s="318"/>
      <c r="BL122" s="318"/>
      <c r="BM122" s="318"/>
    </row>
    <row r="123">
      <c r="A123" s="65"/>
      <c r="B123" s="318"/>
      <c r="C123" s="65"/>
      <c r="D123" s="318"/>
      <c r="E123" s="318"/>
      <c r="F123" s="318"/>
      <c r="G123" s="318"/>
      <c r="H123" s="318"/>
      <c r="I123" s="318"/>
      <c r="J123" s="318"/>
      <c r="K123" s="318"/>
      <c r="L123" s="65"/>
      <c r="M123" s="318"/>
      <c r="N123" s="318"/>
      <c r="O123" s="318"/>
      <c r="P123" s="318"/>
      <c r="Q123" s="318"/>
      <c r="R123" s="318"/>
      <c r="S123" s="318"/>
      <c r="T123" s="318"/>
      <c r="U123" s="65"/>
      <c r="V123" s="318"/>
      <c r="W123" s="318"/>
      <c r="X123" s="318"/>
      <c r="Y123" s="318"/>
      <c r="Z123" s="318"/>
      <c r="AA123" s="318"/>
      <c r="AB123" s="318"/>
      <c r="AC123" s="318"/>
      <c r="AD123" s="65"/>
      <c r="AE123" s="318"/>
      <c r="AF123" s="318"/>
      <c r="AG123" s="318"/>
      <c r="AH123" s="318"/>
      <c r="AI123" s="318"/>
      <c r="AJ123" s="318"/>
      <c r="AK123" s="318"/>
      <c r="AL123" s="318"/>
      <c r="AM123" s="65"/>
      <c r="AN123" s="318"/>
      <c r="AO123" s="318"/>
      <c r="AP123" s="318"/>
      <c r="AQ123" s="318"/>
      <c r="AR123" s="318"/>
      <c r="AS123" s="318"/>
      <c r="AT123" s="318"/>
      <c r="AU123" s="318"/>
      <c r="AV123" s="65"/>
      <c r="AW123" s="318"/>
      <c r="AX123" s="318"/>
      <c r="AY123" s="318"/>
      <c r="AZ123" s="318"/>
      <c r="BA123" s="318"/>
      <c r="BB123" s="318"/>
      <c r="BC123" s="318"/>
      <c r="BD123" s="318"/>
      <c r="BE123" s="65"/>
      <c r="BF123" s="318"/>
      <c r="BG123" s="318"/>
      <c r="BH123" s="318"/>
      <c r="BI123" s="318"/>
      <c r="BJ123" s="318"/>
      <c r="BK123" s="318"/>
      <c r="BL123" s="318"/>
      <c r="BM123" s="318"/>
    </row>
    <row r="124">
      <c r="A124" s="65"/>
      <c r="B124" s="318"/>
      <c r="C124" s="65"/>
      <c r="D124" s="318"/>
      <c r="E124" s="318"/>
      <c r="F124" s="318"/>
      <c r="G124" s="318"/>
      <c r="H124" s="318"/>
      <c r="I124" s="318"/>
      <c r="J124" s="318"/>
      <c r="K124" s="318"/>
      <c r="L124" s="65"/>
      <c r="M124" s="318"/>
      <c r="N124" s="318"/>
      <c r="O124" s="318"/>
      <c r="P124" s="318"/>
      <c r="Q124" s="318"/>
      <c r="R124" s="318"/>
      <c r="S124" s="318"/>
      <c r="T124" s="318"/>
      <c r="U124" s="65"/>
      <c r="V124" s="318"/>
      <c r="W124" s="318"/>
      <c r="X124" s="318"/>
      <c r="Y124" s="318"/>
      <c r="Z124" s="318"/>
      <c r="AA124" s="318"/>
      <c r="AB124" s="318"/>
      <c r="AC124" s="318"/>
      <c r="AD124" s="65"/>
      <c r="AE124" s="318"/>
      <c r="AF124" s="318"/>
      <c r="AG124" s="318"/>
      <c r="AH124" s="318"/>
      <c r="AI124" s="318"/>
      <c r="AJ124" s="318"/>
      <c r="AK124" s="318"/>
      <c r="AL124" s="318"/>
      <c r="AM124" s="65"/>
      <c r="AN124" s="318"/>
      <c r="AO124" s="318"/>
      <c r="AP124" s="318"/>
      <c r="AQ124" s="318"/>
      <c r="AR124" s="318"/>
      <c r="AS124" s="318"/>
      <c r="AT124" s="318"/>
      <c r="AU124" s="318"/>
      <c r="AV124" s="65"/>
      <c r="AW124" s="318"/>
      <c r="AX124" s="318"/>
      <c r="AY124" s="318"/>
      <c r="AZ124" s="318"/>
      <c r="BA124" s="318"/>
      <c r="BB124" s="318"/>
      <c r="BC124" s="318"/>
      <c r="BD124" s="318"/>
      <c r="BE124" s="65"/>
      <c r="BF124" s="318"/>
      <c r="BG124" s="318"/>
      <c r="BH124" s="318"/>
      <c r="BI124" s="318"/>
      <c r="BJ124" s="318"/>
      <c r="BK124" s="318"/>
      <c r="BL124" s="318"/>
      <c r="BM124" s="318"/>
    </row>
    <row r="125">
      <c r="A125" s="65"/>
      <c r="B125" s="318"/>
      <c r="C125" s="65"/>
      <c r="D125" s="318"/>
      <c r="E125" s="318"/>
      <c r="F125" s="318"/>
      <c r="G125" s="318"/>
      <c r="H125" s="318"/>
      <c r="I125" s="318"/>
      <c r="J125" s="318"/>
      <c r="K125" s="318"/>
      <c r="L125" s="65"/>
      <c r="M125" s="318"/>
      <c r="N125" s="318"/>
      <c r="O125" s="318"/>
      <c r="P125" s="318"/>
      <c r="Q125" s="318"/>
      <c r="R125" s="318"/>
      <c r="S125" s="318"/>
      <c r="T125" s="318"/>
      <c r="U125" s="65"/>
      <c r="V125" s="318"/>
      <c r="W125" s="318"/>
      <c r="X125" s="318"/>
      <c r="Y125" s="318"/>
      <c r="Z125" s="318"/>
      <c r="AA125" s="318"/>
      <c r="AB125" s="318"/>
      <c r="AC125" s="318"/>
      <c r="AD125" s="65"/>
      <c r="AE125" s="318"/>
      <c r="AF125" s="318"/>
      <c r="AG125" s="318"/>
      <c r="AH125" s="318"/>
      <c r="AI125" s="318"/>
      <c r="AJ125" s="318"/>
      <c r="AK125" s="318"/>
      <c r="AL125" s="318"/>
      <c r="AM125" s="65"/>
      <c r="AN125" s="318"/>
      <c r="AO125" s="318"/>
      <c r="AP125" s="318"/>
      <c r="AQ125" s="318"/>
      <c r="AR125" s="318"/>
      <c r="AS125" s="318"/>
      <c r="AT125" s="318"/>
      <c r="AU125" s="318"/>
      <c r="AV125" s="65"/>
      <c r="AW125" s="318"/>
      <c r="AX125" s="318"/>
      <c r="AY125" s="318"/>
      <c r="AZ125" s="318"/>
      <c r="BA125" s="318"/>
      <c r="BB125" s="318"/>
      <c r="BC125" s="318"/>
      <c r="BD125" s="318"/>
      <c r="BE125" s="65"/>
      <c r="BF125" s="318"/>
      <c r="BG125" s="318"/>
      <c r="BH125" s="318"/>
      <c r="BI125" s="318"/>
      <c r="BJ125" s="318"/>
      <c r="BK125" s="318"/>
      <c r="BL125" s="318"/>
      <c r="BM125" s="318"/>
    </row>
    <row r="126">
      <c r="A126" s="65"/>
      <c r="B126" s="318"/>
      <c r="C126" s="65"/>
      <c r="D126" s="318"/>
      <c r="E126" s="318"/>
      <c r="F126" s="318"/>
      <c r="G126" s="318"/>
      <c r="H126" s="318"/>
      <c r="I126" s="318"/>
      <c r="J126" s="318"/>
      <c r="K126" s="318"/>
      <c r="L126" s="65"/>
      <c r="M126" s="318"/>
      <c r="N126" s="318"/>
      <c r="O126" s="318"/>
      <c r="P126" s="318"/>
      <c r="Q126" s="318"/>
      <c r="R126" s="318"/>
      <c r="S126" s="318"/>
      <c r="T126" s="318"/>
      <c r="U126" s="65"/>
      <c r="V126" s="318"/>
      <c r="W126" s="318"/>
      <c r="X126" s="318"/>
      <c r="Y126" s="318"/>
      <c r="Z126" s="318"/>
      <c r="AA126" s="318"/>
      <c r="AB126" s="318"/>
      <c r="AC126" s="318"/>
      <c r="AD126" s="65"/>
      <c r="AE126" s="318"/>
      <c r="AF126" s="318"/>
      <c r="AG126" s="318"/>
      <c r="AH126" s="318"/>
      <c r="AI126" s="318"/>
      <c r="AJ126" s="318"/>
      <c r="AK126" s="318"/>
      <c r="AL126" s="318"/>
      <c r="AM126" s="65"/>
      <c r="AN126" s="318"/>
      <c r="AO126" s="318"/>
      <c r="AP126" s="318"/>
      <c r="AQ126" s="318"/>
      <c r="AR126" s="318"/>
      <c r="AS126" s="318"/>
      <c r="AT126" s="318"/>
      <c r="AU126" s="318"/>
      <c r="AV126" s="65"/>
      <c r="AW126" s="318"/>
      <c r="AX126" s="318"/>
      <c r="AY126" s="318"/>
      <c r="AZ126" s="318"/>
      <c r="BA126" s="318"/>
      <c r="BB126" s="318"/>
      <c r="BC126" s="318"/>
      <c r="BD126" s="318"/>
      <c r="BE126" s="65"/>
      <c r="BF126" s="318"/>
      <c r="BG126" s="318"/>
      <c r="BH126" s="318"/>
      <c r="BI126" s="318"/>
      <c r="BJ126" s="318"/>
      <c r="BK126" s="318"/>
      <c r="BL126" s="318"/>
      <c r="BM126" s="318"/>
    </row>
    <row r="127">
      <c r="A127" s="65"/>
      <c r="B127" s="318"/>
      <c r="C127" s="65"/>
      <c r="D127" s="318"/>
      <c r="E127" s="318"/>
      <c r="F127" s="318"/>
      <c r="G127" s="318"/>
      <c r="H127" s="318"/>
      <c r="I127" s="318"/>
      <c r="J127" s="318"/>
      <c r="K127" s="318"/>
      <c r="L127" s="65"/>
      <c r="M127" s="318"/>
      <c r="N127" s="318"/>
      <c r="O127" s="318"/>
      <c r="P127" s="318"/>
      <c r="Q127" s="318"/>
      <c r="R127" s="318"/>
      <c r="S127" s="318"/>
      <c r="T127" s="318"/>
      <c r="U127" s="65"/>
      <c r="V127" s="318"/>
      <c r="W127" s="318"/>
      <c r="X127" s="318"/>
      <c r="Y127" s="318"/>
      <c r="Z127" s="318"/>
      <c r="AA127" s="318"/>
      <c r="AB127" s="318"/>
      <c r="AC127" s="318"/>
      <c r="AD127" s="65"/>
      <c r="AE127" s="318"/>
      <c r="AF127" s="318"/>
      <c r="AG127" s="318"/>
      <c r="AH127" s="318"/>
      <c r="AI127" s="318"/>
      <c r="AJ127" s="318"/>
      <c r="AK127" s="318"/>
      <c r="AL127" s="318"/>
      <c r="AM127" s="65"/>
      <c r="AN127" s="318"/>
      <c r="AO127" s="318"/>
      <c r="AP127" s="318"/>
      <c r="AQ127" s="318"/>
      <c r="AR127" s="318"/>
      <c r="AS127" s="318"/>
      <c r="AT127" s="318"/>
      <c r="AU127" s="318"/>
      <c r="AV127" s="65"/>
      <c r="AW127" s="318"/>
      <c r="AX127" s="318"/>
      <c r="AY127" s="318"/>
      <c r="AZ127" s="318"/>
      <c r="BA127" s="318"/>
      <c r="BB127" s="318"/>
      <c r="BC127" s="318"/>
      <c r="BD127" s="318"/>
      <c r="BE127" s="65"/>
      <c r="BF127" s="318"/>
      <c r="BG127" s="318"/>
      <c r="BH127" s="318"/>
      <c r="BI127" s="318"/>
      <c r="BJ127" s="318"/>
      <c r="BK127" s="318"/>
      <c r="BL127" s="318"/>
      <c r="BM127" s="318"/>
    </row>
    <row r="128">
      <c r="A128" s="65"/>
      <c r="B128" s="318"/>
      <c r="C128" s="65"/>
      <c r="D128" s="318"/>
      <c r="E128" s="318"/>
      <c r="F128" s="318"/>
      <c r="G128" s="318"/>
      <c r="H128" s="318"/>
      <c r="I128" s="318"/>
      <c r="J128" s="318"/>
      <c r="K128" s="318"/>
      <c r="L128" s="65"/>
      <c r="M128" s="318"/>
      <c r="N128" s="318"/>
      <c r="O128" s="318"/>
      <c r="P128" s="318"/>
      <c r="Q128" s="318"/>
      <c r="R128" s="318"/>
      <c r="S128" s="318"/>
      <c r="T128" s="318"/>
      <c r="U128" s="65"/>
      <c r="V128" s="318"/>
      <c r="W128" s="318"/>
      <c r="X128" s="318"/>
      <c r="Y128" s="318"/>
      <c r="Z128" s="318"/>
      <c r="AA128" s="318"/>
      <c r="AB128" s="318"/>
      <c r="AC128" s="318"/>
      <c r="AD128" s="65"/>
      <c r="AE128" s="318"/>
      <c r="AF128" s="318"/>
      <c r="AG128" s="318"/>
      <c r="AH128" s="318"/>
      <c r="AI128" s="318"/>
      <c r="AJ128" s="318"/>
      <c r="AK128" s="318"/>
      <c r="AL128" s="318"/>
      <c r="AM128" s="65"/>
      <c r="AN128" s="318"/>
      <c r="AO128" s="318"/>
      <c r="AP128" s="318"/>
      <c r="AQ128" s="318"/>
      <c r="AR128" s="318"/>
      <c r="AS128" s="318"/>
      <c r="AT128" s="318"/>
      <c r="AU128" s="318"/>
      <c r="AV128" s="65"/>
      <c r="AW128" s="318"/>
      <c r="AX128" s="318"/>
      <c r="AY128" s="318"/>
      <c r="AZ128" s="318"/>
      <c r="BA128" s="318"/>
      <c r="BB128" s="318"/>
      <c r="BC128" s="318"/>
      <c r="BD128" s="318"/>
      <c r="BE128" s="65"/>
      <c r="BF128" s="318"/>
      <c r="BG128" s="318"/>
      <c r="BH128" s="318"/>
      <c r="BI128" s="318"/>
      <c r="BJ128" s="318"/>
      <c r="BK128" s="318"/>
      <c r="BL128" s="318"/>
      <c r="BM128" s="318"/>
    </row>
    <row r="129">
      <c r="A129" s="65"/>
      <c r="B129" s="318"/>
      <c r="C129" s="65"/>
      <c r="D129" s="318"/>
      <c r="E129" s="318"/>
      <c r="F129" s="318"/>
      <c r="G129" s="318"/>
      <c r="H129" s="318"/>
      <c r="I129" s="318"/>
      <c r="J129" s="318"/>
      <c r="K129" s="318"/>
      <c r="L129" s="65"/>
      <c r="M129" s="318"/>
      <c r="N129" s="318"/>
      <c r="O129" s="318"/>
      <c r="P129" s="318"/>
      <c r="Q129" s="318"/>
      <c r="R129" s="318"/>
      <c r="S129" s="318"/>
      <c r="T129" s="318"/>
      <c r="U129" s="65"/>
      <c r="V129" s="318"/>
      <c r="W129" s="318"/>
      <c r="X129" s="318"/>
      <c r="Y129" s="318"/>
      <c r="Z129" s="318"/>
      <c r="AA129" s="318"/>
      <c r="AB129" s="318"/>
      <c r="AC129" s="318"/>
      <c r="AD129" s="65"/>
      <c r="AE129" s="318"/>
      <c r="AF129" s="318"/>
      <c r="AG129" s="318"/>
      <c r="AH129" s="318"/>
      <c r="AI129" s="318"/>
      <c r="AJ129" s="318"/>
      <c r="AK129" s="318"/>
      <c r="AL129" s="318"/>
      <c r="AM129" s="65"/>
      <c r="AN129" s="318"/>
      <c r="AO129" s="318"/>
      <c r="AP129" s="318"/>
      <c r="AQ129" s="318"/>
      <c r="AR129" s="318"/>
      <c r="AS129" s="318"/>
      <c r="AT129" s="318"/>
      <c r="AU129" s="318"/>
      <c r="AV129" s="65"/>
      <c r="AW129" s="318"/>
      <c r="AX129" s="318"/>
      <c r="AY129" s="318"/>
      <c r="AZ129" s="318"/>
      <c r="BA129" s="318"/>
      <c r="BB129" s="318"/>
      <c r="BC129" s="318"/>
      <c r="BD129" s="318"/>
      <c r="BE129" s="65"/>
      <c r="BF129" s="318"/>
      <c r="BG129" s="318"/>
      <c r="BH129" s="318"/>
      <c r="BI129" s="318"/>
      <c r="BJ129" s="318"/>
      <c r="BK129" s="318"/>
      <c r="BL129" s="318"/>
      <c r="BM129" s="318"/>
    </row>
    <row r="130">
      <c r="A130" s="65"/>
      <c r="B130" s="318"/>
      <c r="C130" s="65"/>
      <c r="D130" s="318"/>
      <c r="E130" s="318"/>
      <c r="F130" s="318"/>
      <c r="G130" s="318"/>
      <c r="H130" s="318"/>
      <c r="I130" s="318"/>
      <c r="J130" s="318"/>
      <c r="K130" s="318"/>
      <c r="L130" s="65"/>
      <c r="M130" s="318"/>
      <c r="N130" s="318"/>
      <c r="O130" s="318"/>
      <c r="P130" s="318"/>
      <c r="Q130" s="318"/>
      <c r="R130" s="318"/>
      <c r="S130" s="318"/>
      <c r="T130" s="318"/>
      <c r="U130" s="65"/>
      <c r="V130" s="318"/>
      <c r="W130" s="318"/>
      <c r="X130" s="318"/>
      <c r="Y130" s="318"/>
      <c r="Z130" s="318"/>
      <c r="AA130" s="318"/>
      <c r="AB130" s="318"/>
      <c r="AC130" s="318"/>
      <c r="AD130" s="65"/>
      <c r="AE130" s="318"/>
      <c r="AF130" s="318"/>
      <c r="AG130" s="318"/>
      <c r="AH130" s="318"/>
      <c r="AI130" s="318"/>
      <c r="AJ130" s="318"/>
      <c r="AK130" s="318"/>
      <c r="AL130" s="318"/>
      <c r="AM130" s="65"/>
      <c r="AN130" s="318"/>
      <c r="AO130" s="318"/>
      <c r="AP130" s="318"/>
      <c r="AQ130" s="318"/>
      <c r="AR130" s="318"/>
      <c r="AS130" s="318"/>
      <c r="AT130" s="318"/>
      <c r="AU130" s="318"/>
      <c r="AV130" s="65"/>
      <c r="AW130" s="318"/>
      <c r="AX130" s="318"/>
      <c r="AY130" s="318"/>
      <c r="AZ130" s="318"/>
      <c r="BA130" s="318"/>
      <c r="BB130" s="318"/>
      <c r="BC130" s="318"/>
      <c r="BD130" s="318"/>
      <c r="BE130" s="65"/>
      <c r="BF130" s="318"/>
      <c r="BG130" s="318"/>
      <c r="BH130" s="318"/>
      <c r="BI130" s="318"/>
      <c r="BJ130" s="318"/>
      <c r="BK130" s="318"/>
      <c r="BL130" s="318"/>
      <c r="BM130" s="318"/>
    </row>
    <row r="131">
      <c r="A131" s="65"/>
      <c r="B131" s="318"/>
      <c r="C131" s="65"/>
      <c r="D131" s="318"/>
      <c r="E131" s="318"/>
      <c r="F131" s="318"/>
      <c r="G131" s="318"/>
      <c r="H131" s="318"/>
      <c r="I131" s="318"/>
      <c r="J131" s="318"/>
      <c r="K131" s="318"/>
      <c r="L131" s="65"/>
      <c r="M131" s="318"/>
      <c r="N131" s="318"/>
      <c r="O131" s="318"/>
      <c r="P131" s="318"/>
      <c r="Q131" s="318"/>
      <c r="R131" s="318"/>
      <c r="S131" s="318"/>
      <c r="T131" s="318"/>
      <c r="U131" s="65"/>
      <c r="V131" s="318"/>
      <c r="W131" s="318"/>
      <c r="X131" s="318"/>
      <c r="Y131" s="318"/>
      <c r="Z131" s="318"/>
      <c r="AA131" s="318"/>
      <c r="AB131" s="318"/>
      <c r="AC131" s="318"/>
      <c r="AD131" s="65"/>
      <c r="AE131" s="318"/>
      <c r="AF131" s="318"/>
      <c r="AG131" s="318"/>
      <c r="AH131" s="318"/>
      <c r="AI131" s="318"/>
      <c r="AJ131" s="318"/>
      <c r="AK131" s="318"/>
      <c r="AL131" s="318"/>
      <c r="AM131" s="65"/>
      <c r="AN131" s="318"/>
      <c r="AO131" s="318"/>
      <c r="AP131" s="318"/>
      <c r="AQ131" s="318"/>
      <c r="AR131" s="318"/>
      <c r="AS131" s="318"/>
      <c r="AT131" s="318"/>
      <c r="AU131" s="318"/>
      <c r="AV131" s="65"/>
      <c r="AW131" s="318"/>
      <c r="AX131" s="318"/>
      <c r="AY131" s="318"/>
      <c r="AZ131" s="318"/>
      <c r="BA131" s="318"/>
      <c r="BB131" s="318"/>
      <c r="BC131" s="318"/>
      <c r="BD131" s="318"/>
      <c r="BE131" s="65"/>
      <c r="BF131" s="318"/>
      <c r="BG131" s="318"/>
      <c r="BH131" s="318"/>
      <c r="BI131" s="318"/>
      <c r="BJ131" s="318"/>
      <c r="BK131" s="318"/>
      <c r="BL131" s="318"/>
      <c r="BM131" s="318"/>
    </row>
    <row r="132">
      <c r="A132" s="65"/>
      <c r="B132" s="318"/>
      <c r="C132" s="65"/>
      <c r="D132" s="318"/>
      <c r="E132" s="318"/>
      <c r="F132" s="318"/>
      <c r="G132" s="318"/>
      <c r="H132" s="318"/>
      <c r="I132" s="318"/>
      <c r="J132" s="318"/>
      <c r="K132" s="318"/>
      <c r="L132" s="65"/>
      <c r="M132" s="318"/>
      <c r="N132" s="318"/>
      <c r="O132" s="318"/>
      <c r="P132" s="318"/>
      <c r="Q132" s="318"/>
      <c r="R132" s="318"/>
      <c r="S132" s="318"/>
      <c r="T132" s="318"/>
      <c r="U132" s="65"/>
      <c r="V132" s="318"/>
      <c r="W132" s="318"/>
      <c r="X132" s="318"/>
      <c r="Y132" s="318"/>
      <c r="Z132" s="318"/>
      <c r="AA132" s="318"/>
      <c r="AB132" s="318"/>
      <c r="AC132" s="318"/>
      <c r="AD132" s="65"/>
      <c r="AE132" s="318"/>
      <c r="AF132" s="318"/>
      <c r="AG132" s="318"/>
      <c r="AH132" s="318"/>
      <c r="AI132" s="318"/>
      <c r="AJ132" s="318"/>
      <c r="AK132" s="318"/>
      <c r="AL132" s="318"/>
      <c r="AM132" s="65"/>
      <c r="AN132" s="318"/>
      <c r="AO132" s="318"/>
      <c r="AP132" s="318"/>
      <c r="AQ132" s="318"/>
      <c r="AR132" s="318"/>
      <c r="AS132" s="318"/>
      <c r="AT132" s="318"/>
      <c r="AU132" s="318"/>
      <c r="AV132" s="65"/>
      <c r="AW132" s="318"/>
      <c r="AX132" s="318"/>
      <c r="AY132" s="318"/>
      <c r="AZ132" s="318"/>
      <c r="BA132" s="318"/>
      <c r="BB132" s="318"/>
      <c r="BC132" s="318"/>
      <c r="BD132" s="318"/>
      <c r="BE132" s="65"/>
      <c r="BF132" s="318"/>
      <c r="BG132" s="318"/>
      <c r="BH132" s="318"/>
      <c r="BI132" s="318"/>
      <c r="BJ132" s="318"/>
      <c r="BK132" s="318"/>
      <c r="BL132" s="318"/>
      <c r="BM132" s="318"/>
    </row>
    <row r="133">
      <c r="A133" s="65"/>
      <c r="B133" s="318"/>
      <c r="C133" s="65"/>
      <c r="D133" s="318"/>
      <c r="E133" s="318"/>
      <c r="F133" s="318"/>
      <c r="G133" s="318"/>
      <c r="H133" s="318"/>
      <c r="I133" s="318"/>
      <c r="J133" s="318"/>
      <c r="K133" s="318"/>
      <c r="L133" s="65"/>
      <c r="M133" s="318"/>
      <c r="N133" s="318"/>
      <c r="O133" s="318"/>
      <c r="P133" s="318"/>
      <c r="Q133" s="318"/>
      <c r="R133" s="318"/>
      <c r="S133" s="318"/>
      <c r="T133" s="318"/>
      <c r="U133" s="65"/>
      <c r="V133" s="318"/>
      <c r="W133" s="318"/>
      <c r="X133" s="318"/>
      <c r="Y133" s="318"/>
      <c r="Z133" s="318"/>
      <c r="AA133" s="318"/>
      <c r="AB133" s="318"/>
      <c r="AC133" s="318"/>
      <c r="AD133" s="65"/>
      <c r="AE133" s="318"/>
      <c r="AF133" s="318"/>
      <c r="AG133" s="318"/>
      <c r="AH133" s="318"/>
      <c r="AI133" s="318"/>
      <c r="AJ133" s="318"/>
      <c r="AK133" s="318"/>
      <c r="AL133" s="318"/>
      <c r="AM133" s="65"/>
      <c r="AN133" s="318"/>
      <c r="AO133" s="318"/>
      <c r="AP133" s="318"/>
      <c r="AQ133" s="318"/>
      <c r="AR133" s="318"/>
      <c r="AS133" s="318"/>
      <c r="AT133" s="318"/>
      <c r="AU133" s="318"/>
      <c r="AV133" s="65"/>
      <c r="AW133" s="318"/>
      <c r="AX133" s="318"/>
      <c r="AY133" s="318"/>
      <c r="AZ133" s="318"/>
      <c r="BA133" s="318"/>
      <c r="BB133" s="318"/>
      <c r="BC133" s="318"/>
      <c r="BD133" s="318"/>
      <c r="BE133" s="65"/>
      <c r="BF133" s="318"/>
      <c r="BG133" s="318"/>
      <c r="BH133" s="318"/>
      <c r="BI133" s="318"/>
      <c r="BJ133" s="318"/>
      <c r="BK133" s="318"/>
      <c r="BL133" s="318"/>
      <c r="BM133" s="318"/>
    </row>
    <row r="134">
      <c r="A134" s="65"/>
      <c r="B134" s="318"/>
      <c r="C134" s="65"/>
      <c r="D134" s="318"/>
      <c r="E134" s="318"/>
      <c r="F134" s="318"/>
      <c r="G134" s="318"/>
      <c r="H134" s="318"/>
      <c r="I134" s="318"/>
      <c r="J134" s="318"/>
      <c r="K134" s="318"/>
      <c r="L134" s="65"/>
      <c r="M134" s="318"/>
      <c r="N134" s="318"/>
      <c r="O134" s="318"/>
      <c r="P134" s="318"/>
      <c r="Q134" s="318"/>
      <c r="R134" s="318"/>
      <c r="S134" s="318"/>
      <c r="T134" s="318"/>
      <c r="U134" s="65"/>
      <c r="V134" s="318"/>
      <c r="W134" s="318"/>
      <c r="X134" s="318"/>
      <c r="Y134" s="318"/>
      <c r="Z134" s="318"/>
      <c r="AA134" s="318"/>
      <c r="AB134" s="318"/>
      <c r="AC134" s="318"/>
      <c r="AD134" s="65"/>
      <c r="AE134" s="318"/>
      <c r="AF134" s="318"/>
      <c r="AG134" s="318"/>
      <c r="AH134" s="318"/>
      <c r="AI134" s="318"/>
      <c r="AJ134" s="318"/>
      <c r="AK134" s="318"/>
      <c r="AL134" s="318"/>
      <c r="AM134" s="65"/>
      <c r="AN134" s="318"/>
      <c r="AO134" s="318"/>
      <c r="AP134" s="318"/>
      <c r="AQ134" s="318"/>
      <c r="AR134" s="318"/>
      <c r="AS134" s="318"/>
      <c r="AT134" s="318"/>
      <c r="AU134" s="318"/>
      <c r="AV134" s="65"/>
      <c r="AW134" s="318"/>
      <c r="AX134" s="318"/>
      <c r="AY134" s="318"/>
      <c r="AZ134" s="318"/>
      <c r="BA134" s="318"/>
      <c r="BB134" s="318"/>
      <c r="BC134" s="318"/>
      <c r="BD134" s="318"/>
      <c r="BE134" s="65"/>
      <c r="BF134" s="318"/>
      <c r="BG134" s="318"/>
      <c r="BH134" s="318"/>
      <c r="BI134" s="318"/>
      <c r="BJ134" s="318"/>
      <c r="BK134" s="318"/>
      <c r="BL134" s="318"/>
      <c r="BM134" s="318"/>
    </row>
    <row r="135">
      <c r="A135" s="65"/>
      <c r="B135" s="318"/>
      <c r="C135" s="65"/>
      <c r="D135" s="318"/>
      <c r="E135" s="318"/>
      <c r="F135" s="318"/>
      <c r="G135" s="318"/>
      <c r="H135" s="318"/>
      <c r="I135" s="318"/>
      <c r="J135" s="318"/>
      <c r="K135" s="318"/>
      <c r="L135" s="65"/>
      <c r="M135" s="318"/>
      <c r="N135" s="318"/>
      <c r="O135" s="318"/>
      <c r="P135" s="318"/>
      <c r="Q135" s="318"/>
      <c r="R135" s="318"/>
      <c r="S135" s="318"/>
      <c r="T135" s="318"/>
      <c r="U135" s="65"/>
      <c r="V135" s="318"/>
      <c r="W135" s="318"/>
      <c r="X135" s="318"/>
      <c r="Y135" s="318"/>
      <c r="Z135" s="318"/>
      <c r="AA135" s="318"/>
      <c r="AB135" s="318"/>
      <c r="AC135" s="318"/>
      <c r="AD135" s="65"/>
      <c r="AE135" s="318"/>
      <c r="AF135" s="318"/>
      <c r="AG135" s="318"/>
      <c r="AH135" s="318"/>
      <c r="AI135" s="318"/>
      <c r="AJ135" s="318"/>
      <c r="AK135" s="318"/>
      <c r="AL135" s="318"/>
      <c r="AM135" s="65"/>
      <c r="AN135" s="318"/>
      <c r="AO135" s="318"/>
      <c r="AP135" s="318"/>
      <c r="AQ135" s="318"/>
      <c r="AR135" s="318"/>
      <c r="AS135" s="318"/>
      <c r="AT135" s="318"/>
      <c r="AU135" s="318"/>
      <c r="AV135" s="65"/>
      <c r="AW135" s="318"/>
      <c r="AX135" s="318"/>
      <c r="AY135" s="318"/>
      <c r="AZ135" s="318"/>
      <c r="BA135" s="318"/>
      <c r="BB135" s="318"/>
      <c r="BC135" s="318"/>
      <c r="BD135" s="318"/>
      <c r="BE135" s="65"/>
      <c r="BF135" s="318"/>
      <c r="BG135" s="318"/>
      <c r="BH135" s="318"/>
      <c r="BI135" s="318"/>
      <c r="BJ135" s="318"/>
      <c r="BK135" s="318"/>
      <c r="BL135" s="318"/>
      <c r="BM135" s="318"/>
    </row>
    <row r="136">
      <c r="A136" s="65"/>
      <c r="B136" s="318"/>
      <c r="C136" s="65"/>
      <c r="D136" s="318"/>
      <c r="E136" s="318"/>
      <c r="F136" s="318"/>
      <c r="G136" s="318"/>
      <c r="H136" s="318"/>
      <c r="I136" s="318"/>
      <c r="J136" s="318"/>
      <c r="K136" s="318"/>
      <c r="L136" s="65"/>
      <c r="M136" s="318"/>
      <c r="N136" s="318"/>
      <c r="O136" s="318"/>
      <c r="P136" s="318"/>
      <c r="Q136" s="318"/>
      <c r="R136" s="318"/>
      <c r="S136" s="318"/>
      <c r="T136" s="318"/>
      <c r="U136" s="65"/>
      <c r="V136" s="318"/>
      <c r="W136" s="318"/>
      <c r="X136" s="318"/>
      <c r="Y136" s="318"/>
      <c r="Z136" s="318"/>
      <c r="AA136" s="318"/>
      <c r="AB136" s="318"/>
      <c r="AC136" s="318"/>
      <c r="AD136" s="65"/>
      <c r="AE136" s="318"/>
      <c r="AF136" s="318"/>
      <c r="AG136" s="318"/>
      <c r="AH136" s="318"/>
      <c r="AI136" s="318"/>
      <c r="AJ136" s="318"/>
      <c r="AK136" s="318"/>
      <c r="AL136" s="318"/>
      <c r="AM136" s="65"/>
      <c r="AN136" s="318"/>
      <c r="AO136" s="318"/>
      <c r="AP136" s="318"/>
      <c r="AQ136" s="318"/>
      <c r="AR136" s="318"/>
      <c r="AS136" s="318"/>
      <c r="AT136" s="318"/>
      <c r="AU136" s="318"/>
      <c r="AV136" s="65"/>
      <c r="AW136" s="318"/>
      <c r="AX136" s="318"/>
      <c r="AY136" s="318"/>
      <c r="AZ136" s="318"/>
      <c r="BA136" s="318"/>
      <c r="BB136" s="318"/>
      <c r="BC136" s="318"/>
      <c r="BD136" s="318"/>
      <c r="BE136" s="65"/>
      <c r="BF136" s="318"/>
      <c r="BG136" s="318"/>
      <c r="BH136" s="318"/>
      <c r="BI136" s="318"/>
      <c r="BJ136" s="318"/>
      <c r="BK136" s="318"/>
      <c r="BL136" s="318"/>
      <c r="BM136" s="318"/>
    </row>
    <row r="137">
      <c r="A137" s="65"/>
      <c r="B137" s="318"/>
      <c r="C137" s="65"/>
      <c r="D137" s="318"/>
      <c r="E137" s="318"/>
      <c r="F137" s="318"/>
      <c r="G137" s="318"/>
      <c r="H137" s="318"/>
      <c r="I137" s="318"/>
      <c r="J137" s="318"/>
      <c r="K137" s="318"/>
      <c r="L137" s="65"/>
      <c r="M137" s="318"/>
      <c r="N137" s="318"/>
      <c r="O137" s="318"/>
      <c r="P137" s="318"/>
      <c r="Q137" s="318"/>
      <c r="R137" s="318"/>
      <c r="S137" s="318"/>
      <c r="T137" s="318"/>
      <c r="U137" s="65"/>
      <c r="V137" s="318"/>
      <c r="W137" s="318"/>
      <c r="X137" s="318"/>
      <c r="Y137" s="318"/>
      <c r="Z137" s="318"/>
      <c r="AA137" s="318"/>
      <c r="AB137" s="318"/>
      <c r="AC137" s="318"/>
      <c r="AD137" s="65"/>
      <c r="AE137" s="318"/>
      <c r="AF137" s="318"/>
      <c r="AG137" s="318"/>
      <c r="AH137" s="318"/>
      <c r="AI137" s="318"/>
      <c r="AJ137" s="318"/>
      <c r="AK137" s="318"/>
      <c r="AL137" s="318"/>
      <c r="AM137" s="65"/>
      <c r="AN137" s="318"/>
      <c r="AO137" s="318"/>
      <c r="AP137" s="318"/>
      <c r="AQ137" s="318"/>
      <c r="AR137" s="318"/>
      <c r="AS137" s="318"/>
      <c r="AT137" s="318"/>
      <c r="AU137" s="318"/>
      <c r="AV137" s="65"/>
      <c r="AW137" s="318"/>
      <c r="AX137" s="318"/>
      <c r="AY137" s="318"/>
      <c r="AZ137" s="318"/>
      <c r="BA137" s="318"/>
      <c r="BB137" s="318"/>
      <c r="BC137" s="318"/>
      <c r="BD137" s="318"/>
      <c r="BE137" s="65"/>
      <c r="BF137" s="318"/>
      <c r="BG137" s="318"/>
      <c r="BH137" s="318"/>
      <c r="BI137" s="318"/>
      <c r="BJ137" s="318"/>
      <c r="BK137" s="318"/>
      <c r="BL137" s="318"/>
      <c r="BM137" s="318"/>
    </row>
    <row r="138">
      <c r="A138" s="65"/>
      <c r="B138" s="318"/>
      <c r="C138" s="65"/>
      <c r="D138" s="318"/>
      <c r="E138" s="318"/>
      <c r="F138" s="318"/>
      <c r="G138" s="318"/>
      <c r="H138" s="318"/>
      <c r="I138" s="318"/>
      <c r="J138" s="318"/>
      <c r="K138" s="318"/>
      <c r="L138" s="65"/>
      <c r="M138" s="318"/>
      <c r="N138" s="318"/>
      <c r="O138" s="318"/>
      <c r="P138" s="318"/>
      <c r="Q138" s="318"/>
      <c r="R138" s="318"/>
      <c r="S138" s="318"/>
      <c r="T138" s="318"/>
      <c r="U138" s="65"/>
      <c r="V138" s="318"/>
      <c r="W138" s="318"/>
      <c r="X138" s="318"/>
      <c r="Y138" s="318"/>
      <c r="Z138" s="318"/>
      <c r="AA138" s="318"/>
      <c r="AB138" s="318"/>
      <c r="AC138" s="318"/>
      <c r="AD138" s="65"/>
      <c r="AE138" s="318"/>
      <c r="AF138" s="318"/>
      <c r="AG138" s="318"/>
      <c r="AH138" s="318"/>
      <c r="AI138" s="318"/>
      <c r="AJ138" s="318"/>
      <c r="AK138" s="318"/>
      <c r="AL138" s="318"/>
      <c r="AM138" s="65"/>
      <c r="AN138" s="318"/>
      <c r="AO138" s="318"/>
      <c r="AP138" s="318"/>
      <c r="AQ138" s="318"/>
      <c r="AR138" s="318"/>
      <c r="AS138" s="318"/>
      <c r="AT138" s="318"/>
      <c r="AU138" s="318"/>
      <c r="AV138" s="65"/>
      <c r="AW138" s="318"/>
      <c r="AX138" s="318"/>
      <c r="AY138" s="318"/>
      <c r="AZ138" s="318"/>
      <c r="BA138" s="318"/>
      <c r="BB138" s="318"/>
      <c r="BC138" s="318"/>
      <c r="BD138" s="318"/>
      <c r="BE138" s="65"/>
      <c r="BF138" s="318"/>
      <c r="BG138" s="318"/>
      <c r="BH138" s="318"/>
      <c r="BI138" s="318"/>
      <c r="BJ138" s="318"/>
      <c r="BK138" s="318"/>
      <c r="BL138" s="318"/>
      <c r="BM138" s="318"/>
    </row>
    <row r="139">
      <c r="A139" s="65"/>
      <c r="B139" s="318"/>
      <c r="C139" s="65"/>
      <c r="D139" s="318"/>
      <c r="E139" s="318"/>
      <c r="F139" s="318"/>
      <c r="G139" s="318"/>
      <c r="H139" s="318"/>
      <c r="I139" s="318"/>
      <c r="J139" s="318"/>
      <c r="K139" s="318"/>
      <c r="L139" s="65"/>
      <c r="M139" s="318"/>
      <c r="N139" s="318"/>
      <c r="O139" s="318"/>
      <c r="P139" s="318"/>
      <c r="Q139" s="318"/>
      <c r="R139" s="318"/>
      <c r="S139" s="318"/>
      <c r="T139" s="318"/>
      <c r="U139" s="65"/>
      <c r="V139" s="318"/>
      <c r="W139" s="318"/>
      <c r="X139" s="318"/>
      <c r="Y139" s="318"/>
      <c r="Z139" s="318"/>
      <c r="AA139" s="318"/>
      <c r="AB139" s="318"/>
      <c r="AC139" s="318"/>
      <c r="AD139" s="65"/>
      <c r="AE139" s="318"/>
      <c r="AF139" s="318"/>
      <c r="AG139" s="318"/>
      <c r="AH139" s="318"/>
      <c r="AI139" s="318"/>
      <c r="AJ139" s="318"/>
      <c r="AK139" s="318"/>
      <c r="AL139" s="318"/>
      <c r="AM139" s="65"/>
      <c r="AN139" s="318"/>
      <c r="AO139" s="318"/>
      <c r="AP139" s="318"/>
      <c r="AQ139" s="318"/>
      <c r="AR139" s="318"/>
      <c r="AS139" s="318"/>
      <c r="AT139" s="318"/>
      <c r="AU139" s="318"/>
      <c r="AV139" s="65"/>
      <c r="AW139" s="318"/>
      <c r="AX139" s="318"/>
      <c r="AY139" s="318"/>
      <c r="AZ139" s="318"/>
      <c r="BA139" s="318"/>
      <c r="BB139" s="318"/>
      <c r="BC139" s="318"/>
      <c r="BD139" s="318"/>
      <c r="BE139" s="65"/>
      <c r="BF139" s="318"/>
      <c r="BG139" s="318"/>
      <c r="BH139" s="318"/>
      <c r="BI139" s="318"/>
      <c r="BJ139" s="318"/>
      <c r="BK139" s="318"/>
      <c r="BL139" s="318"/>
      <c r="BM139" s="318"/>
    </row>
    <row r="140">
      <c r="A140" s="65"/>
      <c r="B140" s="318"/>
      <c r="C140" s="65"/>
      <c r="D140" s="318"/>
      <c r="E140" s="318"/>
      <c r="F140" s="318"/>
      <c r="G140" s="318"/>
      <c r="H140" s="318"/>
      <c r="I140" s="318"/>
      <c r="J140" s="318"/>
      <c r="K140" s="318"/>
      <c r="L140" s="65"/>
      <c r="M140" s="318"/>
      <c r="N140" s="318"/>
      <c r="O140" s="318"/>
      <c r="P140" s="318"/>
      <c r="Q140" s="318"/>
      <c r="R140" s="318"/>
      <c r="S140" s="318"/>
      <c r="T140" s="318"/>
      <c r="U140" s="65"/>
      <c r="V140" s="318"/>
      <c r="W140" s="318"/>
      <c r="X140" s="318"/>
      <c r="Y140" s="318"/>
      <c r="Z140" s="318"/>
      <c r="AA140" s="318"/>
      <c r="AB140" s="318"/>
      <c r="AC140" s="318"/>
      <c r="AD140" s="65"/>
      <c r="AE140" s="318"/>
      <c r="AF140" s="318"/>
      <c r="AG140" s="318"/>
      <c r="AH140" s="318"/>
      <c r="AI140" s="318"/>
      <c r="AJ140" s="318"/>
      <c r="AK140" s="318"/>
      <c r="AL140" s="318"/>
      <c r="AM140" s="65"/>
      <c r="AN140" s="318"/>
      <c r="AO140" s="318"/>
      <c r="AP140" s="318"/>
      <c r="AQ140" s="318"/>
      <c r="AR140" s="318"/>
      <c r="AS140" s="318"/>
      <c r="AT140" s="318"/>
      <c r="AU140" s="318"/>
      <c r="AV140" s="65"/>
      <c r="AW140" s="318"/>
      <c r="AX140" s="318"/>
      <c r="AY140" s="318"/>
      <c r="AZ140" s="318"/>
      <c r="BA140" s="318"/>
      <c r="BB140" s="318"/>
      <c r="BC140" s="318"/>
      <c r="BD140" s="318"/>
      <c r="BE140" s="65"/>
      <c r="BF140" s="318"/>
      <c r="BG140" s="318"/>
      <c r="BH140" s="318"/>
      <c r="BI140" s="318"/>
      <c r="BJ140" s="318"/>
      <c r="BK140" s="318"/>
      <c r="BL140" s="318"/>
      <c r="BM140" s="318"/>
    </row>
    <row r="141">
      <c r="A141" s="65"/>
      <c r="B141" s="318"/>
      <c r="C141" s="65"/>
      <c r="D141" s="318"/>
      <c r="E141" s="318"/>
      <c r="F141" s="318"/>
      <c r="G141" s="318"/>
      <c r="H141" s="318"/>
      <c r="I141" s="318"/>
      <c r="J141" s="318"/>
      <c r="K141" s="318"/>
      <c r="L141" s="65"/>
      <c r="M141" s="318"/>
      <c r="N141" s="318"/>
      <c r="O141" s="318"/>
      <c r="P141" s="318"/>
      <c r="Q141" s="318"/>
      <c r="R141" s="318"/>
      <c r="S141" s="318"/>
      <c r="T141" s="318"/>
      <c r="U141" s="65"/>
      <c r="V141" s="318"/>
      <c r="W141" s="318"/>
      <c r="X141" s="318"/>
      <c r="Y141" s="318"/>
      <c r="Z141" s="318"/>
      <c r="AA141" s="318"/>
      <c r="AB141" s="318"/>
      <c r="AC141" s="318"/>
      <c r="AD141" s="65"/>
      <c r="AE141" s="318"/>
      <c r="AF141" s="318"/>
      <c r="AG141" s="318"/>
      <c r="AH141" s="318"/>
      <c r="AI141" s="318"/>
      <c r="AJ141" s="318"/>
      <c r="AK141" s="318"/>
      <c r="AL141" s="318"/>
      <c r="AM141" s="65"/>
      <c r="AN141" s="318"/>
      <c r="AO141" s="318"/>
      <c r="AP141" s="318"/>
      <c r="AQ141" s="318"/>
      <c r="AR141" s="318"/>
      <c r="AS141" s="318"/>
      <c r="AT141" s="318"/>
      <c r="AU141" s="318"/>
      <c r="AV141" s="65"/>
      <c r="AW141" s="318"/>
      <c r="AX141" s="318"/>
      <c r="AY141" s="318"/>
      <c r="AZ141" s="318"/>
      <c r="BA141" s="318"/>
      <c r="BB141" s="318"/>
      <c r="BC141" s="318"/>
      <c r="BD141" s="318"/>
      <c r="BE141" s="65"/>
      <c r="BF141" s="318"/>
      <c r="BG141" s="318"/>
      <c r="BH141" s="318"/>
      <c r="BI141" s="318"/>
      <c r="BJ141" s="318"/>
      <c r="BK141" s="318"/>
      <c r="BL141" s="318"/>
      <c r="BM141" s="318"/>
    </row>
    <row r="142">
      <c r="A142" s="65"/>
      <c r="B142" s="318"/>
      <c r="C142" s="65"/>
      <c r="D142" s="318"/>
      <c r="E142" s="318"/>
      <c r="F142" s="318"/>
      <c r="G142" s="318"/>
      <c r="H142" s="318"/>
      <c r="I142" s="318"/>
      <c r="J142" s="318"/>
      <c r="K142" s="318"/>
      <c r="L142" s="65"/>
      <c r="M142" s="318"/>
      <c r="N142" s="318"/>
      <c r="O142" s="318"/>
      <c r="P142" s="318"/>
      <c r="Q142" s="318"/>
      <c r="R142" s="318"/>
      <c r="S142" s="318"/>
      <c r="T142" s="318"/>
      <c r="U142" s="65"/>
      <c r="V142" s="318"/>
      <c r="W142" s="318"/>
      <c r="X142" s="318"/>
      <c r="Y142" s="318"/>
      <c r="Z142" s="318"/>
      <c r="AA142" s="318"/>
      <c r="AB142" s="318"/>
      <c r="AC142" s="318"/>
      <c r="AD142" s="65"/>
      <c r="AE142" s="318"/>
      <c r="AF142" s="318"/>
      <c r="AG142" s="318"/>
      <c r="AH142" s="318"/>
      <c r="AI142" s="318"/>
      <c r="AJ142" s="318"/>
      <c r="AK142" s="318"/>
      <c r="AL142" s="318"/>
      <c r="AM142" s="65"/>
      <c r="AN142" s="318"/>
      <c r="AO142" s="318"/>
      <c r="AP142" s="318"/>
      <c r="AQ142" s="318"/>
      <c r="AR142" s="318"/>
      <c r="AS142" s="318"/>
      <c r="AT142" s="318"/>
      <c r="AU142" s="318"/>
      <c r="AV142" s="65"/>
      <c r="AW142" s="318"/>
      <c r="AX142" s="318"/>
      <c r="AY142" s="318"/>
      <c r="AZ142" s="318"/>
      <c r="BA142" s="318"/>
      <c r="BB142" s="318"/>
      <c r="BC142" s="318"/>
      <c r="BD142" s="318"/>
      <c r="BE142" s="65"/>
      <c r="BF142" s="318"/>
      <c r="BG142" s="318"/>
      <c r="BH142" s="318"/>
      <c r="BI142" s="318"/>
      <c r="BJ142" s="318"/>
      <c r="BK142" s="318"/>
      <c r="BL142" s="318"/>
      <c r="BM142" s="318"/>
    </row>
    <row r="143">
      <c r="A143" s="65"/>
      <c r="B143" s="318"/>
      <c r="C143" s="65"/>
      <c r="D143" s="318"/>
      <c r="E143" s="318"/>
      <c r="F143" s="318"/>
      <c r="G143" s="318"/>
      <c r="H143" s="318"/>
      <c r="I143" s="318"/>
      <c r="J143" s="318"/>
      <c r="K143" s="318"/>
      <c r="L143" s="65"/>
      <c r="M143" s="318"/>
      <c r="N143" s="318"/>
      <c r="O143" s="318"/>
      <c r="P143" s="318"/>
      <c r="Q143" s="318"/>
      <c r="R143" s="318"/>
      <c r="S143" s="318"/>
      <c r="T143" s="318"/>
      <c r="U143" s="65"/>
      <c r="V143" s="318"/>
      <c r="W143" s="318"/>
      <c r="X143" s="318"/>
      <c r="Y143" s="318"/>
      <c r="Z143" s="318"/>
      <c r="AA143" s="318"/>
      <c r="AB143" s="318"/>
      <c r="AC143" s="318"/>
      <c r="AD143" s="65"/>
      <c r="AE143" s="318"/>
      <c r="AF143" s="318"/>
      <c r="AG143" s="318"/>
      <c r="AH143" s="318"/>
      <c r="AI143" s="318"/>
      <c r="AJ143" s="318"/>
      <c r="AK143" s="318"/>
      <c r="AL143" s="318"/>
      <c r="AM143" s="65"/>
      <c r="AN143" s="318"/>
      <c r="AO143" s="318"/>
      <c r="AP143" s="318"/>
      <c r="AQ143" s="318"/>
      <c r="AR143" s="318"/>
      <c r="AS143" s="318"/>
      <c r="AT143" s="318"/>
      <c r="AU143" s="318"/>
      <c r="AV143" s="65"/>
      <c r="AW143" s="318"/>
      <c r="AX143" s="318"/>
      <c r="AY143" s="318"/>
      <c r="AZ143" s="318"/>
      <c r="BA143" s="318"/>
      <c r="BB143" s="318"/>
      <c r="BC143" s="318"/>
      <c r="BD143" s="318"/>
      <c r="BE143" s="65"/>
      <c r="BF143" s="318"/>
      <c r="BG143" s="318"/>
      <c r="BH143" s="318"/>
      <c r="BI143" s="318"/>
      <c r="BJ143" s="318"/>
      <c r="BK143" s="318"/>
      <c r="BL143" s="318"/>
      <c r="BM143" s="318"/>
    </row>
    <row r="144">
      <c r="A144" s="65"/>
      <c r="B144" s="318"/>
      <c r="C144" s="65"/>
      <c r="D144" s="318"/>
      <c r="E144" s="318"/>
      <c r="F144" s="318"/>
      <c r="G144" s="318"/>
      <c r="H144" s="318"/>
      <c r="I144" s="318"/>
      <c r="J144" s="318"/>
      <c r="K144" s="318"/>
      <c r="L144" s="65"/>
      <c r="M144" s="318"/>
      <c r="N144" s="318"/>
      <c r="O144" s="318"/>
      <c r="P144" s="318"/>
      <c r="Q144" s="318"/>
      <c r="R144" s="318"/>
      <c r="S144" s="318"/>
      <c r="T144" s="318"/>
      <c r="U144" s="65"/>
      <c r="V144" s="318"/>
      <c r="W144" s="318"/>
      <c r="X144" s="318"/>
      <c r="Y144" s="318"/>
      <c r="Z144" s="318"/>
      <c r="AA144" s="318"/>
      <c r="AB144" s="318"/>
      <c r="AC144" s="318"/>
      <c r="AD144" s="65"/>
      <c r="AE144" s="318"/>
      <c r="AF144" s="318"/>
      <c r="AG144" s="318"/>
      <c r="AH144" s="318"/>
      <c r="AI144" s="318"/>
      <c r="AJ144" s="318"/>
      <c r="AK144" s="318"/>
      <c r="AL144" s="318"/>
      <c r="AM144" s="65"/>
      <c r="AN144" s="318"/>
      <c r="AO144" s="318"/>
      <c r="AP144" s="318"/>
      <c r="AQ144" s="318"/>
      <c r="AR144" s="318"/>
      <c r="AS144" s="318"/>
      <c r="AT144" s="318"/>
      <c r="AU144" s="318"/>
      <c r="AV144" s="65"/>
      <c r="AW144" s="318"/>
      <c r="AX144" s="318"/>
      <c r="AY144" s="318"/>
      <c r="AZ144" s="318"/>
      <c r="BA144" s="318"/>
      <c r="BB144" s="318"/>
      <c r="BC144" s="318"/>
      <c r="BD144" s="318"/>
      <c r="BE144" s="65"/>
      <c r="BF144" s="318"/>
      <c r="BG144" s="318"/>
      <c r="BH144" s="318"/>
      <c r="BI144" s="318"/>
      <c r="BJ144" s="318"/>
      <c r="BK144" s="318"/>
      <c r="BL144" s="318"/>
      <c r="BM144" s="318"/>
    </row>
    <row r="145">
      <c r="A145" s="65"/>
      <c r="B145" s="318"/>
      <c r="C145" s="65"/>
      <c r="D145" s="318"/>
      <c r="E145" s="318"/>
      <c r="F145" s="318"/>
      <c r="G145" s="318"/>
      <c r="H145" s="318"/>
      <c r="I145" s="318"/>
      <c r="J145" s="318"/>
      <c r="K145" s="318"/>
      <c r="L145" s="65"/>
      <c r="M145" s="318"/>
      <c r="N145" s="318"/>
      <c r="O145" s="318"/>
      <c r="P145" s="318"/>
      <c r="Q145" s="318"/>
      <c r="R145" s="318"/>
      <c r="S145" s="318"/>
      <c r="T145" s="318"/>
      <c r="U145" s="65"/>
      <c r="V145" s="318"/>
      <c r="W145" s="318"/>
      <c r="X145" s="318"/>
      <c r="Y145" s="318"/>
      <c r="Z145" s="318"/>
      <c r="AA145" s="318"/>
      <c r="AB145" s="318"/>
      <c r="AC145" s="318"/>
      <c r="AD145" s="65"/>
      <c r="AE145" s="318"/>
      <c r="AF145" s="318"/>
      <c r="AG145" s="318"/>
      <c r="AH145" s="318"/>
      <c r="AI145" s="318"/>
      <c r="AJ145" s="318"/>
      <c r="AK145" s="318"/>
      <c r="AL145" s="318"/>
      <c r="AM145" s="65"/>
      <c r="AN145" s="318"/>
      <c r="AO145" s="318"/>
      <c r="AP145" s="318"/>
      <c r="AQ145" s="318"/>
      <c r="AR145" s="318"/>
      <c r="AS145" s="318"/>
      <c r="AT145" s="318"/>
      <c r="AU145" s="318"/>
      <c r="AV145" s="65"/>
      <c r="AW145" s="318"/>
      <c r="AX145" s="318"/>
      <c r="AY145" s="318"/>
      <c r="AZ145" s="318"/>
      <c r="BA145" s="318"/>
      <c r="BB145" s="318"/>
      <c r="BC145" s="318"/>
      <c r="BD145" s="318"/>
      <c r="BE145" s="65"/>
      <c r="BF145" s="318"/>
      <c r="BG145" s="318"/>
      <c r="BH145" s="318"/>
      <c r="BI145" s="318"/>
      <c r="BJ145" s="318"/>
      <c r="BK145" s="318"/>
      <c r="BL145" s="318"/>
      <c r="BM145" s="318"/>
    </row>
    <row r="146">
      <c r="A146" s="65"/>
      <c r="B146" s="318"/>
      <c r="C146" s="65"/>
      <c r="D146" s="318"/>
      <c r="E146" s="318"/>
      <c r="F146" s="318"/>
      <c r="G146" s="318"/>
      <c r="H146" s="318"/>
      <c r="I146" s="318"/>
      <c r="J146" s="318"/>
      <c r="K146" s="318"/>
      <c r="L146" s="65"/>
      <c r="M146" s="318"/>
      <c r="N146" s="318"/>
      <c r="O146" s="318"/>
      <c r="P146" s="318"/>
      <c r="Q146" s="318"/>
      <c r="R146" s="318"/>
      <c r="S146" s="318"/>
      <c r="T146" s="318"/>
      <c r="U146" s="65"/>
      <c r="V146" s="318"/>
      <c r="W146" s="318"/>
      <c r="X146" s="318"/>
      <c r="Y146" s="318"/>
      <c r="Z146" s="318"/>
      <c r="AA146" s="318"/>
      <c r="AB146" s="318"/>
      <c r="AC146" s="318"/>
      <c r="AD146" s="65"/>
      <c r="AE146" s="318"/>
      <c r="AF146" s="318"/>
      <c r="AG146" s="318"/>
      <c r="AH146" s="318"/>
      <c r="AI146" s="318"/>
      <c r="AJ146" s="318"/>
      <c r="AK146" s="318"/>
      <c r="AL146" s="318"/>
      <c r="AM146" s="65"/>
      <c r="AN146" s="318"/>
      <c r="AO146" s="318"/>
      <c r="AP146" s="318"/>
      <c r="AQ146" s="318"/>
      <c r="AR146" s="318"/>
      <c r="AS146" s="318"/>
      <c r="AT146" s="318"/>
      <c r="AU146" s="318"/>
      <c r="AV146" s="65"/>
      <c r="AW146" s="318"/>
      <c r="AX146" s="318"/>
      <c r="AY146" s="318"/>
      <c r="AZ146" s="318"/>
      <c r="BA146" s="318"/>
      <c r="BB146" s="318"/>
      <c r="BC146" s="318"/>
      <c r="BD146" s="318"/>
      <c r="BE146" s="65"/>
      <c r="BF146" s="318"/>
      <c r="BG146" s="318"/>
      <c r="BH146" s="318"/>
      <c r="BI146" s="318"/>
      <c r="BJ146" s="318"/>
      <c r="BK146" s="318"/>
      <c r="BL146" s="318"/>
      <c r="BM146" s="318"/>
    </row>
    <row r="147">
      <c r="A147" s="65"/>
      <c r="B147" s="318"/>
      <c r="C147" s="65"/>
      <c r="D147" s="318"/>
      <c r="E147" s="318"/>
      <c r="F147" s="318"/>
      <c r="G147" s="318"/>
      <c r="H147" s="318"/>
      <c r="I147" s="318"/>
      <c r="J147" s="318"/>
      <c r="K147" s="318"/>
      <c r="L147" s="65"/>
      <c r="M147" s="318"/>
      <c r="N147" s="318"/>
      <c r="O147" s="318"/>
      <c r="P147" s="318"/>
      <c r="Q147" s="318"/>
      <c r="R147" s="318"/>
      <c r="S147" s="318"/>
      <c r="T147" s="318"/>
      <c r="U147" s="65"/>
      <c r="V147" s="318"/>
      <c r="W147" s="318"/>
      <c r="X147" s="318"/>
      <c r="Y147" s="318"/>
      <c r="Z147" s="318"/>
      <c r="AA147" s="318"/>
      <c r="AB147" s="318"/>
      <c r="AC147" s="318"/>
      <c r="AD147" s="65"/>
      <c r="AE147" s="318"/>
      <c r="AF147" s="318"/>
      <c r="AG147" s="318"/>
      <c r="AH147" s="318"/>
      <c r="AI147" s="318"/>
      <c r="AJ147" s="318"/>
      <c r="AK147" s="318"/>
      <c r="AL147" s="318"/>
      <c r="AM147" s="65"/>
      <c r="AN147" s="318"/>
      <c r="AO147" s="318"/>
      <c r="AP147" s="318"/>
      <c r="AQ147" s="318"/>
      <c r="AR147" s="318"/>
      <c r="AS147" s="318"/>
      <c r="AT147" s="318"/>
      <c r="AU147" s="318"/>
      <c r="AV147" s="65"/>
      <c r="AW147" s="318"/>
      <c r="AX147" s="318"/>
      <c r="AY147" s="318"/>
      <c r="AZ147" s="318"/>
      <c r="BA147" s="318"/>
      <c r="BB147" s="318"/>
      <c r="BC147" s="318"/>
      <c r="BD147" s="318"/>
      <c r="BE147" s="65"/>
      <c r="BF147" s="318"/>
      <c r="BG147" s="318"/>
      <c r="BH147" s="318"/>
      <c r="BI147" s="318"/>
      <c r="BJ147" s="318"/>
      <c r="BK147" s="318"/>
      <c r="BL147" s="318"/>
      <c r="BM147" s="318"/>
    </row>
    <row r="148">
      <c r="A148" s="65"/>
      <c r="B148" s="318"/>
      <c r="C148" s="65"/>
      <c r="D148" s="318"/>
      <c r="E148" s="318"/>
      <c r="F148" s="318"/>
      <c r="G148" s="318"/>
      <c r="H148" s="318"/>
      <c r="I148" s="318"/>
      <c r="J148" s="318"/>
      <c r="K148" s="318"/>
      <c r="L148" s="65"/>
      <c r="M148" s="318"/>
      <c r="N148" s="318"/>
      <c r="O148" s="318"/>
      <c r="P148" s="318"/>
      <c r="Q148" s="318"/>
      <c r="R148" s="318"/>
      <c r="S148" s="318"/>
      <c r="T148" s="318"/>
      <c r="U148" s="65"/>
      <c r="V148" s="318"/>
      <c r="W148" s="318"/>
      <c r="X148" s="318"/>
      <c r="Y148" s="318"/>
      <c r="Z148" s="318"/>
      <c r="AA148" s="318"/>
      <c r="AB148" s="318"/>
      <c r="AC148" s="318"/>
      <c r="AD148" s="65"/>
      <c r="AE148" s="318"/>
      <c r="AF148" s="318"/>
      <c r="AG148" s="318"/>
      <c r="AH148" s="318"/>
      <c r="AI148" s="318"/>
      <c r="AJ148" s="318"/>
      <c r="AK148" s="318"/>
      <c r="AL148" s="318"/>
      <c r="AM148" s="65"/>
      <c r="AN148" s="318"/>
      <c r="AO148" s="318"/>
      <c r="AP148" s="318"/>
      <c r="AQ148" s="318"/>
      <c r="AR148" s="318"/>
      <c r="AS148" s="318"/>
      <c r="AT148" s="318"/>
      <c r="AU148" s="318"/>
      <c r="AV148" s="65"/>
      <c r="AW148" s="318"/>
      <c r="AX148" s="318"/>
      <c r="AY148" s="318"/>
      <c r="AZ148" s="318"/>
      <c r="BA148" s="318"/>
      <c r="BB148" s="318"/>
      <c r="BC148" s="318"/>
      <c r="BD148" s="318"/>
      <c r="BE148" s="65"/>
      <c r="BF148" s="318"/>
      <c r="BG148" s="318"/>
      <c r="BH148" s="318"/>
      <c r="BI148" s="318"/>
      <c r="BJ148" s="318"/>
      <c r="BK148" s="318"/>
      <c r="BL148" s="318"/>
      <c r="BM148" s="318"/>
    </row>
    <row r="149">
      <c r="A149" s="65"/>
      <c r="B149" s="318"/>
      <c r="C149" s="65"/>
      <c r="D149" s="318"/>
      <c r="E149" s="318"/>
      <c r="F149" s="318"/>
      <c r="G149" s="318"/>
      <c r="H149" s="318"/>
      <c r="I149" s="318"/>
      <c r="J149" s="318"/>
      <c r="K149" s="318"/>
      <c r="L149" s="65"/>
      <c r="M149" s="318"/>
      <c r="N149" s="318"/>
      <c r="O149" s="318"/>
      <c r="P149" s="318"/>
      <c r="Q149" s="318"/>
      <c r="R149" s="318"/>
      <c r="S149" s="318"/>
      <c r="T149" s="318"/>
      <c r="U149" s="65"/>
      <c r="V149" s="318"/>
      <c r="W149" s="318"/>
      <c r="X149" s="318"/>
      <c r="Y149" s="318"/>
      <c r="Z149" s="318"/>
      <c r="AA149" s="318"/>
      <c r="AB149" s="318"/>
      <c r="AC149" s="318"/>
      <c r="AD149" s="65"/>
      <c r="AE149" s="318"/>
      <c r="AF149" s="318"/>
      <c r="AG149" s="318"/>
      <c r="AH149" s="318"/>
      <c r="AI149" s="318"/>
      <c r="AJ149" s="318"/>
      <c r="AK149" s="318"/>
      <c r="AL149" s="318"/>
      <c r="AM149" s="65"/>
      <c r="AN149" s="318"/>
      <c r="AO149" s="318"/>
      <c r="AP149" s="318"/>
      <c r="AQ149" s="318"/>
      <c r="AR149" s="318"/>
      <c r="AS149" s="318"/>
      <c r="AT149" s="318"/>
      <c r="AU149" s="318"/>
      <c r="AV149" s="65"/>
      <c r="AW149" s="318"/>
      <c r="AX149" s="318"/>
      <c r="AY149" s="318"/>
      <c r="AZ149" s="318"/>
      <c r="BA149" s="318"/>
      <c r="BB149" s="318"/>
      <c r="BC149" s="318"/>
      <c r="BD149" s="318"/>
      <c r="BE149" s="65"/>
      <c r="BF149" s="318"/>
      <c r="BG149" s="318"/>
      <c r="BH149" s="318"/>
      <c r="BI149" s="318"/>
      <c r="BJ149" s="318"/>
      <c r="BK149" s="318"/>
      <c r="BL149" s="318"/>
      <c r="BM149" s="318"/>
    </row>
    <row r="150">
      <c r="A150" s="65"/>
      <c r="B150" s="318"/>
      <c r="C150" s="65"/>
      <c r="D150" s="318"/>
      <c r="E150" s="318"/>
      <c r="F150" s="318"/>
      <c r="G150" s="318"/>
      <c r="H150" s="318"/>
      <c r="I150" s="318"/>
      <c r="J150" s="318"/>
      <c r="K150" s="318"/>
      <c r="L150" s="65"/>
      <c r="M150" s="318"/>
      <c r="N150" s="318"/>
      <c r="O150" s="318"/>
      <c r="P150" s="318"/>
      <c r="Q150" s="318"/>
      <c r="R150" s="318"/>
      <c r="S150" s="318"/>
      <c r="T150" s="318"/>
      <c r="U150" s="65"/>
      <c r="V150" s="318"/>
      <c r="W150" s="318"/>
      <c r="X150" s="318"/>
      <c r="Y150" s="318"/>
      <c r="Z150" s="318"/>
      <c r="AA150" s="318"/>
      <c r="AB150" s="318"/>
      <c r="AC150" s="318"/>
      <c r="AD150" s="65"/>
      <c r="AE150" s="318"/>
      <c r="AF150" s="318"/>
      <c r="AG150" s="318"/>
      <c r="AH150" s="318"/>
      <c r="AI150" s="318"/>
      <c r="AJ150" s="318"/>
      <c r="AK150" s="318"/>
      <c r="AL150" s="318"/>
      <c r="AM150" s="65"/>
      <c r="AN150" s="318"/>
      <c r="AO150" s="318"/>
      <c r="AP150" s="318"/>
      <c r="AQ150" s="318"/>
      <c r="AR150" s="318"/>
      <c r="AS150" s="318"/>
      <c r="AT150" s="318"/>
      <c r="AU150" s="318"/>
      <c r="AV150" s="65"/>
      <c r="AW150" s="318"/>
      <c r="AX150" s="318"/>
      <c r="AY150" s="318"/>
      <c r="AZ150" s="318"/>
      <c r="BA150" s="318"/>
      <c r="BB150" s="318"/>
      <c r="BC150" s="318"/>
      <c r="BD150" s="318"/>
      <c r="BE150" s="65"/>
      <c r="BF150" s="318"/>
      <c r="BG150" s="318"/>
      <c r="BH150" s="318"/>
      <c r="BI150" s="318"/>
      <c r="BJ150" s="318"/>
      <c r="BK150" s="318"/>
      <c r="BL150" s="318"/>
      <c r="BM150" s="318"/>
    </row>
    <row r="151">
      <c r="A151" s="65"/>
      <c r="B151" s="318"/>
      <c r="C151" s="65"/>
      <c r="D151" s="318"/>
      <c r="E151" s="318"/>
      <c r="F151" s="318"/>
      <c r="G151" s="318"/>
      <c r="H151" s="318"/>
      <c r="I151" s="318"/>
      <c r="J151" s="318"/>
      <c r="K151" s="318"/>
      <c r="L151" s="65"/>
      <c r="M151" s="318"/>
      <c r="N151" s="318"/>
      <c r="O151" s="318"/>
      <c r="P151" s="318"/>
      <c r="Q151" s="318"/>
      <c r="R151" s="318"/>
      <c r="S151" s="318"/>
      <c r="T151" s="318"/>
      <c r="U151" s="65"/>
      <c r="V151" s="318"/>
      <c r="W151" s="318"/>
      <c r="X151" s="318"/>
      <c r="Y151" s="318"/>
      <c r="Z151" s="318"/>
      <c r="AA151" s="318"/>
      <c r="AB151" s="318"/>
      <c r="AC151" s="318"/>
      <c r="AD151" s="65"/>
      <c r="AE151" s="318"/>
      <c r="AF151" s="318"/>
      <c r="AG151" s="318"/>
      <c r="AH151" s="318"/>
      <c r="AI151" s="318"/>
      <c r="AJ151" s="318"/>
      <c r="AK151" s="318"/>
      <c r="AL151" s="318"/>
      <c r="AM151" s="65"/>
      <c r="AN151" s="318"/>
      <c r="AO151" s="318"/>
      <c r="AP151" s="318"/>
      <c r="AQ151" s="318"/>
      <c r="AR151" s="318"/>
      <c r="AS151" s="318"/>
      <c r="AT151" s="318"/>
      <c r="AU151" s="318"/>
      <c r="AV151" s="65"/>
      <c r="AW151" s="318"/>
      <c r="AX151" s="318"/>
      <c r="AY151" s="318"/>
      <c r="AZ151" s="318"/>
      <c r="BA151" s="318"/>
      <c r="BB151" s="318"/>
      <c r="BC151" s="318"/>
      <c r="BD151" s="318"/>
      <c r="BE151" s="65"/>
      <c r="BF151" s="318"/>
      <c r="BG151" s="318"/>
      <c r="BH151" s="318"/>
      <c r="BI151" s="318"/>
      <c r="BJ151" s="318"/>
      <c r="BK151" s="318"/>
      <c r="BL151" s="318"/>
      <c r="BM151" s="318"/>
    </row>
    <row r="152">
      <c r="A152" s="65"/>
      <c r="B152" s="318"/>
      <c r="C152" s="65"/>
      <c r="D152" s="318"/>
      <c r="E152" s="318"/>
      <c r="F152" s="318"/>
      <c r="G152" s="318"/>
      <c r="H152" s="318"/>
      <c r="I152" s="318"/>
      <c r="J152" s="318"/>
      <c r="K152" s="318"/>
      <c r="L152" s="65"/>
      <c r="M152" s="318"/>
      <c r="N152" s="318"/>
      <c r="O152" s="318"/>
      <c r="P152" s="318"/>
      <c r="Q152" s="318"/>
      <c r="R152" s="318"/>
      <c r="S152" s="318"/>
      <c r="T152" s="318"/>
      <c r="U152" s="65"/>
      <c r="V152" s="318"/>
      <c r="W152" s="318"/>
      <c r="X152" s="318"/>
      <c r="Y152" s="318"/>
      <c r="Z152" s="318"/>
      <c r="AA152" s="318"/>
      <c r="AB152" s="318"/>
      <c r="AC152" s="318"/>
      <c r="AD152" s="65"/>
      <c r="AE152" s="318"/>
      <c r="AF152" s="318"/>
      <c r="AG152" s="318"/>
      <c r="AH152" s="318"/>
      <c r="AI152" s="318"/>
      <c r="AJ152" s="318"/>
      <c r="AK152" s="318"/>
      <c r="AL152" s="318"/>
      <c r="AM152" s="65"/>
      <c r="AN152" s="318"/>
      <c r="AO152" s="318"/>
      <c r="AP152" s="318"/>
      <c r="AQ152" s="318"/>
      <c r="AR152" s="318"/>
      <c r="AS152" s="318"/>
      <c r="AT152" s="318"/>
      <c r="AU152" s="318"/>
      <c r="AV152" s="65"/>
      <c r="AW152" s="318"/>
      <c r="AX152" s="318"/>
      <c r="AY152" s="318"/>
      <c r="AZ152" s="318"/>
      <c r="BA152" s="318"/>
      <c r="BB152" s="318"/>
      <c r="BC152" s="318"/>
      <c r="BD152" s="318"/>
      <c r="BE152" s="65"/>
      <c r="BF152" s="318"/>
      <c r="BG152" s="318"/>
      <c r="BH152" s="318"/>
      <c r="BI152" s="318"/>
      <c r="BJ152" s="318"/>
      <c r="BK152" s="318"/>
      <c r="BL152" s="318"/>
      <c r="BM152" s="318"/>
    </row>
    <row r="153">
      <c r="A153" s="65"/>
      <c r="B153" s="318"/>
      <c r="C153" s="65"/>
      <c r="D153" s="318"/>
      <c r="E153" s="318"/>
      <c r="F153" s="318"/>
      <c r="G153" s="318"/>
      <c r="H153" s="318"/>
      <c r="I153" s="318"/>
      <c r="J153" s="318"/>
      <c r="K153" s="318"/>
      <c r="L153" s="65"/>
      <c r="M153" s="318"/>
      <c r="N153" s="318"/>
      <c r="O153" s="318"/>
      <c r="P153" s="318"/>
      <c r="Q153" s="318"/>
      <c r="R153" s="318"/>
      <c r="S153" s="318"/>
      <c r="T153" s="318"/>
      <c r="U153" s="65"/>
      <c r="V153" s="318"/>
      <c r="W153" s="318"/>
      <c r="X153" s="318"/>
      <c r="Y153" s="318"/>
      <c r="Z153" s="318"/>
      <c r="AA153" s="318"/>
      <c r="AB153" s="318"/>
      <c r="AC153" s="318"/>
      <c r="AD153" s="65"/>
      <c r="AE153" s="318"/>
      <c r="AF153" s="318"/>
      <c r="AG153" s="318"/>
      <c r="AH153" s="318"/>
      <c r="AI153" s="318"/>
      <c r="AJ153" s="318"/>
      <c r="AK153" s="318"/>
      <c r="AL153" s="318"/>
      <c r="AM153" s="65"/>
      <c r="AN153" s="318"/>
      <c r="AO153" s="318"/>
      <c r="AP153" s="318"/>
      <c r="AQ153" s="318"/>
      <c r="AR153" s="318"/>
      <c r="AS153" s="318"/>
      <c r="AT153" s="318"/>
      <c r="AU153" s="318"/>
      <c r="AV153" s="65"/>
      <c r="AW153" s="318"/>
      <c r="AX153" s="318"/>
      <c r="AY153" s="318"/>
      <c r="AZ153" s="318"/>
      <c r="BA153" s="318"/>
      <c r="BB153" s="318"/>
      <c r="BC153" s="318"/>
      <c r="BD153" s="318"/>
      <c r="BE153" s="65"/>
      <c r="BF153" s="318"/>
      <c r="BG153" s="318"/>
      <c r="BH153" s="318"/>
      <c r="BI153" s="318"/>
      <c r="BJ153" s="318"/>
      <c r="BK153" s="318"/>
      <c r="BL153" s="318"/>
      <c r="BM153" s="318"/>
    </row>
    <row r="154">
      <c r="A154" s="65"/>
      <c r="B154" s="318"/>
      <c r="C154" s="65"/>
      <c r="D154" s="318"/>
      <c r="E154" s="318"/>
      <c r="F154" s="318"/>
      <c r="G154" s="318"/>
      <c r="H154" s="318"/>
      <c r="I154" s="318"/>
      <c r="J154" s="318"/>
      <c r="K154" s="318"/>
      <c r="L154" s="65"/>
      <c r="M154" s="318"/>
      <c r="N154" s="318"/>
      <c r="O154" s="318"/>
      <c r="P154" s="318"/>
      <c r="Q154" s="318"/>
      <c r="R154" s="318"/>
      <c r="S154" s="318"/>
      <c r="T154" s="318"/>
      <c r="U154" s="65"/>
      <c r="V154" s="318"/>
      <c r="W154" s="318"/>
      <c r="X154" s="318"/>
      <c r="Y154" s="318"/>
      <c r="Z154" s="318"/>
      <c r="AA154" s="318"/>
      <c r="AB154" s="318"/>
      <c r="AC154" s="318"/>
      <c r="AD154" s="65"/>
      <c r="AE154" s="318"/>
      <c r="AF154" s="318"/>
      <c r="AG154" s="318"/>
      <c r="AH154" s="318"/>
      <c r="AI154" s="318"/>
      <c r="AJ154" s="318"/>
      <c r="AK154" s="318"/>
      <c r="AL154" s="318"/>
      <c r="AM154" s="65"/>
      <c r="AN154" s="318"/>
      <c r="AO154" s="318"/>
      <c r="AP154" s="318"/>
      <c r="AQ154" s="318"/>
      <c r="AR154" s="318"/>
      <c r="AS154" s="318"/>
      <c r="AT154" s="318"/>
      <c r="AU154" s="318"/>
      <c r="AV154" s="65"/>
      <c r="AW154" s="318"/>
      <c r="AX154" s="318"/>
      <c r="AY154" s="318"/>
      <c r="AZ154" s="318"/>
      <c r="BA154" s="318"/>
      <c r="BB154" s="318"/>
      <c r="BC154" s="318"/>
      <c r="BD154" s="318"/>
      <c r="BE154" s="65"/>
      <c r="BF154" s="318"/>
      <c r="BG154" s="318"/>
      <c r="BH154" s="318"/>
      <c r="BI154" s="318"/>
      <c r="BJ154" s="318"/>
      <c r="BK154" s="318"/>
      <c r="BL154" s="318"/>
      <c r="BM154" s="318"/>
    </row>
    <row r="155">
      <c r="A155" s="65"/>
      <c r="B155" s="318"/>
      <c r="C155" s="65"/>
      <c r="D155" s="318"/>
      <c r="E155" s="318"/>
      <c r="F155" s="318"/>
      <c r="G155" s="318"/>
      <c r="H155" s="318"/>
      <c r="I155" s="318"/>
      <c r="J155" s="318"/>
      <c r="K155" s="318"/>
      <c r="L155" s="65"/>
      <c r="M155" s="318"/>
      <c r="N155" s="318"/>
      <c r="O155" s="318"/>
      <c r="P155" s="318"/>
      <c r="Q155" s="318"/>
      <c r="R155" s="318"/>
      <c r="S155" s="318"/>
      <c r="T155" s="318"/>
      <c r="U155" s="65"/>
      <c r="V155" s="318"/>
      <c r="W155" s="318"/>
      <c r="X155" s="318"/>
      <c r="Y155" s="318"/>
      <c r="Z155" s="318"/>
      <c r="AA155" s="318"/>
      <c r="AB155" s="318"/>
      <c r="AC155" s="318"/>
      <c r="AD155" s="65"/>
      <c r="AE155" s="318"/>
      <c r="AF155" s="318"/>
      <c r="AG155" s="318"/>
      <c r="AH155" s="318"/>
      <c r="AI155" s="318"/>
      <c r="AJ155" s="318"/>
      <c r="AK155" s="318"/>
      <c r="AL155" s="318"/>
      <c r="AM155" s="65"/>
      <c r="AN155" s="318"/>
      <c r="AO155" s="318"/>
      <c r="AP155" s="318"/>
      <c r="AQ155" s="318"/>
      <c r="AR155" s="318"/>
      <c r="AS155" s="318"/>
      <c r="AT155" s="318"/>
      <c r="AU155" s="318"/>
      <c r="AV155" s="65"/>
      <c r="AW155" s="318"/>
      <c r="AX155" s="318"/>
      <c r="AY155" s="318"/>
      <c r="AZ155" s="318"/>
      <c r="BA155" s="318"/>
      <c r="BB155" s="318"/>
      <c r="BC155" s="318"/>
      <c r="BD155" s="318"/>
      <c r="BE155" s="65"/>
      <c r="BF155" s="318"/>
      <c r="BG155" s="318"/>
      <c r="BH155" s="318"/>
      <c r="BI155" s="318"/>
      <c r="BJ155" s="318"/>
      <c r="BK155" s="318"/>
      <c r="BL155" s="318"/>
      <c r="BM155" s="318"/>
    </row>
    <row r="156">
      <c r="A156" s="65"/>
      <c r="B156" s="318"/>
      <c r="C156" s="65"/>
      <c r="D156" s="318"/>
      <c r="E156" s="318"/>
      <c r="F156" s="318"/>
      <c r="G156" s="318"/>
      <c r="H156" s="318"/>
      <c r="I156" s="318"/>
      <c r="J156" s="318"/>
      <c r="K156" s="318"/>
      <c r="L156" s="65"/>
      <c r="M156" s="318"/>
      <c r="N156" s="318"/>
      <c r="O156" s="318"/>
      <c r="P156" s="318"/>
      <c r="Q156" s="318"/>
      <c r="R156" s="318"/>
      <c r="S156" s="318"/>
      <c r="T156" s="318"/>
      <c r="U156" s="65"/>
      <c r="V156" s="318"/>
      <c r="W156" s="318"/>
      <c r="X156" s="318"/>
      <c r="Y156" s="318"/>
      <c r="Z156" s="318"/>
      <c r="AA156" s="318"/>
      <c r="AB156" s="318"/>
      <c r="AC156" s="318"/>
      <c r="AD156" s="65"/>
      <c r="AE156" s="318"/>
      <c r="AF156" s="318"/>
      <c r="AG156" s="318"/>
      <c r="AH156" s="318"/>
      <c r="AI156" s="318"/>
      <c r="AJ156" s="318"/>
      <c r="AK156" s="318"/>
      <c r="AL156" s="318"/>
      <c r="AM156" s="65"/>
      <c r="AN156" s="318"/>
      <c r="AO156" s="318"/>
      <c r="AP156" s="318"/>
      <c r="AQ156" s="318"/>
      <c r="AR156" s="318"/>
      <c r="AS156" s="318"/>
      <c r="AT156" s="318"/>
      <c r="AU156" s="318"/>
      <c r="AV156" s="65"/>
      <c r="AW156" s="318"/>
      <c r="AX156" s="318"/>
      <c r="AY156" s="318"/>
      <c r="AZ156" s="318"/>
      <c r="BA156" s="318"/>
      <c r="BB156" s="318"/>
      <c r="BC156" s="318"/>
      <c r="BD156" s="318"/>
      <c r="BE156" s="65"/>
      <c r="BF156" s="318"/>
      <c r="BG156" s="318"/>
      <c r="BH156" s="318"/>
      <c r="BI156" s="318"/>
      <c r="BJ156" s="318"/>
      <c r="BK156" s="318"/>
      <c r="BL156" s="318"/>
      <c r="BM156" s="318"/>
    </row>
    <row r="157">
      <c r="A157" s="65"/>
      <c r="B157" s="318"/>
      <c r="C157" s="65"/>
      <c r="D157" s="318"/>
      <c r="E157" s="318"/>
      <c r="F157" s="318"/>
      <c r="G157" s="318"/>
      <c r="H157" s="318"/>
      <c r="I157" s="318"/>
      <c r="J157" s="318"/>
      <c r="K157" s="318"/>
      <c r="L157" s="65"/>
      <c r="M157" s="318"/>
      <c r="N157" s="318"/>
      <c r="O157" s="318"/>
      <c r="P157" s="318"/>
      <c r="Q157" s="318"/>
      <c r="R157" s="318"/>
      <c r="S157" s="318"/>
      <c r="T157" s="318"/>
      <c r="U157" s="65"/>
      <c r="V157" s="318"/>
      <c r="W157" s="318"/>
      <c r="X157" s="318"/>
      <c r="Y157" s="318"/>
      <c r="Z157" s="318"/>
      <c r="AA157" s="318"/>
      <c r="AB157" s="318"/>
      <c r="AC157" s="318"/>
      <c r="AD157" s="65"/>
      <c r="AE157" s="318"/>
      <c r="AF157" s="318"/>
      <c r="AG157" s="318"/>
      <c r="AH157" s="318"/>
      <c r="AI157" s="318"/>
      <c r="AJ157" s="318"/>
      <c r="AK157" s="318"/>
      <c r="AL157" s="318"/>
      <c r="AM157" s="65"/>
      <c r="AN157" s="318"/>
      <c r="AO157" s="318"/>
      <c r="AP157" s="318"/>
      <c r="AQ157" s="318"/>
      <c r="AR157" s="318"/>
      <c r="AS157" s="318"/>
      <c r="AT157" s="318"/>
      <c r="AU157" s="318"/>
      <c r="AV157" s="65"/>
      <c r="AW157" s="318"/>
      <c r="AX157" s="318"/>
      <c r="AY157" s="318"/>
      <c r="AZ157" s="318"/>
      <c r="BA157" s="318"/>
      <c r="BB157" s="318"/>
      <c r="BC157" s="318"/>
      <c r="BD157" s="318"/>
      <c r="BE157" s="65"/>
      <c r="BF157" s="318"/>
      <c r="BG157" s="318"/>
      <c r="BH157" s="318"/>
      <c r="BI157" s="318"/>
      <c r="BJ157" s="318"/>
      <c r="BK157" s="318"/>
      <c r="BL157" s="318"/>
      <c r="BM157" s="318"/>
    </row>
    <row r="158">
      <c r="A158" s="65"/>
      <c r="B158" s="318"/>
      <c r="C158" s="65"/>
      <c r="D158" s="318"/>
      <c r="E158" s="318"/>
      <c r="F158" s="318"/>
      <c r="G158" s="318"/>
      <c r="H158" s="318"/>
      <c r="I158" s="318"/>
      <c r="J158" s="318"/>
      <c r="K158" s="318"/>
      <c r="L158" s="65"/>
      <c r="M158" s="318"/>
      <c r="N158" s="318"/>
      <c r="O158" s="318"/>
      <c r="P158" s="318"/>
      <c r="Q158" s="318"/>
      <c r="R158" s="318"/>
      <c r="S158" s="318"/>
      <c r="T158" s="318"/>
      <c r="U158" s="65"/>
      <c r="V158" s="318"/>
      <c r="W158" s="318"/>
      <c r="X158" s="318"/>
      <c r="Y158" s="318"/>
      <c r="Z158" s="318"/>
      <c r="AA158" s="318"/>
      <c r="AB158" s="318"/>
      <c r="AC158" s="318"/>
      <c r="AD158" s="65"/>
      <c r="AE158" s="318"/>
      <c r="AF158" s="318"/>
      <c r="AG158" s="318"/>
      <c r="AH158" s="318"/>
      <c r="AI158" s="318"/>
      <c r="AJ158" s="318"/>
      <c r="AK158" s="318"/>
      <c r="AL158" s="318"/>
      <c r="AM158" s="65"/>
      <c r="AN158" s="318"/>
      <c r="AO158" s="318"/>
      <c r="AP158" s="318"/>
      <c r="AQ158" s="318"/>
      <c r="AR158" s="318"/>
      <c r="AS158" s="318"/>
      <c r="AT158" s="318"/>
      <c r="AU158" s="318"/>
      <c r="AV158" s="65"/>
      <c r="AW158" s="318"/>
      <c r="AX158" s="318"/>
      <c r="AY158" s="318"/>
      <c r="AZ158" s="318"/>
      <c r="BA158" s="318"/>
      <c r="BB158" s="318"/>
      <c r="BC158" s="318"/>
      <c r="BD158" s="318"/>
      <c r="BE158" s="65"/>
      <c r="BF158" s="318"/>
      <c r="BG158" s="318"/>
      <c r="BH158" s="318"/>
      <c r="BI158" s="318"/>
      <c r="BJ158" s="318"/>
      <c r="BK158" s="318"/>
      <c r="BL158" s="318"/>
      <c r="BM158" s="318"/>
    </row>
    <row r="159">
      <c r="A159" s="65"/>
      <c r="B159" s="318"/>
      <c r="C159" s="65"/>
      <c r="D159" s="318"/>
      <c r="E159" s="318"/>
      <c r="F159" s="318"/>
      <c r="G159" s="318"/>
      <c r="H159" s="318"/>
      <c r="I159" s="318"/>
      <c r="J159" s="318"/>
      <c r="K159" s="318"/>
      <c r="L159" s="65"/>
      <c r="M159" s="318"/>
      <c r="N159" s="318"/>
      <c r="O159" s="318"/>
      <c r="P159" s="318"/>
      <c r="Q159" s="318"/>
      <c r="R159" s="318"/>
      <c r="S159" s="318"/>
      <c r="T159" s="318"/>
      <c r="U159" s="65"/>
      <c r="V159" s="318"/>
      <c r="W159" s="318"/>
      <c r="X159" s="318"/>
      <c r="Y159" s="318"/>
      <c r="Z159" s="318"/>
      <c r="AA159" s="318"/>
      <c r="AB159" s="318"/>
      <c r="AC159" s="318"/>
      <c r="AD159" s="65"/>
      <c r="AE159" s="318"/>
      <c r="AF159" s="318"/>
      <c r="AG159" s="318"/>
      <c r="AH159" s="318"/>
      <c r="AI159" s="318"/>
      <c r="AJ159" s="318"/>
      <c r="AK159" s="318"/>
      <c r="AL159" s="318"/>
      <c r="AM159" s="65"/>
      <c r="AN159" s="318"/>
      <c r="AO159" s="318"/>
      <c r="AP159" s="318"/>
      <c r="AQ159" s="318"/>
      <c r="AR159" s="318"/>
      <c r="AS159" s="318"/>
      <c r="AT159" s="318"/>
      <c r="AU159" s="318"/>
      <c r="AV159" s="65"/>
      <c r="AW159" s="318"/>
      <c r="AX159" s="318"/>
      <c r="AY159" s="318"/>
      <c r="AZ159" s="318"/>
      <c r="BA159" s="318"/>
      <c r="BB159" s="318"/>
      <c r="BC159" s="318"/>
      <c r="BD159" s="318"/>
      <c r="BE159" s="65"/>
      <c r="BF159" s="318"/>
      <c r="BG159" s="318"/>
      <c r="BH159" s="318"/>
      <c r="BI159" s="318"/>
      <c r="BJ159" s="318"/>
      <c r="BK159" s="318"/>
      <c r="BL159" s="318"/>
      <c r="BM159" s="318"/>
    </row>
    <row r="160">
      <c r="A160" s="65"/>
      <c r="B160" s="318"/>
      <c r="C160" s="65"/>
      <c r="D160" s="318"/>
      <c r="E160" s="318"/>
      <c r="F160" s="318"/>
      <c r="G160" s="318"/>
      <c r="H160" s="318"/>
      <c r="I160" s="318"/>
      <c r="J160" s="318"/>
      <c r="K160" s="318"/>
      <c r="L160" s="65"/>
      <c r="M160" s="318"/>
      <c r="N160" s="318"/>
      <c r="O160" s="318"/>
      <c r="P160" s="318"/>
      <c r="Q160" s="318"/>
      <c r="R160" s="318"/>
      <c r="S160" s="318"/>
      <c r="T160" s="318"/>
      <c r="U160" s="65"/>
      <c r="V160" s="318"/>
      <c r="W160" s="318"/>
      <c r="X160" s="318"/>
      <c r="Y160" s="318"/>
      <c r="Z160" s="318"/>
      <c r="AA160" s="318"/>
      <c r="AB160" s="318"/>
      <c r="AC160" s="318"/>
      <c r="AD160" s="65"/>
      <c r="AE160" s="318"/>
      <c r="AF160" s="318"/>
      <c r="AG160" s="318"/>
      <c r="AH160" s="318"/>
      <c r="AI160" s="318"/>
      <c r="AJ160" s="318"/>
      <c r="AK160" s="318"/>
      <c r="AL160" s="318"/>
      <c r="AM160" s="65"/>
      <c r="AN160" s="318"/>
      <c r="AO160" s="318"/>
      <c r="AP160" s="318"/>
      <c r="AQ160" s="318"/>
      <c r="AR160" s="318"/>
      <c r="AS160" s="318"/>
      <c r="AT160" s="318"/>
      <c r="AU160" s="318"/>
      <c r="AV160" s="65"/>
      <c r="AW160" s="318"/>
      <c r="AX160" s="318"/>
      <c r="AY160" s="318"/>
      <c r="AZ160" s="318"/>
      <c r="BA160" s="318"/>
      <c r="BB160" s="318"/>
      <c r="BC160" s="318"/>
      <c r="BD160" s="318"/>
      <c r="BE160" s="65"/>
      <c r="BF160" s="318"/>
      <c r="BG160" s="318"/>
      <c r="BH160" s="318"/>
      <c r="BI160" s="318"/>
      <c r="BJ160" s="318"/>
      <c r="BK160" s="318"/>
      <c r="BL160" s="318"/>
      <c r="BM160" s="318"/>
    </row>
    <row r="161">
      <c r="A161" s="65"/>
      <c r="B161" s="318"/>
      <c r="C161" s="65"/>
      <c r="D161" s="318"/>
      <c r="E161" s="318"/>
      <c r="F161" s="318"/>
      <c r="G161" s="318"/>
      <c r="H161" s="318"/>
      <c r="I161" s="318"/>
      <c r="J161" s="318"/>
      <c r="K161" s="318"/>
      <c r="L161" s="65"/>
      <c r="M161" s="318"/>
      <c r="N161" s="318"/>
      <c r="O161" s="318"/>
      <c r="P161" s="318"/>
      <c r="Q161" s="318"/>
      <c r="R161" s="318"/>
      <c r="S161" s="318"/>
      <c r="T161" s="318"/>
      <c r="U161" s="65"/>
      <c r="V161" s="318"/>
      <c r="W161" s="318"/>
      <c r="X161" s="318"/>
      <c r="Y161" s="318"/>
      <c r="Z161" s="318"/>
      <c r="AA161" s="318"/>
      <c r="AB161" s="318"/>
      <c r="AC161" s="318"/>
      <c r="AD161" s="65"/>
      <c r="AE161" s="318"/>
      <c r="AF161" s="318"/>
      <c r="AG161" s="318"/>
      <c r="AH161" s="318"/>
      <c r="AI161" s="318"/>
      <c r="AJ161" s="318"/>
      <c r="AK161" s="318"/>
      <c r="AL161" s="318"/>
      <c r="AM161" s="65"/>
      <c r="AN161" s="318"/>
      <c r="AO161" s="318"/>
      <c r="AP161" s="318"/>
      <c r="AQ161" s="318"/>
      <c r="AR161" s="318"/>
      <c r="AS161" s="318"/>
      <c r="AT161" s="318"/>
      <c r="AU161" s="318"/>
      <c r="AV161" s="65"/>
      <c r="AW161" s="318"/>
      <c r="AX161" s="318"/>
      <c r="AY161" s="318"/>
      <c r="AZ161" s="318"/>
      <c r="BA161" s="318"/>
      <c r="BB161" s="318"/>
      <c r="BC161" s="318"/>
      <c r="BD161" s="318"/>
      <c r="BE161" s="65"/>
      <c r="BF161" s="318"/>
      <c r="BG161" s="318"/>
      <c r="BH161" s="318"/>
      <c r="BI161" s="318"/>
      <c r="BJ161" s="318"/>
      <c r="BK161" s="318"/>
      <c r="BL161" s="318"/>
      <c r="BM161" s="318"/>
    </row>
    <row r="162">
      <c r="A162" s="65"/>
      <c r="B162" s="318"/>
      <c r="C162" s="65"/>
      <c r="D162" s="318"/>
      <c r="E162" s="318"/>
      <c r="F162" s="318"/>
      <c r="G162" s="318"/>
      <c r="H162" s="318"/>
      <c r="I162" s="318"/>
      <c r="J162" s="318"/>
      <c r="K162" s="318"/>
      <c r="L162" s="65"/>
      <c r="M162" s="318"/>
      <c r="N162" s="318"/>
      <c r="O162" s="318"/>
      <c r="P162" s="318"/>
      <c r="Q162" s="318"/>
      <c r="R162" s="318"/>
      <c r="S162" s="318"/>
      <c r="T162" s="318"/>
      <c r="U162" s="65"/>
      <c r="V162" s="318"/>
      <c r="W162" s="318"/>
      <c r="X162" s="318"/>
      <c r="Y162" s="318"/>
      <c r="Z162" s="318"/>
      <c r="AA162" s="318"/>
      <c r="AB162" s="318"/>
      <c r="AC162" s="318"/>
      <c r="AD162" s="65"/>
      <c r="AE162" s="318"/>
      <c r="AF162" s="318"/>
      <c r="AG162" s="318"/>
      <c r="AH162" s="318"/>
      <c r="AI162" s="318"/>
      <c r="AJ162" s="318"/>
      <c r="AK162" s="318"/>
      <c r="AL162" s="318"/>
      <c r="AM162" s="65"/>
      <c r="AN162" s="318"/>
      <c r="AO162" s="318"/>
      <c r="AP162" s="318"/>
      <c r="AQ162" s="318"/>
      <c r="AR162" s="318"/>
      <c r="AS162" s="318"/>
      <c r="AT162" s="318"/>
      <c r="AU162" s="318"/>
      <c r="AV162" s="65"/>
      <c r="AW162" s="318"/>
      <c r="AX162" s="318"/>
      <c r="AY162" s="318"/>
      <c r="AZ162" s="318"/>
      <c r="BA162" s="318"/>
      <c r="BB162" s="318"/>
      <c r="BC162" s="318"/>
      <c r="BD162" s="318"/>
      <c r="BE162" s="65"/>
      <c r="BF162" s="318"/>
      <c r="BG162" s="318"/>
      <c r="BH162" s="318"/>
      <c r="BI162" s="318"/>
      <c r="BJ162" s="318"/>
      <c r="BK162" s="318"/>
      <c r="BL162" s="318"/>
      <c r="BM162" s="318"/>
    </row>
    <row r="163">
      <c r="A163" s="65"/>
      <c r="B163" s="318"/>
      <c r="C163" s="65"/>
      <c r="D163" s="318"/>
      <c r="E163" s="318"/>
      <c r="F163" s="318"/>
      <c r="G163" s="318"/>
      <c r="H163" s="318"/>
      <c r="I163" s="318"/>
      <c r="J163" s="318"/>
      <c r="K163" s="318"/>
      <c r="L163" s="65"/>
      <c r="M163" s="318"/>
      <c r="N163" s="318"/>
      <c r="O163" s="318"/>
      <c r="P163" s="318"/>
      <c r="Q163" s="318"/>
      <c r="R163" s="318"/>
      <c r="S163" s="318"/>
      <c r="T163" s="318"/>
      <c r="U163" s="65"/>
      <c r="V163" s="318"/>
      <c r="W163" s="318"/>
      <c r="X163" s="318"/>
      <c r="Y163" s="318"/>
      <c r="Z163" s="318"/>
      <c r="AA163" s="318"/>
      <c r="AB163" s="318"/>
      <c r="AC163" s="318"/>
      <c r="AD163" s="65"/>
      <c r="AE163" s="318"/>
      <c r="AF163" s="318"/>
      <c r="AG163" s="318"/>
      <c r="AH163" s="318"/>
      <c r="AI163" s="318"/>
      <c r="AJ163" s="318"/>
      <c r="AK163" s="318"/>
      <c r="AL163" s="318"/>
      <c r="AM163" s="65"/>
      <c r="AN163" s="318"/>
      <c r="AO163" s="318"/>
      <c r="AP163" s="318"/>
      <c r="AQ163" s="318"/>
      <c r="AR163" s="318"/>
      <c r="AS163" s="318"/>
      <c r="AT163" s="318"/>
      <c r="AU163" s="318"/>
      <c r="AV163" s="65"/>
      <c r="AW163" s="318"/>
      <c r="AX163" s="318"/>
      <c r="AY163" s="318"/>
      <c r="AZ163" s="318"/>
      <c r="BA163" s="318"/>
      <c r="BB163" s="318"/>
      <c r="BC163" s="318"/>
      <c r="BD163" s="318"/>
      <c r="BE163" s="65"/>
      <c r="BF163" s="318"/>
      <c r="BG163" s="318"/>
      <c r="BH163" s="318"/>
      <c r="BI163" s="318"/>
      <c r="BJ163" s="318"/>
      <c r="BK163" s="318"/>
      <c r="BL163" s="318"/>
      <c r="BM163" s="318"/>
    </row>
    <row r="164">
      <c r="A164" s="65"/>
      <c r="B164" s="318"/>
      <c r="C164" s="65"/>
      <c r="D164" s="318"/>
      <c r="E164" s="318"/>
      <c r="F164" s="318"/>
      <c r="G164" s="318"/>
      <c r="H164" s="318"/>
      <c r="I164" s="318"/>
      <c r="J164" s="318"/>
      <c r="K164" s="318"/>
      <c r="L164" s="65"/>
      <c r="M164" s="318"/>
      <c r="N164" s="318"/>
      <c r="O164" s="318"/>
      <c r="P164" s="318"/>
      <c r="Q164" s="318"/>
      <c r="R164" s="318"/>
      <c r="S164" s="318"/>
      <c r="T164" s="318"/>
      <c r="U164" s="65"/>
      <c r="V164" s="318"/>
      <c r="W164" s="318"/>
      <c r="X164" s="318"/>
      <c r="Y164" s="318"/>
      <c r="Z164" s="318"/>
      <c r="AA164" s="318"/>
      <c r="AB164" s="318"/>
      <c r="AC164" s="318"/>
      <c r="AD164" s="65"/>
      <c r="AE164" s="318"/>
      <c r="AF164" s="318"/>
      <c r="AG164" s="318"/>
      <c r="AH164" s="318"/>
      <c r="AI164" s="318"/>
      <c r="AJ164" s="318"/>
      <c r="AK164" s="318"/>
      <c r="AL164" s="318"/>
      <c r="AM164" s="65"/>
      <c r="AN164" s="318"/>
      <c r="AO164" s="318"/>
      <c r="AP164" s="318"/>
      <c r="AQ164" s="318"/>
      <c r="AR164" s="318"/>
      <c r="AS164" s="318"/>
      <c r="AT164" s="318"/>
      <c r="AU164" s="318"/>
      <c r="AV164" s="65"/>
      <c r="AW164" s="318"/>
      <c r="AX164" s="318"/>
      <c r="AY164" s="318"/>
      <c r="AZ164" s="318"/>
      <c r="BA164" s="318"/>
      <c r="BB164" s="318"/>
      <c r="BC164" s="318"/>
      <c r="BD164" s="318"/>
      <c r="BE164" s="65"/>
      <c r="BF164" s="318"/>
      <c r="BG164" s="318"/>
      <c r="BH164" s="318"/>
      <c r="BI164" s="318"/>
      <c r="BJ164" s="318"/>
      <c r="BK164" s="318"/>
      <c r="BL164" s="318"/>
      <c r="BM164" s="318"/>
    </row>
    <row r="165">
      <c r="A165" s="65"/>
      <c r="B165" s="318"/>
      <c r="C165" s="65"/>
      <c r="D165" s="318"/>
      <c r="E165" s="318"/>
      <c r="F165" s="318"/>
      <c r="G165" s="318"/>
      <c r="H165" s="318"/>
      <c r="I165" s="318"/>
      <c r="J165" s="318"/>
      <c r="K165" s="318"/>
      <c r="L165" s="65"/>
      <c r="M165" s="318"/>
      <c r="N165" s="318"/>
      <c r="O165" s="318"/>
      <c r="P165" s="318"/>
      <c r="Q165" s="318"/>
      <c r="R165" s="318"/>
      <c r="S165" s="318"/>
      <c r="T165" s="318"/>
      <c r="U165" s="65"/>
      <c r="V165" s="318"/>
      <c r="W165" s="318"/>
      <c r="X165" s="318"/>
      <c r="Y165" s="318"/>
      <c r="Z165" s="318"/>
      <c r="AA165" s="318"/>
      <c r="AB165" s="318"/>
      <c r="AC165" s="318"/>
      <c r="AD165" s="65"/>
      <c r="AE165" s="318"/>
      <c r="AF165" s="318"/>
      <c r="AG165" s="318"/>
      <c r="AH165" s="318"/>
      <c r="AI165" s="318"/>
      <c r="AJ165" s="318"/>
      <c r="AK165" s="318"/>
      <c r="AL165" s="318"/>
      <c r="AM165" s="65"/>
      <c r="AN165" s="318"/>
      <c r="AO165" s="318"/>
      <c r="AP165" s="318"/>
      <c r="AQ165" s="318"/>
      <c r="AR165" s="318"/>
      <c r="AS165" s="318"/>
      <c r="AT165" s="318"/>
      <c r="AU165" s="318"/>
      <c r="AV165" s="65"/>
      <c r="AW165" s="318"/>
      <c r="AX165" s="318"/>
      <c r="AY165" s="318"/>
      <c r="AZ165" s="318"/>
      <c r="BA165" s="318"/>
      <c r="BB165" s="318"/>
      <c r="BC165" s="318"/>
      <c r="BD165" s="318"/>
      <c r="BE165" s="65"/>
      <c r="BF165" s="318"/>
      <c r="BG165" s="318"/>
      <c r="BH165" s="318"/>
      <c r="BI165" s="318"/>
      <c r="BJ165" s="318"/>
      <c r="BK165" s="318"/>
      <c r="BL165" s="318"/>
      <c r="BM165" s="318"/>
    </row>
    <row r="166">
      <c r="A166" s="65"/>
      <c r="B166" s="318"/>
      <c r="C166" s="65"/>
      <c r="D166" s="318"/>
      <c r="E166" s="318"/>
      <c r="F166" s="318"/>
      <c r="G166" s="318"/>
      <c r="H166" s="318"/>
      <c r="I166" s="318"/>
      <c r="J166" s="318"/>
      <c r="K166" s="318"/>
      <c r="L166" s="65"/>
      <c r="M166" s="318"/>
      <c r="N166" s="318"/>
      <c r="O166" s="318"/>
      <c r="P166" s="318"/>
      <c r="Q166" s="318"/>
      <c r="R166" s="318"/>
      <c r="S166" s="318"/>
      <c r="T166" s="318"/>
      <c r="U166" s="65"/>
      <c r="V166" s="318"/>
      <c r="W166" s="318"/>
      <c r="X166" s="318"/>
      <c r="Y166" s="318"/>
      <c r="Z166" s="318"/>
      <c r="AA166" s="318"/>
      <c r="AB166" s="318"/>
      <c r="AC166" s="318"/>
      <c r="AD166" s="65"/>
      <c r="AE166" s="318"/>
      <c r="AF166" s="318"/>
      <c r="AG166" s="318"/>
      <c r="AH166" s="318"/>
      <c r="AI166" s="318"/>
      <c r="AJ166" s="318"/>
      <c r="AK166" s="318"/>
      <c r="AL166" s="318"/>
      <c r="AM166" s="65"/>
      <c r="AN166" s="318"/>
      <c r="AO166" s="318"/>
      <c r="AP166" s="318"/>
      <c r="AQ166" s="318"/>
      <c r="AR166" s="318"/>
      <c r="AS166" s="318"/>
      <c r="AT166" s="318"/>
      <c r="AU166" s="318"/>
      <c r="AV166" s="65"/>
      <c r="AW166" s="318"/>
      <c r="AX166" s="318"/>
      <c r="AY166" s="318"/>
      <c r="AZ166" s="318"/>
      <c r="BA166" s="318"/>
      <c r="BB166" s="318"/>
      <c r="BC166" s="318"/>
      <c r="BD166" s="318"/>
      <c r="BE166" s="65"/>
      <c r="BF166" s="318"/>
      <c r="BG166" s="318"/>
      <c r="BH166" s="318"/>
      <c r="BI166" s="318"/>
      <c r="BJ166" s="318"/>
      <c r="BK166" s="318"/>
      <c r="BL166" s="318"/>
      <c r="BM166" s="318"/>
    </row>
    <row r="167">
      <c r="A167" s="65"/>
      <c r="B167" s="318"/>
      <c r="C167" s="65"/>
      <c r="D167" s="318"/>
      <c r="E167" s="318"/>
      <c r="F167" s="318"/>
      <c r="G167" s="318"/>
      <c r="H167" s="318"/>
      <c r="I167" s="318"/>
      <c r="J167" s="318"/>
      <c r="K167" s="318"/>
      <c r="L167" s="65"/>
      <c r="M167" s="318"/>
      <c r="N167" s="318"/>
      <c r="O167" s="318"/>
      <c r="P167" s="318"/>
      <c r="Q167" s="318"/>
      <c r="R167" s="318"/>
      <c r="S167" s="318"/>
      <c r="T167" s="318"/>
      <c r="U167" s="65"/>
      <c r="V167" s="318"/>
      <c r="W167" s="318"/>
      <c r="X167" s="318"/>
      <c r="Y167" s="318"/>
      <c r="Z167" s="318"/>
      <c r="AA167" s="318"/>
      <c r="AB167" s="318"/>
      <c r="AC167" s="318"/>
      <c r="AD167" s="65"/>
      <c r="AE167" s="318"/>
      <c r="AF167" s="318"/>
      <c r="AG167" s="318"/>
      <c r="AH167" s="318"/>
      <c r="AI167" s="318"/>
      <c r="AJ167" s="318"/>
      <c r="AK167" s="318"/>
      <c r="AL167" s="318"/>
      <c r="AM167" s="65"/>
      <c r="AN167" s="318"/>
      <c r="AO167" s="318"/>
      <c r="AP167" s="318"/>
      <c r="AQ167" s="318"/>
      <c r="AR167" s="318"/>
      <c r="AS167" s="318"/>
      <c r="AT167" s="318"/>
      <c r="AU167" s="318"/>
      <c r="AV167" s="65"/>
      <c r="AW167" s="318"/>
      <c r="AX167" s="318"/>
      <c r="AY167" s="318"/>
      <c r="AZ167" s="318"/>
      <c r="BA167" s="318"/>
      <c r="BB167" s="318"/>
      <c r="BC167" s="318"/>
      <c r="BD167" s="318"/>
      <c r="BE167" s="65"/>
      <c r="BF167" s="318"/>
      <c r="BG167" s="318"/>
      <c r="BH167" s="318"/>
      <c r="BI167" s="318"/>
      <c r="BJ167" s="318"/>
      <c r="BK167" s="318"/>
      <c r="BL167" s="318"/>
      <c r="BM167" s="318"/>
    </row>
    <row r="168">
      <c r="A168" s="65"/>
      <c r="B168" s="318"/>
      <c r="C168" s="65"/>
      <c r="D168" s="318"/>
      <c r="E168" s="318"/>
      <c r="F168" s="318"/>
      <c r="G168" s="318"/>
      <c r="H168" s="318"/>
      <c r="I168" s="318"/>
      <c r="J168" s="318"/>
      <c r="K168" s="318"/>
      <c r="L168" s="65"/>
      <c r="M168" s="318"/>
      <c r="N168" s="318"/>
      <c r="O168" s="318"/>
      <c r="P168" s="318"/>
      <c r="Q168" s="318"/>
      <c r="R168" s="318"/>
      <c r="S168" s="318"/>
      <c r="T168" s="318"/>
      <c r="U168" s="65"/>
      <c r="V168" s="318"/>
      <c r="W168" s="318"/>
      <c r="X168" s="318"/>
      <c r="Y168" s="318"/>
      <c r="Z168" s="318"/>
      <c r="AA168" s="318"/>
      <c r="AB168" s="318"/>
      <c r="AC168" s="318"/>
      <c r="AD168" s="65"/>
      <c r="AE168" s="318"/>
      <c r="AF168" s="318"/>
      <c r="AG168" s="318"/>
      <c r="AH168" s="318"/>
      <c r="AI168" s="318"/>
      <c r="AJ168" s="318"/>
      <c r="AK168" s="318"/>
      <c r="AL168" s="318"/>
      <c r="AM168" s="65"/>
      <c r="AN168" s="318"/>
      <c r="AO168" s="318"/>
      <c r="AP168" s="318"/>
      <c r="AQ168" s="318"/>
      <c r="AR168" s="318"/>
      <c r="AS168" s="318"/>
      <c r="AT168" s="318"/>
      <c r="AU168" s="318"/>
      <c r="AV168" s="65"/>
      <c r="AW168" s="318"/>
      <c r="AX168" s="318"/>
      <c r="AY168" s="318"/>
      <c r="AZ168" s="318"/>
      <c r="BA168" s="318"/>
      <c r="BB168" s="318"/>
      <c r="BC168" s="318"/>
      <c r="BD168" s="318"/>
      <c r="BE168" s="65"/>
      <c r="BF168" s="318"/>
      <c r="BG168" s="318"/>
      <c r="BH168" s="318"/>
      <c r="BI168" s="318"/>
      <c r="BJ168" s="318"/>
      <c r="BK168" s="318"/>
      <c r="BL168" s="318"/>
      <c r="BM168" s="318"/>
    </row>
    <row r="169">
      <c r="A169" s="65"/>
      <c r="B169" s="318"/>
      <c r="C169" s="65"/>
      <c r="D169" s="318"/>
      <c r="E169" s="318"/>
      <c r="F169" s="318"/>
      <c r="G169" s="318"/>
      <c r="H169" s="318"/>
      <c r="I169" s="318"/>
      <c r="J169" s="318"/>
      <c r="K169" s="318"/>
      <c r="L169" s="65"/>
      <c r="M169" s="318"/>
      <c r="N169" s="318"/>
      <c r="O169" s="318"/>
      <c r="P169" s="318"/>
      <c r="Q169" s="318"/>
      <c r="R169" s="318"/>
      <c r="S169" s="318"/>
      <c r="T169" s="318"/>
      <c r="U169" s="65"/>
      <c r="V169" s="318"/>
      <c r="W169" s="318"/>
      <c r="X169" s="318"/>
      <c r="Y169" s="318"/>
      <c r="Z169" s="318"/>
      <c r="AA169" s="318"/>
      <c r="AB169" s="318"/>
      <c r="AC169" s="318"/>
      <c r="AD169" s="65"/>
      <c r="AE169" s="318"/>
      <c r="AF169" s="318"/>
      <c r="AG169" s="318"/>
      <c r="AH169" s="318"/>
      <c r="AI169" s="318"/>
      <c r="AJ169" s="318"/>
      <c r="AK169" s="318"/>
      <c r="AL169" s="318"/>
      <c r="AM169" s="65"/>
      <c r="AN169" s="318"/>
      <c r="AO169" s="318"/>
      <c r="AP169" s="318"/>
      <c r="AQ169" s="318"/>
      <c r="AR169" s="318"/>
      <c r="AS169" s="318"/>
      <c r="AT169" s="318"/>
      <c r="AU169" s="318"/>
      <c r="AV169" s="65"/>
      <c r="AW169" s="318"/>
      <c r="AX169" s="318"/>
      <c r="AY169" s="318"/>
      <c r="AZ169" s="318"/>
      <c r="BA169" s="318"/>
      <c r="BB169" s="318"/>
      <c r="BC169" s="318"/>
      <c r="BD169" s="318"/>
      <c r="BE169" s="65"/>
      <c r="BF169" s="318"/>
      <c r="BG169" s="318"/>
      <c r="BH169" s="318"/>
      <c r="BI169" s="318"/>
      <c r="BJ169" s="318"/>
      <c r="BK169" s="318"/>
      <c r="BL169" s="318"/>
      <c r="BM169" s="318"/>
    </row>
    <row r="170">
      <c r="A170" s="65"/>
      <c r="B170" s="318"/>
      <c r="C170" s="65"/>
      <c r="D170" s="318"/>
      <c r="E170" s="318"/>
      <c r="F170" s="318"/>
      <c r="G170" s="318"/>
      <c r="H170" s="318"/>
      <c r="I170" s="318"/>
      <c r="J170" s="318"/>
      <c r="K170" s="318"/>
      <c r="L170" s="65"/>
      <c r="M170" s="318"/>
      <c r="N170" s="318"/>
      <c r="O170" s="318"/>
      <c r="P170" s="318"/>
      <c r="Q170" s="318"/>
      <c r="R170" s="318"/>
      <c r="S170" s="318"/>
      <c r="T170" s="318"/>
      <c r="U170" s="65"/>
      <c r="V170" s="318"/>
      <c r="W170" s="318"/>
      <c r="X170" s="318"/>
      <c r="Y170" s="318"/>
      <c r="Z170" s="318"/>
      <c r="AA170" s="318"/>
      <c r="AB170" s="318"/>
      <c r="AC170" s="318"/>
      <c r="AD170" s="65"/>
      <c r="AE170" s="318"/>
      <c r="AF170" s="318"/>
      <c r="AG170" s="318"/>
      <c r="AH170" s="318"/>
      <c r="AI170" s="318"/>
      <c r="AJ170" s="318"/>
      <c r="AK170" s="318"/>
      <c r="AL170" s="318"/>
      <c r="AM170" s="65"/>
      <c r="AN170" s="318"/>
      <c r="AO170" s="318"/>
      <c r="AP170" s="318"/>
      <c r="AQ170" s="318"/>
      <c r="AR170" s="318"/>
      <c r="AS170" s="318"/>
      <c r="AT170" s="318"/>
      <c r="AU170" s="318"/>
      <c r="AV170" s="65"/>
      <c r="AW170" s="318"/>
      <c r="AX170" s="318"/>
      <c r="AY170" s="318"/>
      <c r="AZ170" s="318"/>
      <c r="BA170" s="318"/>
      <c r="BB170" s="318"/>
      <c r="BC170" s="318"/>
      <c r="BD170" s="318"/>
      <c r="BE170" s="65"/>
      <c r="BF170" s="318"/>
      <c r="BG170" s="318"/>
      <c r="BH170" s="318"/>
      <c r="BI170" s="318"/>
      <c r="BJ170" s="318"/>
      <c r="BK170" s="318"/>
      <c r="BL170" s="318"/>
      <c r="BM170" s="318"/>
    </row>
    <row r="171">
      <c r="A171" s="65"/>
      <c r="B171" s="318"/>
      <c r="C171" s="65"/>
      <c r="D171" s="318"/>
      <c r="E171" s="318"/>
      <c r="F171" s="318"/>
      <c r="G171" s="318"/>
      <c r="H171" s="318"/>
      <c r="I171" s="318"/>
      <c r="J171" s="318"/>
      <c r="K171" s="318"/>
      <c r="L171" s="65"/>
      <c r="M171" s="318"/>
      <c r="N171" s="318"/>
      <c r="O171" s="318"/>
      <c r="P171" s="318"/>
      <c r="Q171" s="318"/>
      <c r="R171" s="318"/>
      <c r="S171" s="318"/>
      <c r="T171" s="318"/>
      <c r="U171" s="65"/>
      <c r="V171" s="318"/>
      <c r="W171" s="318"/>
      <c r="X171" s="318"/>
      <c r="Y171" s="318"/>
      <c r="Z171" s="318"/>
      <c r="AA171" s="318"/>
      <c r="AB171" s="318"/>
      <c r="AC171" s="318"/>
      <c r="AD171" s="65"/>
      <c r="AE171" s="318"/>
      <c r="AF171" s="318"/>
      <c r="AG171" s="318"/>
      <c r="AH171" s="318"/>
      <c r="AI171" s="318"/>
      <c r="AJ171" s="318"/>
      <c r="AK171" s="318"/>
      <c r="AL171" s="318"/>
      <c r="AM171" s="65"/>
      <c r="AN171" s="318"/>
      <c r="AO171" s="318"/>
      <c r="AP171" s="318"/>
      <c r="AQ171" s="318"/>
      <c r="AR171" s="318"/>
      <c r="AS171" s="318"/>
      <c r="AT171" s="318"/>
      <c r="AU171" s="318"/>
      <c r="AV171" s="65"/>
      <c r="AW171" s="318"/>
      <c r="AX171" s="318"/>
      <c r="AY171" s="318"/>
      <c r="AZ171" s="318"/>
      <c r="BA171" s="318"/>
      <c r="BB171" s="318"/>
      <c r="BC171" s="318"/>
      <c r="BD171" s="318"/>
      <c r="BE171" s="65"/>
      <c r="BF171" s="318"/>
      <c r="BG171" s="318"/>
      <c r="BH171" s="318"/>
      <c r="BI171" s="318"/>
      <c r="BJ171" s="318"/>
      <c r="BK171" s="318"/>
      <c r="BL171" s="318"/>
      <c r="BM171" s="318"/>
    </row>
    <row r="172">
      <c r="A172" s="65"/>
      <c r="B172" s="318"/>
      <c r="C172" s="65"/>
      <c r="D172" s="318"/>
      <c r="E172" s="318"/>
      <c r="F172" s="318"/>
      <c r="G172" s="318"/>
      <c r="H172" s="318"/>
      <c r="I172" s="318"/>
      <c r="J172" s="318"/>
      <c r="K172" s="318"/>
      <c r="L172" s="65"/>
      <c r="M172" s="318"/>
      <c r="N172" s="318"/>
      <c r="O172" s="318"/>
      <c r="P172" s="318"/>
      <c r="Q172" s="318"/>
      <c r="R172" s="318"/>
      <c r="S172" s="318"/>
      <c r="T172" s="318"/>
      <c r="U172" s="65"/>
      <c r="V172" s="318"/>
      <c r="W172" s="318"/>
      <c r="X172" s="318"/>
      <c r="Y172" s="318"/>
      <c r="Z172" s="318"/>
      <c r="AA172" s="318"/>
      <c r="AB172" s="318"/>
      <c r="AC172" s="318"/>
      <c r="AD172" s="65"/>
      <c r="AE172" s="318"/>
      <c r="AF172" s="318"/>
      <c r="AG172" s="318"/>
      <c r="AH172" s="318"/>
      <c r="AI172" s="318"/>
      <c r="AJ172" s="318"/>
      <c r="AK172" s="318"/>
      <c r="AL172" s="318"/>
      <c r="AM172" s="65"/>
      <c r="AN172" s="318"/>
      <c r="AO172" s="318"/>
      <c r="AP172" s="318"/>
      <c r="AQ172" s="318"/>
      <c r="AR172" s="318"/>
      <c r="AS172" s="318"/>
      <c r="AT172" s="318"/>
      <c r="AU172" s="318"/>
      <c r="AV172" s="65"/>
      <c r="AW172" s="318"/>
      <c r="AX172" s="318"/>
      <c r="AY172" s="318"/>
      <c r="AZ172" s="318"/>
      <c r="BA172" s="318"/>
      <c r="BB172" s="318"/>
      <c r="BC172" s="318"/>
      <c r="BD172" s="318"/>
      <c r="BE172" s="65"/>
      <c r="BF172" s="318"/>
      <c r="BG172" s="318"/>
      <c r="BH172" s="318"/>
      <c r="BI172" s="318"/>
      <c r="BJ172" s="318"/>
      <c r="BK172" s="318"/>
      <c r="BL172" s="318"/>
      <c r="BM172" s="318"/>
    </row>
    <row r="173">
      <c r="A173" s="65"/>
      <c r="B173" s="318"/>
      <c r="C173" s="65"/>
      <c r="D173" s="318"/>
      <c r="E173" s="318"/>
      <c r="F173" s="318"/>
      <c r="G173" s="318"/>
      <c r="H173" s="318"/>
      <c r="I173" s="318"/>
      <c r="J173" s="318"/>
      <c r="K173" s="318"/>
      <c r="L173" s="65"/>
      <c r="M173" s="318"/>
      <c r="N173" s="318"/>
      <c r="O173" s="318"/>
      <c r="P173" s="318"/>
      <c r="Q173" s="318"/>
      <c r="R173" s="318"/>
      <c r="S173" s="318"/>
      <c r="T173" s="318"/>
      <c r="U173" s="65"/>
      <c r="V173" s="318"/>
      <c r="W173" s="318"/>
      <c r="X173" s="318"/>
      <c r="Y173" s="318"/>
      <c r="Z173" s="318"/>
      <c r="AA173" s="318"/>
      <c r="AB173" s="318"/>
      <c r="AC173" s="318"/>
      <c r="AD173" s="65"/>
      <c r="AE173" s="318"/>
      <c r="AF173" s="318"/>
      <c r="AG173" s="318"/>
      <c r="AH173" s="318"/>
      <c r="AI173" s="318"/>
      <c r="AJ173" s="318"/>
      <c r="AK173" s="318"/>
      <c r="AL173" s="318"/>
      <c r="AM173" s="65"/>
      <c r="AN173" s="318"/>
      <c r="AO173" s="318"/>
      <c r="AP173" s="318"/>
      <c r="AQ173" s="318"/>
      <c r="AR173" s="318"/>
      <c r="AS173" s="318"/>
      <c r="AT173" s="318"/>
      <c r="AU173" s="318"/>
      <c r="AV173" s="65"/>
      <c r="AW173" s="318"/>
      <c r="AX173" s="318"/>
      <c r="AY173" s="318"/>
      <c r="AZ173" s="318"/>
      <c r="BA173" s="318"/>
      <c r="BB173" s="318"/>
      <c r="BC173" s="318"/>
      <c r="BD173" s="318"/>
      <c r="BE173" s="65"/>
      <c r="BF173" s="318"/>
      <c r="BG173" s="318"/>
      <c r="BH173" s="318"/>
      <c r="BI173" s="318"/>
      <c r="BJ173" s="318"/>
      <c r="BK173" s="318"/>
      <c r="BL173" s="318"/>
      <c r="BM173" s="318"/>
    </row>
    <row r="174">
      <c r="A174" s="65"/>
      <c r="B174" s="318"/>
      <c r="C174" s="65"/>
      <c r="D174" s="318"/>
      <c r="E174" s="318"/>
      <c r="F174" s="318"/>
      <c r="G174" s="318"/>
      <c r="H174" s="318"/>
      <c r="I174" s="318"/>
      <c r="J174" s="318"/>
      <c r="K174" s="318"/>
      <c r="L174" s="65"/>
      <c r="M174" s="318"/>
      <c r="N174" s="318"/>
      <c r="O174" s="318"/>
      <c r="P174" s="318"/>
      <c r="Q174" s="318"/>
      <c r="R174" s="318"/>
      <c r="S174" s="318"/>
      <c r="T174" s="318"/>
      <c r="U174" s="65"/>
      <c r="V174" s="318"/>
      <c r="W174" s="318"/>
      <c r="X174" s="318"/>
      <c r="Y174" s="318"/>
      <c r="Z174" s="318"/>
      <c r="AA174" s="318"/>
      <c r="AB174" s="318"/>
      <c r="AC174" s="318"/>
      <c r="AD174" s="65"/>
      <c r="AE174" s="318"/>
      <c r="AF174" s="318"/>
      <c r="AG174" s="318"/>
      <c r="AH174" s="318"/>
      <c r="AI174" s="318"/>
      <c r="AJ174" s="318"/>
      <c r="AK174" s="318"/>
      <c r="AL174" s="318"/>
      <c r="AM174" s="65"/>
      <c r="AN174" s="318"/>
      <c r="AO174" s="318"/>
      <c r="AP174" s="318"/>
      <c r="AQ174" s="318"/>
      <c r="AR174" s="318"/>
      <c r="AS174" s="318"/>
      <c r="AT174" s="318"/>
      <c r="AU174" s="318"/>
      <c r="AV174" s="65"/>
      <c r="AW174" s="318"/>
      <c r="AX174" s="318"/>
      <c r="AY174" s="318"/>
      <c r="AZ174" s="318"/>
      <c r="BA174" s="318"/>
      <c r="BB174" s="318"/>
      <c r="BC174" s="318"/>
      <c r="BD174" s="318"/>
      <c r="BE174" s="65"/>
      <c r="BF174" s="318"/>
      <c r="BG174" s="318"/>
      <c r="BH174" s="318"/>
      <c r="BI174" s="318"/>
      <c r="BJ174" s="318"/>
      <c r="BK174" s="318"/>
      <c r="BL174" s="318"/>
      <c r="BM174" s="318"/>
    </row>
    <row r="175">
      <c r="A175" s="65"/>
      <c r="B175" s="318"/>
      <c r="C175" s="65"/>
      <c r="D175" s="318"/>
      <c r="E175" s="318"/>
      <c r="F175" s="318"/>
      <c r="G175" s="318"/>
      <c r="H175" s="318"/>
      <c r="I175" s="318"/>
      <c r="J175" s="318"/>
      <c r="K175" s="318"/>
      <c r="L175" s="65"/>
      <c r="M175" s="318"/>
      <c r="N175" s="318"/>
      <c r="O175" s="318"/>
      <c r="P175" s="318"/>
      <c r="Q175" s="318"/>
      <c r="R175" s="318"/>
      <c r="S175" s="318"/>
      <c r="T175" s="318"/>
      <c r="U175" s="65"/>
      <c r="V175" s="318"/>
      <c r="W175" s="318"/>
      <c r="X175" s="318"/>
      <c r="Y175" s="318"/>
      <c r="Z175" s="318"/>
      <c r="AA175" s="318"/>
      <c r="AB175" s="318"/>
      <c r="AC175" s="318"/>
      <c r="AD175" s="65"/>
      <c r="AE175" s="318"/>
      <c r="AF175" s="318"/>
      <c r="AG175" s="318"/>
      <c r="AH175" s="318"/>
      <c r="AI175" s="318"/>
      <c r="AJ175" s="318"/>
      <c r="AK175" s="318"/>
      <c r="AL175" s="318"/>
      <c r="AM175" s="65"/>
      <c r="AN175" s="318"/>
      <c r="AO175" s="318"/>
      <c r="AP175" s="318"/>
      <c r="AQ175" s="318"/>
      <c r="AR175" s="318"/>
      <c r="AS175" s="318"/>
      <c r="AT175" s="318"/>
      <c r="AU175" s="318"/>
      <c r="AV175" s="65"/>
      <c r="AW175" s="318"/>
      <c r="AX175" s="318"/>
      <c r="AY175" s="318"/>
      <c r="AZ175" s="318"/>
      <c r="BA175" s="318"/>
      <c r="BB175" s="318"/>
      <c r="BC175" s="318"/>
      <c r="BD175" s="318"/>
      <c r="BE175" s="65"/>
      <c r="BF175" s="318"/>
      <c r="BG175" s="318"/>
      <c r="BH175" s="318"/>
      <c r="BI175" s="318"/>
      <c r="BJ175" s="318"/>
      <c r="BK175" s="318"/>
      <c r="BL175" s="318"/>
      <c r="BM175" s="318"/>
    </row>
    <row r="176">
      <c r="A176" s="65"/>
      <c r="B176" s="318"/>
      <c r="C176" s="65"/>
      <c r="D176" s="318"/>
      <c r="E176" s="318"/>
      <c r="F176" s="318"/>
      <c r="G176" s="318"/>
      <c r="H176" s="318"/>
      <c r="I176" s="318"/>
      <c r="J176" s="318"/>
      <c r="K176" s="318"/>
      <c r="L176" s="65"/>
      <c r="M176" s="318"/>
      <c r="N176" s="318"/>
      <c r="O176" s="318"/>
      <c r="P176" s="318"/>
      <c r="Q176" s="318"/>
      <c r="R176" s="318"/>
      <c r="S176" s="318"/>
      <c r="T176" s="318"/>
      <c r="U176" s="65"/>
      <c r="V176" s="318"/>
      <c r="W176" s="318"/>
      <c r="X176" s="318"/>
      <c r="Y176" s="318"/>
      <c r="Z176" s="318"/>
      <c r="AA176" s="318"/>
      <c r="AB176" s="318"/>
      <c r="AC176" s="318"/>
      <c r="AD176" s="65"/>
      <c r="AE176" s="318"/>
      <c r="AF176" s="318"/>
      <c r="AG176" s="318"/>
      <c r="AH176" s="318"/>
      <c r="AI176" s="318"/>
      <c r="AJ176" s="318"/>
      <c r="AK176" s="318"/>
      <c r="AL176" s="318"/>
      <c r="AM176" s="65"/>
      <c r="AN176" s="318"/>
      <c r="AO176" s="318"/>
      <c r="AP176" s="318"/>
      <c r="AQ176" s="318"/>
      <c r="AR176" s="318"/>
      <c r="AS176" s="318"/>
      <c r="AT176" s="318"/>
      <c r="AU176" s="318"/>
      <c r="AV176" s="65"/>
      <c r="AW176" s="318"/>
      <c r="AX176" s="318"/>
      <c r="AY176" s="318"/>
      <c r="AZ176" s="318"/>
      <c r="BA176" s="318"/>
      <c r="BB176" s="318"/>
      <c r="BC176" s="318"/>
      <c r="BD176" s="318"/>
      <c r="BE176" s="65"/>
      <c r="BF176" s="318"/>
      <c r="BG176" s="318"/>
      <c r="BH176" s="318"/>
      <c r="BI176" s="318"/>
      <c r="BJ176" s="318"/>
      <c r="BK176" s="318"/>
      <c r="BL176" s="318"/>
      <c r="BM176" s="318"/>
    </row>
    <row r="177">
      <c r="A177" s="65"/>
      <c r="B177" s="318"/>
      <c r="C177" s="65"/>
      <c r="D177" s="318"/>
      <c r="E177" s="318"/>
      <c r="F177" s="318"/>
      <c r="G177" s="318"/>
      <c r="H177" s="318"/>
      <c r="I177" s="318"/>
      <c r="J177" s="318"/>
      <c r="K177" s="318"/>
      <c r="L177" s="65"/>
      <c r="M177" s="318"/>
      <c r="N177" s="318"/>
      <c r="O177" s="318"/>
      <c r="P177" s="318"/>
      <c r="Q177" s="318"/>
      <c r="R177" s="318"/>
      <c r="S177" s="318"/>
      <c r="T177" s="318"/>
      <c r="U177" s="65"/>
      <c r="V177" s="318"/>
      <c r="W177" s="318"/>
      <c r="X177" s="318"/>
      <c r="Y177" s="318"/>
      <c r="Z177" s="318"/>
      <c r="AA177" s="318"/>
      <c r="AB177" s="318"/>
      <c r="AC177" s="318"/>
      <c r="AD177" s="65"/>
      <c r="AE177" s="318"/>
      <c r="AF177" s="318"/>
      <c r="AG177" s="318"/>
      <c r="AH177" s="318"/>
      <c r="AI177" s="318"/>
      <c r="AJ177" s="318"/>
      <c r="AK177" s="318"/>
      <c r="AL177" s="318"/>
      <c r="AM177" s="65"/>
      <c r="AN177" s="318"/>
      <c r="AO177" s="318"/>
      <c r="AP177" s="318"/>
      <c r="AQ177" s="318"/>
      <c r="AR177" s="318"/>
      <c r="AS177" s="318"/>
      <c r="AT177" s="318"/>
      <c r="AU177" s="318"/>
      <c r="AV177" s="65"/>
      <c r="AW177" s="318"/>
      <c r="AX177" s="318"/>
      <c r="AY177" s="318"/>
      <c r="AZ177" s="318"/>
      <c r="BA177" s="318"/>
      <c r="BB177" s="318"/>
      <c r="BC177" s="318"/>
      <c r="BD177" s="318"/>
      <c r="BE177" s="65"/>
      <c r="BF177" s="318"/>
      <c r="BG177" s="318"/>
      <c r="BH177" s="318"/>
      <c r="BI177" s="318"/>
      <c r="BJ177" s="318"/>
      <c r="BK177" s="318"/>
      <c r="BL177" s="318"/>
      <c r="BM177" s="318"/>
    </row>
    <row r="178">
      <c r="A178" s="65"/>
      <c r="B178" s="318"/>
      <c r="C178" s="65"/>
      <c r="D178" s="318"/>
      <c r="E178" s="318"/>
      <c r="F178" s="318"/>
      <c r="G178" s="318"/>
      <c r="H178" s="318"/>
      <c r="I178" s="318"/>
      <c r="J178" s="318"/>
      <c r="K178" s="318"/>
      <c r="L178" s="65"/>
      <c r="M178" s="318"/>
      <c r="N178" s="318"/>
      <c r="O178" s="318"/>
      <c r="P178" s="318"/>
      <c r="Q178" s="318"/>
      <c r="R178" s="318"/>
      <c r="S178" s="318"/>
      <c r="T178" s="318"/>
      <c r="U178" s="65"/>
      <c r="V178" s="318"/>
      <c r="W178" s="318"/>
      <c r="X178" s="318"/>
      <c r="Y178" s="318"/>
      <c r="Z178" s="318"/>
      <c r="AA178" s="318"/>
      <c r="AB178" s="318"/>
      <c r="AC178" s="318"/>
      <c r="AD178" s="65"/>
      <c r="AE178" s="318"/>
      <c r="AF178" s="318"/>
      <c r="AG178" s="318"/>
      <c r="AH178" s="318"/>
      <c r="AI178" s="318"/>
      <c r="AJ178" s="318"/>
      <c r="AK178" s="318"/>
      <c r="AL178" s="318"/>
      <c r="AM178" s="65"/>
      <c r="AN178" s="318"/>
      <c r="AO178" s="318"/>
      <c r="AP178" s="318"/>
      <c r="AQ178" s="318"/>
      <c r="AR178" s="318"/>
      <c r="AS178" s="318"/>
      <c r="AT178" s="318"/>
      <c r="AU178" s="318"/>
      <c r="AV178" s="65"/>
      <c r="AW178" s="318"/>
      <c r="AX178" s="318"/>
      <c r="AY178" s="318"/>
      <c r="AZ178" s="318"/>
      <c r="BA178" s="318"/>
      <c r="BB178" s="318"/>
      <c r="BC178" s="318"/>
      <c r="BD178" s="318"/>
      <c r="BE178" s="65"/>
      <c r="BF178" s="318"/>
      <c r="BG178" s="318"/>
      <c r="BH178" s="318"/>
      <c r="BI178" s="318"/>
      <c r="BJ178" s="318"/>
      <c r="BK178" s="318"/>
      <c r="BL178" s="318"/>
      <c r="BM178" s="318"/>
    </row>
    <row r="179">
      <c r="A179" s="65"/>
      <c r="B179" s="318"/>
      <c r="C179" s="65"/>
      <c r="D179" s="318"/>
      <c r="E179" s="318"/>
      <c r="F179" s="318"/>
      <c r="G179" s="318"/>
      <c r="H179" s="318"/>
      <c r="I179" s="318"/>
      <c r="J179" s="318"/>
      <c r="K179" s="318"/>
      <c r="L179" s="65"/>
      <c r="M179" s="318"/>
      <c r="N179" s="318"/>
      <c r="O179" s="318"/>
      <c r="P179" s="318"/>
      <c r="Q179" s="318"/>
      <c r="R179" s="318"/>
      <c r="S179" s="318"/>
      <c r="T179" s="318"/>
      <c r="U179" s="65"/>
      <c r="V179" s="318"/>
      <c r="W179" s="318"/>
      <c r="X179" s="318"/>
      <c r="Y179" s="318"/>
      <c r="Z179" s="318"/>
      <c r="AA179" s="318"/>
      <c r="AB179" s="318"/>
      <c r="AC179" s="318"/>
      <c r="AD179" s="65"/>
      <c r="AE179" s="318"/>
      <c r="AF179" s="318"/>
      <c r="AG179" s="318"/>
      <c r="AH179" s="318"/>
      <c r="AI179" s="318"/>
      <c r="AJ179" s="318"/>
      <c r="AK179" s="318"/>
      <c r="AL179" s="318"/>
      <c r="AM179" s="65"/>
      <c r="AN179" s="318"/>
      <c r="AO179" s="318"/>
      <c r="AP179" s="318"/>
      <c r="AQ179" s="318"/>
      <c r="AR179" s="318"/>
      <c r="AS179" s="318"/>
      <c r="AT179" s="318"/>
      <c r="AU179" s="318"/>
      <c r="AV179" s="65"/>
      <c r="AW179" s="318"/>
      <c r="AX179" s="318"/>
      <c r="AY179" s="318"/>
      <c r="AZ179" s="318"/>
      <c r="BA179" s="318"/>
      <c r="BB179" s="318"/>
      <c r="BC179" s="318"/>
      <c r="BD179" s="318"/>
      <c r="BE179" s="65"/>
      <c r="BF179" s="318"/>
      <c r="BG179" s="318"/>
      <c r="BH179" s="318"/>
      <c r="BI179" s="318"/>
      <c r="BJ179" s="318"/>
      <c r="BK179" s="318"/>
      <c r="BL179" s="318"/>
      <c r="BM179" s="318"/>
    </row>
    <row r="180">
      <c r="A180" s="65"/>
      <c r="B180" s="318"/>
      <c r="C180" s="65"/>
      <c r="D180" s="318"/>
      <c r="E180" s="318"/>
      <c r="F180" s="318"/>
      <c r="G180" s="318"/>
      <c r="H180" s="318"/>
      <c r="I180" s="318"/>
      <c r="J180" s="318"/>
      <c r="K180" s="318"/>
      <c r="L180" s="65"/>
      <c r="M180" s="318"/>
      <c r="N180" s="318"/>
      <c r="O180" s="318"/>
      <c r="P180" s="318"/>
      <c r="Q180" s="318"/>
      <c r="R180" s="318"/>
      <c r="S180" s="318"/>
      <c r="T180" s="318"/>
      <c r="U180" s="65"/>
      <c r="V180" s="318"/>
      <c r="W180" s="318"/>
      <c r="X180" s="318"/>
      <c r="Y180" s="318"/>
      <c r="Z180" s="318"/>
      <c r="AA180" s="318"/>
      <c r="AB180" s="318"/>
      <c r="AC180" s="318"/>
      <c r="AD180" s="65"/>
      <c r="AE180" s="318"/>
      <c r="AF180" s="318"/>
      <c r="AG180" s="318"/>
      <c r="AH180" s="318"/>
      <c r="AI180" s="318"/>
      <c r="AJ180" s="318"/>
      <c r="AK180" s="318"/>
      <c r="AL180" s="318"/>
      <c r="AM180" s="65"/>
      <c r="AN180" s="318"/>
      <c r="AO180" s="318"/>
      <c r="AP180" s="318"/>
      <c r="AQ180" s="318"/>
      <c r="AR180" s="318"/>
      <c r="AS180" s="318"/>
      <c r="AT180" s="318"/>
      <c r="AU180" s="318"/>
      <c r="AV180" s="65"/>
      <c r="AW180" s="318"/>
      <c r="AX180" s="318"/>
      <c r="AY180" s="318"/>
      <c r="AZ180" s="318"/>
      <c r="BA180" s="318"/>
      <c r="BB180" s="318"/>
      <c r="BC180" s="318"/>
      <c r="BD180" s="318"/>
      <c r="BE180" s="65"/>
      <c r="BF180" s="318"/>
      <c r="BG180" s="318"/>
      <c r="BH180" s="318"/>
      <c r="BI180" s="318"/>
      <c r="BJ180" s="318"/>
      <c r="BK180" s="318"/>
      <c r="BL180" s="318"/>
      <c r="BM180" s="318"/>
    </row>
    <row r="181">
      <c r="A181" s="65"/>
      <c r="B181" s="318"/>
      <c r="C181" s="65"/>
      <c r="D181" s="318"/>
      <c r="E181" s="318"/>
      <c r="F181" s="318"/>
      <c r="G181" s="318"/>
      <c r="H181" s="318"/>
      <c r="I181" s="318"/>
      <c r="J181" s="318"/>
      <c r="K181" s="318"/>
      <c r="L181" s="65"/>
      <c r="M181" s="318"/>
      <c r="N181" s="318"/>
      <c r="O181" s="318"/>
      <c r="P181" s="318"/>
      <c r="Q181" s="318"/>
      <c r="R181" s="318"/>
      <c r="S181" s="318"/>
      <c r="T181" s="318"/>
      <c r="U181" s="65"/>
      <c r="V181" s="318"/>
      <c r="W181" s="318"/>
      <c r="X181" s="318"/>
      <c r="Y181" s="318"/>
      <c r="Z181" s="318"/>
      <c r="AA181" s="318"/>
      <c r="AB181" s="318"/>
      <c r="AC181" s="318"/>
      <c r="AD181" s="65"/>
      <c r="AE181" s="318"/>
      <c r="AF181" s="318"/>
      <c r="AG181" s="318"/>
      <c r="AH181" s="318"/>
      <c r="AI181" s="318"/>
      <c r="AJ181" s="318"/>
      <c r="AK181" s="318"/>
      <c r="AL181" s="318"/>
      <c r="AM181" s="65"/>
      <c r="AN181" s="318"/>
      <c r="AO181" s="318"/>
      <c r="AP181" s="318"/>
      <c r="AQ181" s="318"/>
      <c r="AR181" s="318"/>
      <c r="AS181" s="318"/>
      <c r="AT181" s="318"/>
      <c r="AU181" s="318"/>
      <c r="AV181" s="65"/>
      <c r="AW181" s="318"/>
      <c r="AX181" s="318"/>
      <c r="AY181" s="318"/>
      <c r="AZ181" s="318"/>
      <c r="BA181" s="318"/>
      <c r="BB181" s="318"/>
      <c r="BC181" s="318"/>
      <c r="BD181" s="318"/>
      <c r="BE181" s="65"/>
      <c r="BF181" s="318"/>
      <c r="BG181" s="318"/>
      <c r="BH181" s="318"/>
      <c r="BI181" s="318"/>
      <c r="BJ181" s="318"/>
      <c r="BK181" s="318"/>
      <c r="BL181" s="318"/>
      <c r="BM181" s="318"/>
    </row>
    <row r="182">
      <c r="A182" s="65"/>
      <c r="B182" s="318"/>
      <c r="C182" s="65"/>
      <c r="D182" s="318"/>
      <c r="E182" s="318"/>
      <c r="F182" s="318"/>
      <c r="G182" s="318"/>
      <c r="H182" s="318"/>
      <c r="I182" s="318"/>
      <c r="J182" s="318"/>
      <c r="K182" s="318"/>
      <c r="L182" s="65"/>
      <c r="M182" s="318"/>
      <c r="N182" s="318"/>
      <c r="O182" s="318"/>
      <c r="P182" s="318"/>
      <c r="Q182" s="318"/>
      <c r="R182" s="318"/>
      <c r="S182" s="318"/>
      <c r="T182" s="318"/>
      <c r="U182" s="65"/>
      <c r="V182" s="318"/>
      <c r="W182" s="318"/>
      <c r="X182" s="318"/>
      <c r="Y182" s="318"/>
      <c r="Z182" s="318"/>
      <c r="AA182" s="318"/>
      <c r="AB182" s="318"/>
      <c r="AC182" s="318"/>
      <c r="AD182" s="65"/>
      <c r="AE182" s="318"/>
      <c r="AF182" s="318"/>
      <c r="AG182" s="318"/>
      <c r="AH182" s="318"/>
      <c r="AI182" s="318"/>
      <c r="AJ182" s="318"/>
      <c r="AK182" s="318"/>
      <c r="AL182" s="318"/>
      <c r="AM182" s="65"/>
      <c r="AN182" s="318"/>
      <c r="AO182" s="318"/>
      <c r="AP182" s="318"/>
      <c r="AQ182" s="318"/>
      <c r="AR182" s="318"/>
      <c r="AS182" s="318"/>
      <c r="AT182" s="318"/>
      <c r="AU182" s="318"/>
      <c r="AV182" s="65"/>
      <c r="AW182" s="318"/>
      <c r="AX182" s="318"/>
      <c r="AY182" s="318"/>
      <c r="AZ182" s="318"/>
      <c r="BA182" s="318"/>
      <c r="BB182" s="318"/>
      <c r="BC182" s="318"/>
      <c r="BD182" s="318"/>
      <c r="BE182" s="65"/>
      <c r="BF182" s="318"/>
      <c r="BG182" s="318"/>
      <c r="BH182" s="318"/>
      <c r="BI182" s="318"/>
      <c r="BJ182" s="318"/>
      <c r="BK182" s="318"/>
      <c r="BL182" s="318"/>
      <c r="BM182" s="318"/>
    </row>
    <row r="183">
      <c r="A183" s="65"/>
      <c r="B183" s="318"/>
      <c r="C183" s="65"/>
      <c r="D183" s="318"/>
      <c r="E183" s="318"/>
      <c r="F183" s="318"/>
      <c r="G183" s="318"/>
      <c r="H183" s="318"/>
      <c r="I183" s="318"/>
      <c r="J183" s="318"/>
      <c r="K183" s="318"/>
      <c r="L183" s="65"/>
      <c r="M183" s="318"/>
      <c r="N183" s="318"/>
      <c r="O183" s="318"/>
      <c r="P183" s="318"/>
      <c r="Q183" s="318"/>
      <c r="R183" s="318"/>
      <c r="S183" s="318"/>
      <c r="T183" s="318"/>
      <c r="U183" s="65"/>
      <c r="V183" s="318"/>
      <c r="W183" s="318"/>
      <c r="X183" s="318"/>
      <c r="Y183" s="318"/>
      <c r="Z183" s="318"/>
      <c r="AA183" s="318"/>
      <c r="AB183" s="318"/>
      <c r="AC183" s="318"/>
      <c r="AD183" s="65"/>
      <c r="AE183" s="318"/>
      <c r="AF183" s="318"/>
      <c r="AG183" s="318"/>
      <c r="AH183" s="318"/>
      <c r="AI183" s="318"/>
      <c r="AJ183" s="318"/>
      <c r="AK183" s="318"/>
      <c r="AL183" s="318"/>
      <c r="AM183" s="65"/>
      <c r="AN183" s="318"/>
      <c r="AO183" s="318"/>
      <c r="AP183" s="318"/>
      <c r="AQ183" s="318"/>
      <c r="AR183" s="318"/>
      <c r="AS183" s="318"/>
      <c r="AT183" s="318"/>
      <c r="AU183" s="318"/>
      <c r="AV183" s="65"/>
      <c r="AW183" s="318"/>
      <c r="AX183" s="318"/>
      <c r="AY183" s="318"/>
      <c r="AZ183" s="318"/>
      <c r="BA183" s="318"/>
      <c r="BB183" s="318"/>
      <c r="BC183" s="318"/>
      <c r="BD183" s="318"/>
      <c r="BE183" s="65"/>
      <c r="BF183" s="318"/>
      <c r="BG183" s="318"/>
      <c r="BH183" s="318"/>
      <c r="BI183" s="318"/>
      <c r="BJ183" s="318"/>
      <c r="BK183" s="318"/>
      <c r="BL183" s="318"/>
      <c r="BM183" s="318"/>
    </row>
    <row r="184">
      <c r="A184" s="65"/>
      <c r="B184" s="318"/>
      <c r="C184" s="65"/>
      <c r="D184" s="318"/>
      <c r="E184" s="318"/>
      <c r="F184" s="318"/>
      <c r="G184" s="318"/>
      <c r="H184" s="318"/>
      <c r="I184" s="318"/>
      <c r="J184" s="318"/>
      <c r="K184" s="318"/>
      <c r="L184" s="65"/>
      <c r="M184" s="318"/>
      <c r="N184" s="318"/>
      <c r="O184" s="318"/>
      <c r="P184" s="318"/>
      <c r="Q184" s="318"/>
      <c r="R184" s="318"/>
      <c r="S184" s="318"/>
      <c r="T184" s="318"/>
      <c r="U184" s="65"/>
      <c r="V184" s="318"/>
      <c r="W184" s="318"/>
      <c r="X184" s="318"/>
      <c r="Y184" s="318"/>
      <c r="Z184" s="318"/>
      <c r="AA184" s="318"/>
      <c r="AB184" s="318"/>
      <c r="AC184" s="318"/>
      <c r="AD184" s="65"/>
      <c r="AE184" s="318"/>
      <c r="AF184" s="318"/>
      <c r="AG184" s="318"/>
      <c r="AH184" s="318"/>
      <c r="AI184" s="318"/>
      <c r="AJ184" s="318"/>
      <c r="AK184" s="318"/>
      <c r="AL184" s="318"/>
      <c r="AM184" s="65"/>
      <c r="AN184" s="318"/>
      <c r="AO184" s="318"/>
      <c r="AP184" s="318"/>
      <c r="AQ184" s="318"/>
      <c r="AR184" s="318"/>
      <c r="AS184" s="318"/>
      <c r="AT184" s="318"/>
      <c r="AU184" s="318"/>
      <c r="AV184" s="65"/>
      <c r="AW184" s="318"/>
      <c r="AX184" s="318"/>
      <c r="AY184" s="318"/>
      <c r="AZ184" s="318"/>
      <c r="BA184" s="318"/>
      <c r="BB184" s="318"/>
      <c r="BC184" s="318"/>
      <c r="BD184" s="318"/>
      <c r="BE184" s="65"/>
      <c r="BF184" s="318"/>
      <c r="BG184" s="318"/>
      <c r="BH184" s="318"/>
      <c r="BI184" s="318"/>
      <c r="BJ184" s="318"/>
      <c r="BK184" s="318"/>
      <c r="BL184" s="318"/>
      <c r="BM184" s="318"/>
    </row>
    <row r="185">
      <c r="A185" s="65"/>
      <c r="B185" s="318"/>
      <c r="C185" s="65"/>
      <c r="D185" s="318"/>
      <c r="E185" s="318"/>
      <c r="F185" s="318"/>
      <c r="G185" s="318"/>
      <c r="H185" s="318"/>
      <c r="I185" s="318"/>
      <c r="J185" s="318"/>
      <c r="K185" s="318"/>
      <c r="L185" s="65"/>
      <c r="M185" s="318"/>
      <c r="N185" s="318"/>
      <c r="O185" s="318"/>
      <c r="P185" s="318"/>
      <c r="Q185" s="318"/>
      <c r="R185" s="318"/>
      <c r="S185" s="318"/>
      <c r="T185" s="318"/>
      <c r="U185" s="65"/>
      <c r="V185" s="318"/>
      <c r="W185" s="318"/>
      <c r="X185" s="318"/>
      <c r="Y185" s="318"/>
      <c r="Z185" s="318"/>
      <c r="AA185" s="318"/>
      <c r="AB185" s="318"/>
      <c r="AC185" s="318"/>
      <c r="AD185" s="65"/>
      <c r="AE185" s="318"/>
      <c r="AF185" s="318"/>
      <c r="AG185" s="318"/>
      <c r="AH185" s="318"/>
      <c r="AI185" s="318"/>
      <c r="AJ185" s="318"/>
      <c r="AK185" s="318"/>
      <c r="AL185" s="318"/>
      <c r="AM185" s="65"/>
      <c r="AN185" s="318"/>
      <c r="AO185" s="318"/>
      <c r="AP185" s="318"/>
      <c r="AQ185" s="318"/>
      <c r="AR185" s="318"/>
      <c r="AS185" s="318"/>
      <c r="AT185" s="318"/>
      <c r="AU185" s="318"/>
      <c r="AV185" s="65"/>
      <c r="AW185" s="318"/>
      <c r="AX185" s="318"/>
      <c r="AY185" s="318"/>
      <c r="AZ185" s="318"/>
      <c r="BA185" s="318"/>
      <c r="BB185" s="318"/>
      <c r="BC185" s="318"/>
      <c r="BD185" s="318"/>
      <c r="BE185" s="65"/>
      <c r="BF185" s="318"/>
      <c r="BG185" s="318"/>
      <c r="BH185" s="318"/>
      <c r="BI185" s="318"/>
      <c r="BJ185" s="318"/>
      <c r="BK185" s="318"/>
      <c r="BL185" s="318"/>
      <c r="BM185" s="318"/>
    </row>
    <row r="186">
      <c r="A186" s="65"/>
      <c r="B186" s="318"/>
      <c r="C186" s="65"/>
      <c r="D186" s="318"/>
      <c r="E186" s="318"/>
      <c r="F186" s="318"/>
      <c r="G186" s="318"/>
      <c r="H186" s="318"/>
      <c r="I186" s="318"/>
      <c r="J186" s="318"/>
      <c r="K186" s="318"/>
      <c r="L186" s="65"/>
      <c r="M186" s="318"/>
      <c r="N186" s="318"/>
      <c r="O186" s="318"/>
      <c r="P186" s="318"/>
      <c r="Q186" s="318"/>
      <c r="R186" s="318"/>
      <c r="S186" s="318"/>
      <c r="T186" s="318"/>
      <c r="U186" s="65"/>
      <c r="V186" s="318"/>
      <c r="W186" s="318"/>
      <c r="X186" s="318"/>
      <c r="Y186" s="318"/>
      <c r="Z186" s="318"/>
      <c r="AA186" s="318"/>
      <c r="AB186" s="318"/>
      <c r="AC186" s="318"/>
      <c r="AD186" s="65"/>
      <c r="AE186" s="318"/>
      <c r="AF186" s="318"/>
      <c r="AG186" s="318"/>
      <c r="AH186" s="318"/>
      <c r="AI186" s="318"/>
      <c r="AJ186" s="318"/>
      <c r="AK186" s="318"/>
      <c r="AL186" s="318"/>
      <c r="AM186" s="65"/>
      <c r="AN186" s="318"/>
      <c r="AO186" s="318"/>
      <c r="AP186" s="318"/>
      <c r="AQ186" s="318"/>
      <c r="AR186" s="318"/>
      <c r="AS186" s="318"/>
      <c r="AT186" s="318"/>
      <c r="AU186" s="318"/>
      <c r="AV186" s="65"/>
      <c r="AW186" s="318"/>
      <c r="AX186" s="318"/>
      <c r="AY186" s="318"/>
      <c r="AZ186" s="318"/>
      <c r="BA186" s="318"/>
      <c r="BB186" s="318"/>
      <c r="BC186" s="318"/>
      <c r="BD186" s="318"/>
      <c r="BE186" s="65"/>
      <c r="BF186" s="318"/>
      <c r="BG186" s="318"/>
      <c r="BH186" s="318"/>
      <c r="BI186" s="318"/>
      <c r="BJ186" s="318"/>
      <c r="BK186" s="318"/>
      <c r="BL186" s="318"/>
      <c r="BM186" s="318"/>
    </row>
    <row r="187">
      <c r="A187" s="65"/>
      <c r="B187" s="318"/>
      <c r="C187" s="65"/>
      <c r="D187" s="318"/>
      <c r="E187" s="318"/>
      <c r="F187" s="318"/>
      <c r="G187" s="318"/>
      <c r="H187" s="318"/>
      <c r="I187" s="318"/>
      <c r="J187" s="318"/>
      <c r="K187" s="318"/>
      <c r="L187" s="65"/>
      <c r="M187" s="318"/>
      <c r="N187" s="318"/>
      <c r="O187" s="318"/>
      <c r="P187" s="318"/>
      <c r="Q187" s="318"/>
      <c r="R187" s="318"/>
      <c r="S187" s="318"/>
      <c r="T187" s="318"/>
      <c r="U187" s="65"/>
      <c r="V187" s="318"/>
      <c r="W187" s="318"/>
      <c r="X187" s="318"/>
      <c r="Y187" s="318"/>
      <c r="Z187" s="318"/>
      <c r="AA187" s="318"/>
      <c r="AB187" s="318"/>
      <c r="AC187" s="318"/>
      <c r="AD187" s="65"/>
      <c r="AE187" s="318"/>
      <c r="AF187" s="318"/>
      <c r="AG187" s="318"/>
      <c r="AH187" s="318"/>
      <c r="AI187" s="318"/>
      <c r="AJ187" s="318"/>
      <c r="AK187" s="318"/>
      <c r="AL187" s="318"/>
      <c r="AM187" s="65"/>
      <c r="AN187" s="318"/>
      <c r="AO187" s="318"/>
      <c r="AP187" s="318"/>
      <c r="AQ187" s="318"/>
      <c r="AR187" s="318"/>
      <c r="AS187" s="318"/>
      <c r="AT187" s="318"/>
      <c r="AU187" s="318"/>
      <c r="AV187" s="65"/>
      <c r="AW187" s="318"/>
      <c r="AX187" s="318"/>
      <c r="AY187" s="318"/>
      <c r="AZ187" s="318"/>
      <c r="BA187" s="318"/>
      <c r="BB187" s="318"/>
      <c r="BC187" s="318"/>
      <c r="BD187" s="318"/>
      <c r="BE187" s="65"/>
      <c r="BF187" s="318"/>
      <c r="BG187" s="318"/>
      <c r="BH187" s="318"/>
      <c r="BI187" s="318"/>
      <c r="BJ187" s="318"/>
      <c r="BK187" s="318"/>
      <c r="BL187" s="318"/>
      <c r="BM187" s="318"/>
    </row>
    <row r="188">
      <c r="A188" s="65"/>
      <c r="B188" s="318"/>
      <c r="C188" s="65"/>
      <c r="D188" s="318"/>
      <c r="E188" s="318"/>
      <c r="F188" s="318"/>
      <c r="G188" s="318"/>
      <c r="H188" s="318"/>
      <c r="I188" s="318"/>
      <c r="J188" s="318"/>
      <c r="K188" s="318"/>
      <c r="L188" s="65"/>
      <c r="M188" s="318"/>
      <c r="N188" s="318"/>
      <c r="O188" s="318"/>
      <c r="P188" s="318"/>
      <c r="Q188" s="318"/>
      <c r="R188" s="318"/>
      <c r="S188" s="318"/>
      <c r="T188" s="318"/>
      <c r="U188" s="65"/>
      <c r="V188" s="318"/>
      <c r="W188" s="318"/>
      <c r="X188" s="318"/>
      <c r="Y188" s="318"/>
      <c r="Z188" s="318"/>
      <c r="AA188" s="318"/>
      <c r="AB188" s="318"/>
      <c r="AC188" s="318"/>
      <c r="AD188" s="65"/>
      <c r="AE188" s="318"/>
      <c r="AF188" s="318"/>
      <c r="AG188" s="318"/>
      <c r="AH188" s="318"/>
      <c r="AI188" s="318"/>
      <c r="AJ188" s="318"/>
      <c r="AK188" s="318"/>
      <c r="AL188" s="318"/>
      <c r="AM188" s="65"/>
      <c r="AN188" s="318"/>
      <c r="AO188" s="318"/>
      <c r="AP188" s="318"/>
      <c r="AQ188" s="318"/>
      <c r="AR188" s="318"/>
      <c r="AS188" s="318"/>
      <c r="AT188" s="318"/>
      <c r="AU188" s="318"/>
      <c r="AV188" s="65"/>
      <c r="AW188" s="318"/>
      <c r="AX188" s="318"/>
      <c r="AY188" s="318"/>
      <c r="AZ188" s="318"/>
      <c r="BA188" s="318"/>
      <c r="BB188" s="318"/>
      <c r="BC188" s="318"/>
      <c r="BD188" s="318"/>
      <c r="BE188" s="65"/>
      <c r="BF188" s="318"/>
      <c r="BG188" s="318"/>
      <c r="BH188" s="318"/>
      <c r="BI188" s="318"/>
      <c r="BJ188" s="318"/>
      <c r="BK188" s="318"/>
      <c r="BL188" s="318"/>
      <c r="BM188" s="318"/>
    </row>
    <row r="189">
      <c r="A189" s="65"/>
      <c r="B189" s="318"/>
      <c r="C189" s="65"/>
      <c r="D189" s="318"/>
      <c r="E189" s="318"/>
      <c r="F189" s="318"/>
      <c r="G189" s="318"/>
      <c r="H189" s="318"/>
      <c r="I189" s="318"/>
      <c r="J189" s="318"/>
      <c r="K189" s="318"/>
      <c r="L189" s="65"/>
      <c r="M189" s="318"/>
      <c r="N189" s="318"/>
      <c r="O189" s="318"/>
      <c r="P189" s="318"/>
      <c r="Q189" s="318"/>
      <c r="R189" s="318"/>
      <c r="S189" s="318"/>
      <c r="T189" s="318"/>
      <c r="U189" s="65"/>
      <c r="V189" s="318"/>
      <c r="W189" s="318"/>
      <c r="X189" s="318"/>
      <c r="Y189" s="318"/>
      <c r="Z189" s="318"/>
      <c r="AA189" s="318"/>
      <c r="AB189" s="318"/>
      <c r="AC189" s="318"/>
      <c r="AD189" s="65"/>
      <c r="AE189" s="318"/>
      <c r="AF189" s="318"/>
      <c r="AG189" s="318"/>
      <c r="AH189" s="318"/>
      <c r="AI189" s="318"/>
      <c r="AJ189" s="318"/>
      <c r="AK189" s="318"/>
      <c r="AL189" s="318"/>
      <c r="AM189" s="65"/>
      <c r="AN189" s="318"/>
      <c r="AO189" s="318"/>
      <c r="AP189" s="318"/>
      <c r="AQ189" s="318"/>
      <c r="AR189" s="318"/>
      <c r="AS189" s="318"/>
      <c r="AT189" s="318"/>
      <c r="AU189" s="318"/>
      <c r="AV189" s="65"/>
      <c r="AW189" s="318"/>
      <c r="AX189" s="318"/>
      <c r="AY189" s="318"/>
      <c r="AZ189" s="318"/>
      <c r="BA189" s="318"/>
      <c r="BB189" s="318"/>
      <c r="BC189" s="318"/>
      <c r="BD189" s="318"/>
      <c r="BE189" s="65"/>
      <c r="BF189" s="318"/>
      <c r="BG189" s="318"/>
      <c r="BH189" s="318"/>
      <c r="BI189" s="318"/>
      <c r="BJ189" s="318"/>
      <c r="BK189" s="318"/>
      <c r="BL189" s="318"/>
      <c r="BM189" s="318"/>
    </row>
    <row r="190">
      <c r="A190" s="65"/>
      <c r="B190" s="318"/>
      <c r="C190" s="65"/>
      <c r="D190" s="318"/>
      <c r="E190" s="318"/>
      <c r="F190" s="318"/>
      <c r="G190" s="318"/>
      <c r="H190" s="318"/>
      <c r="I190" s="318"/>
      <c r="J190" s="318"/>
      <c r="K190" s="318"/>
      <c r="L190" s="65"/>
      <c r="M190" s="318"/>
      <c r="N190" s="318"/>
      <c r="O190" s="318"/>
      <c r="P190" s="318"/>
      <c r="Q190" s="318"/>
      <c r="R190" s="318"/>
      <c r="S190" s="318"/>
      <c r="T190" s="318"/>
      <c r="U190" s="65"/>
      <c r="V190" s="318"/>
      <c r="W190" s="318"/>
      <c r="X190" s="318"/>
      <c r="Y190" s="318"/>
      <c r="Z190" s="318"/>
      <c r="AA190" s="318"/>
      <c r="AB190" s="318"/>
      <c r="AC190" s="318"/>
      <c r="AD190" s="65"/>
      <c r="AE190" s="318"/>
      <c r="AF190" s="318"/>
      <c r="AG190" s="318"/>
      <c r="AH190" s="318"/>
      <c r="AI190" s="318"/>
      <c r="AJ190" s="318"/>
      <c r="AK190" s="318"/>
      <c r="AL190" s="318"/>
      <c r="AM190" s="65"/>
      <c r="AN190" s="318"/>
      <c r="AO190" s="318"/>
      <c r="AP190" s="318"/>
      <c r="AQ190" s="318"/>
      <c r="AR190" s="318"/>
      <c r="AS190" s="318"/>
      <c r="AT190" s="318"/>
      <c r="AU190" s="318"/>
      <c r="AV190" s="65"/>
      <c r="AW190" s="318"/>
      <c r="AX190" s="318"/>
      <c r="AY190" s="318"/>
      <c r="AZ190" s="318"/>
      <c r="BA190" s="318"/>
      <c r="BB190" s="318"/>
      <c r="BC190" s="318"/>
      <c r="BD190" s="318"/>
      <c r="BE190" s="65"/>
      <c r="BF190" s="318"/>
      <c r="BG190" s="318"/>
      <c r="BH190" s="318"/>
      <c r="BI190" s="318"/>
      <c r="BJ190" s="318"/>
      <c r="BK190" s="318"/>
      <c r="BL190" s="318"/>
      <c r="BM190" s="318"/>
    </row>
    <row r="191">
      <c r="A191" s="65"/>
      <c r="B191" s="318"/>
      <c r="C191" s="65"/>
      <c r="D191" s="318"/>
      <c r="E191" s="318"/>
      <c r="F191" s="318"/>
      <c r="G191" s="318"/>
      <c r="H191" s="318"/>
      <c r="I191" s="318"/>
      <c r="J191" s="318"/>
      <c r="K191" s="318"/>
      <c r="L191" s="65"/>
      <c r="M191" s="318"/>
      <c r="N191" s="318"/>
      <c r="O191" s="318"/>
      <c r="P191" s="318"/>
      <c r="Q191" s="318"/>
      <c r="R191" s="318"/>
      <c r="S191" s="318"/>
      <c r="T191" s="318"/>
      <c r="U191" s="65"/>
      <c r="V191" s="318"/>
      <c r="W191" s="318"/>
      <c r="X191" s="318"/>
      <c r="Y191" s="318"/>
      <c r="Z191" s="318"/>
      <c r="AA191" s="318"/>
      <c r="AB191" s="318"/>
      <c r="AC191" s="318"/>
      <c r="AD191" s="65"/>
      <c r="AE191" s="318"/>
      <c r="AF191" s="318"/>
      <c r="AG191" s="318"/>
      <c r="AH191" s="318"/>
      <c r="AI191" s="318"/>
      <c r="AJ191" s="318"/>
      <c r="AK191" s="318"/>
      <c r="AL191" s="318"/>
      <c r="AM191" s="65"/>
      <c r="AN191" s="318"/>
      <c r="AO191" s="318"/>
      <c r="AP191" s="318"/>
      <c r="AQ191" s="318"/>
      <c r="AR191" s="318"/>
      <c r="AS191" s="318"/>
      <c r="AT191" s="318"/>
      <c r="AU191" s="318"/>
      <c r="AV191" s="65"/>
      <c r="AW191" s="318"/>
      <c r="AX191" s="318"/>
      <c r="AY191" s="318"/>
      <c r="AZ191" s="318"/>
      <c r="BA191" s="318"/>
      <c r="BB191" s="318"/>
      <c r="BC191" s="318"/>
      <c r="BD191" s="318"/>
      <c r="BE191" s="65"/>
      <c r="BF191" s="318"/>
      <c r="BG191" s="318"/>
      <c r="BH191" s="318"/>
      <c r="BI191" s="318"/>
      <c r="BJ191" s="318"/>
      <c r="BK191" s="318"/>
      <c r="BL191" s="318"/>
      <c r="BM191" s="318"/>
    </row>
    <row r="192">
      <c r="A192" s="65"/>
      <c r="B192" s="318"/>
      <c r="C192" s="65"/>
      <c r="D192" s="318"/>
      <c r="E192" s="318"/>
      <c r="F192" s="318"/>
      <c r="G192" s="318"/>
      <c r="H192" s="318"/>
      <c r="I192" s="318"/>
      <c r="J192" s="318"/>
      <c r="K192" s="318"/>
      <c r="L192" s="65"/>
      <c r="M192" s="318"/>
      <c r="N192" s="318"/>
      <c r="O192" s="318"/>
      <c r="P192" s="318"/>
      <c r="Q192" s="318"/>
      <c r="R192" s="318"/>
      <c r="S192" s="318"/>
      <c r="T192" s="318"/>
      <c r="U192" s="65"/>
      <c r="V192" s="318"/>
      <c r="W192" s="318"/>
      <c r="X192" s="318"/>
      <c r="Y192" s="318"/>
      <c r="Z192" s="318"/>
      <c r="AA192" s="318"/>
      <c r="AB192" s="318"/>
      <c r="AC192" s="318"/>
      <c r="AD192" s="65"/>
      <c r="AE192" s="318"/>
      <c r="AF192" s="318"/>
      <c r="AG192" s="318"/>
      <c r="AH192" s="318"/>
      <c r="AI192" s="318"/>
      <c r="AJ192" s="318"/>
      <c r="AK192" s="318"/>
      <c r="AL192" s="318"/>
      <c r="AM192" s="65"/>
      <c r="AN192" s="318"/>
      <c r="AO192" s="318"/>
      <c r="AP192" s="318"/>
      <c r="AQ192" s="318"/>
      <c r="AR192" s="318"/>
      <c r="AS192" s="318"/>
      <c r="AT192" s="318"/>
      <c r="AU192" s="318"/>
      <c r="AV192" s="65"/>
      <c r="AW192" s="318"/>
      <c r="AX192" s="318"/>
      <c r="AY192" s="318"/>
      <c r="AZ192" s="318"/>
      <c r="BA192" s="318"/>
      <c r="BB192" s="318"/>
      <c r="BC192" s="318"/>
      <c r="BD192" s="318"/>
      <c r="BE192" s="65"/>
      <c r="BF192" s="318"/>
      <c r="BG192" s="318"/>
      <c r="BH192" s="318"/>
      <c r="BI192" s="318"/>
      <c r="BJ192" s="318"/>
      <c r="BK192" s="318"/>
      <c r="BL192" s="318"/>
      <c r="BM192" s="318"/>
    </row>
    <row r="193">
      <c r="A193" s="65"/>
      <c r="B193" s="318"/>
      <c r="C193" s="65"/>
      <c r="D193" s="318"/>
      <c r="E193" s="318"/>
      <c r="F193" s="318"/>
      <c r="G193" s="318"/>
      <c r="H193" s="318"/>
      <c r="I193" s="318"/>
      <c r="J193" s="318"/>
      <c r="K193" s="318"/>
      <c r="L193" s="65"/>
      <c r="M193" s="318"/>
      <c r="N193" s="318"/>
      <c r="O193" s="318"/>
      <c r="P193" s="318"/>
      <c r="Q193" s="318"/>
      <c r="R193" s="318"/>
      <c r="S193" s="318"/>
      <c r="T193" s="318"/>
      <c r="U193" s="65"/>
      <c r="V193" s="318"/>
      <c r="W193" s="318"/>
      <c r="X193" s="318"/>
      <c r="Y193" s="318"/>
      <c r="Z193" s="318"/>
      <c r="AA193" s="318"/>
      <c r="AB193" s="318"/>
      <c r="AC193" s="318"/>
      <c r="AD193" s="65"/>
      <c r="AE193" s="318"/>
      <c r="AF193" s="318"/>
      <c r="AG193" s="318"/>
      <c r="AH193" s="318"/>
      <c r="AI193" s="318"/>
      <c r="AJ193" s="318"/>
      <c r="AK193" s="318"/>
      <c r="AL193" s="318"/>
      <c r="AM193" s="65"/>
      <c r="AN193" s="318"/>
      <c r="AO193" s="318"/>
      <c r="AP193" s="318"/>
      <c r="AQ193" s="318"/>
      <c r="AR193" s="318"/>
      <c r="AS193" s="318"/>
      <c r="AT193" s="318"/>
      <c r="AU193" s="318"/>
      <c r="AV193" s="65"/>
      <c r="AW193" s="318"/>
      <c r="AX193" s="318"/>
      <c r="AY193" s="318"/>
      <c r="AZ193" s="318"/>
      <c r="BA193" s="318"/>
      <c r="BB193" s="318"/>
      <c r="BC193" s="318"/>
      <c r="BD193" s="318"/>
      <c r="BE193" s="65"/>
      <c r="BF193" s="318"/>
      <c r="BG193" s="318"/>
      <c r="BH193" s="318"/>
      <c r="BI193" s="318"/>
      <c r="BJ193" s="318"/>
      <c r="BK193" s="318"/>
      <c r="BL193" s="318"/>
      <c r="BM193" s="318"/>
    </row>
    <row r="194">
      <c r="A194" s="65"/>
      <c r="B194" s="318"/>
      <c r="C194" s="65"/>
      <c r="D194" s="318"/>
      <c r="E194" s="318"/>
      <c r="F194" s="318"/>
      <c r="G194" s="318"/>
      <c r="H194" s="318"/>
      <c r="I194" s="318"/>
      <c r="J194" s="318"/>
      <c r="K194" s="318"/>
      <c r="L194" s="65"/>
      <c r="M194" s="318"/>
      <c r="N194" s="318"/>
      <c r="O194" s="318"/>
      <c r="P194" s="318"/>
      <c r="Q194" s="318"/>
      <c r="R194" s="318"/>
      <c r="S194" s="318"/>
      <c r="T194" s="318"/>
      <c r="U194" s="65"/>
      <c r="V194" s="318"/>
      <c r="W194" s="318"/>
      <c r="X194" s="318"/>
      <c r="Y194" s="318"/>
      <c r="Z194" s="318"/>
      <c r="AA194" s="318"/>
      <c r="AB194" s="318"/>
      <c r="AC194" s="318"/>
      <c r="AD194" s="65"/>
      <c r="AE194" s="318"/>
      <c r="AF194" s="318"/>
      <c r="AG194" s="318"/>
      <c r="AH194" s="318"/>
      <c r="AI194" s="318"/>
      <c r="AJ194" s="318"/>
      <c r="AK194" s="318"/>
      <c r="AL194" s="318"/>
      <c r="AM194" s="65"/>
      <c r="AN194" s="318"/>
      <c r="AO194" s="318"/>
      <c r="AP194" s="318"/>
      <c r="AQ194" s="318"/>
      <c r="AR194" s="318"/>
      <c r="AS194" s="318"/>
      <c r="AT194" s="318"/>
      <c r="AU194" s="318"/>
      <c r="AV194" s="65"/>
      <c r="AW194" s="318"/>
      <c r="AX194" s="318"/>
      <c r="AY194" s="318"/>
      <c r="AZ194" s="318"/>
      <c r="BA194" s="318"/>
      <c r="BB194" s="318"/>
      <c r="BC194" s="318"/>
      <c r="BD194" s="318"/>
      <c r="BE194" s="65"/>
      <c r="BF194" s="318"/>
      <c r="BG194" s="318"/>
      <c r="BH194" s="318"/>
      <c r="BI194" s="318"/>
      <c r="BJ194" s="318"/>
      <c r="BK194" s="318"/>
      <c r="BL194" s="318"/>
      <c r="BM194" s="318"/>
    </row>
    <row r="195">
      <c r="A195" s="65"/>
      <c r="B195" s="318"/>
      <c r="C195" s="65"/>
      <c r="D195" s="318"/>
      <c r="E195" s="318"/>
      <c r="F195" s="318"/>
      <c r="G195" s="318"/>
      <c r="H195" s="318"/>
      <c r="I195" s="318"/>
      <c r="J195" s="318"/>
      <c r="K195" s="318"/>
      <c r="L195" s="65"/>
      <c r="M195" s="318"/>
      <c r="N195" s="318"/>
      <c r="O195" s="318"/>
      <c r="P195" s="318"/>
      <c r="Q195" s="318"/>
      <c r="R195" s="318"/>
      <c r="S195" s="318"/>
      <c r="T195" s="318"/>
      <c r="U195" s="65"/>
      <c r="V195" s="318"/>
      <c r="W195" s="318"/>
      <c r="X195" s="318"/>
      <c r="Y195" s="318"/>
      <c r="Z195" s="318"/>
      <c r="AA195" s="318"/>
      <c r="AB195" s="318"/>
      <c r="AC195" s="318"/>
      <c r="AD195" s="65"/>
      <c r="AE195" s="318"/>
      <c r="AF195" s="318"/>
      <c r="AG195" s="318"/>
      <c r="AH195" s="318"/>
      <c r="AI195" s="318"/>
      <c r="AJ195" s="318"/>
      <c r="AK195" s="318"/>
      <c r="AL195" s="318"/>
      <c r="AM195" s="65"/>
      <c r="AN195" s="318"/>
      <c r="AO195" s="318"/>
      <c r="AP195" s="318"/>
      <c r="AQ195" s="318"/>
      <c r="AR195" s="318"/>
      <c r="AS195" s="318"/>
      <c r="AT195" s="318"/>
      <c r="AU195" s="318"/>
      <c r="AV195" s="65"/>
      <c r="AW195" s="318"/>
      <c r="AX195" s="318"/>
      <c r="AY195" s="318"/>
      <c r="AZ195" s="318"/>
      <c r="BA195" s="318"/>
      <c r="BB195" s="318"/>
      <c r="BC195" s="318"/>
      <c r="BD195" s="318"/>
      <c r="BE195" s="65"/>
      <c r="BF195" s="318"/>
      <c r="BG195" s="318"/>
      <c r="BH195" s="318"/>
      <c r="BI195" s="318"/>
      <c r="BJ195" s="318"/>
      <c r="BK195" s="318"/>
      <c r="BL195" s="318"/>
      <c r="BM195" s="318"/>
    </row>
    <row r="196">
      <c r="A196" s="65"/>
      <c r="B196" s="318"/>
      <c r="C196" s="65"/>
      <c r="D196" s="318"/>
      <c r="E196" s="318"/>
      <c r="F196" s="318"/>
      <c r="G196" s="318"/>
      <c r="H196" s="318"/>
      <c r="I196" s="318"/>
      <c r="J196" s="318"/>
      <c r="K196" s="318"/>
      <c r="L196" s="65"/>
      <c r="M196" s="318"/>
      <c r="N196" s="318"/>
      <c r="O196" s="318"/>
      <c r="P196" s="318"/>
      <c r="Q196" s="318"/>
      <c r="R196" s="318"/>
      <c r="S196" s="318"/>
      <c r="T196" s="318"/>
      <c r="U196" s="65"/>
      <c r="V196" s="318"/>
      <c r="W196" s="318"/>
      <c r="X196" s="318"/>
      <c r="Y196" s="318"/>
      <c r="Z196" s="318"/>
      <c r="AA196" s="318"/>
      <c r="AB196" s="318"/>
      <c r="AC196" s="318"/>
      <c r="AD196" s="65"/>
      <c r="AE196" s="318"/>
      <c r="AF196" s="318"/>
      <c r="AG196" s="318"/>
      <c r="AH196" s="318"/>
      <c r="AI196" s="318"/>
      <c r="AJ196" s="318"/>
      <c r="AK196" s="318"/>
      <c r="AL196" s="318"/>
      <c r="AM196" s="65"/>
      <c r="AN196" s="318"/>
      <c r="AO196" s="318"/>
      <c r="AP196" s="318"/>
      <c r="AQ196" s="318"/>
      <c r="AR196" s="318"/>
      <c r="AS196" s="318"/>
      <c r="AT196" s="318"/>
      <c r="AU196" s="318"/>
      <c r="AV196" s="65"/>
      <c r="AW196" s="318"/>
      <c r="AX196" s="318"/>
      <c r="AY196" s="318"/>
      <c r="AZ196" s="318"/>
      <c r="BA196" s="318"/>
      <c r="BB196" s="318"/>
      <c r="BC196" s="318"/>
      <c r="BD196" s="318"/>
      <c r="BE196" s="65"/>
      <c r="BF196" s="318"/>
      <c r="BG196" s="318"/>
      <c r="BH196" s="318"/>
      <c r="BI196" s="318"/>
      <c r="BJ196" s="318"/>
      <c r="BK196" s="318"/>
      <c r="BL196" s="318"/>
      <c r="BM196" s="318"/>
    </row>
    <row r="197">
      <c r="A197" s="65"/>
      <c r="B197" s="318"/>
      <c r="C197" s="65"/>
      <c r="D197" s="318"/>
      <c r="E197" s="318"/>
      <c r="F197" s="318"/>
      <c r="G197" s="318"/>
      <c r="H197" s="318"/>
      <c r="I197" s="318"/>
      <c r="J197" s="318"/>
      <c r="K197" s="318"/>
      <c r="L197" s="65"/>
      <c r="M197" s="318"/>
      <c r="N197" s="318"/>
      <c r="O197" s="318"/>
      <c r="P197" s="318"/>
      <c r="Q197" s="318"/>
      <c r="R197" s="318"/>
      <c r="S197" s="318"/>
      <c r="T197" s="318"/>
      <c r="U197" s="65"/>
      <c r="V197" s="318"/>
      <c r="W197" s="318"/>
      <c r="X197" s="318"/>
      <c r="Y197" s="318"/>
      <c r="Z197" s="318"/>
      <c r="AA197" s="318"/>
      <c r="AB197" s="318"/>
      <c r="AC197" s="318"/>
      <c r="AD197" s="65"/>
      <c r="AE197" s="318"/>
      <c r="AF197" s="318"/>
      <c r="AG197" s="318"/>
      <c r="AH197" s="318"/>
      <c r="AI197" s="318"/>
      <c r="AJ197" s="318"/>
      <c r="AK197" s="318"/>
      <c r="AL197" s="318"/>
      <c r="AM197" s="65"/>
      <c r="AN197" s="318"/>
      <c r="AO197" s="318"/>
      <c r="AP197" s="318"/>
      <c r="AQ197" s="318"/>
      <c r="AR197" s="318"/>
      <c r="AS197" s="318"/>
      <c r="AT197" s="318"/>
      <c r="AU197" s="318"/>
      <c r="AV197" s="65"/>
      <c r="AW197" s="318"/>
      <c r="AX197" s="318"/>
      <c r="AY197" s="318"/>
      <c r="AZ197" s="318"/>
      <c r="BA197" s="318"/>
      <c r="BB197" s="318"/>
      <c r="BC197" s="318"/>
      <c r="BD197" s="318"/>
      <c r="BE197" s="65"/>
      <c r="BF197" s="318"/>
      <c r="BG197" s="318"/>
      <c r="BH197" s="318"/>
      <c r="BI197" s="318"/>
      <c r="BJ197" s="318"/>
      <c r="BK197" s="318"/>
      <c r="BL197" s="318"/>
      <c r="BM197" s="318"/>
    </row>
    <row r="198">
      <c r="A198" s="65"/>
      <c r="B198" s="318"/>
      <c r="C198" s="65"/>
      <c r="D198" s="318"/>
      <c r="E198" s="318"/>
      <c r="F198" s="318"/>
      <c r="G198" s="318"/>
      <c r="H198" s="318"/>
      <c r="I198" s="318"/>
      <c r="J198" s="318"/>
      <c r="K198" s="318"/>
      <c r="L198" s="65"/>
      <c r="M198" s="318"/>
      <c r="N198" s="318"/>
      <c r="O198" s="318"/>
      <c r="P198" s="318"/>
      <c r="Q198" s="318"/>
      <c r="R198" s="318"/>
      <c r="S198" s="318"/>
      <c r="T198" s="318"/>
      <c r="U198" s="65"/>
      <c r="V198" s="318"/>
      <c r="W198" s="318"/>
      <c r="X198" s="318"/>
      <c r="Y198" s="318"/>
      <c r="Z198" s="318"/>
      <c r="AA198" s="318"/>
      <c r="AB198" s="318"/>
      <c r="AC198" s="318"/>
      <c r="AD198" s="65"/>
      <c r="AE198" s="318"/>
      <c r="AF198" s="318"/>
      <c r="AG198" s="318"/>
      <c r="AH198" s="318"/>
      <c r="AI198" s="318"/>
      <c r="AJ198" s="318"/>
      <c r="AK198" s="318"/>
      <c r="AL198" s="318"/>
      <c r="AM198" s="65"/>
      <c r="AN198" s="318"/>
      <c r="AO198" s="318"/>
      <c r="AP198" s="318"/>
      <c r="AQ198" s="318"/>
      <c r="AR198" s="318"/>
      <c r="AS198" s="318"/>
      <c r="AT198" s="318"/>
      <c r="AU198" s="318"/>
      <c r="AV198" s="65"/>
      <c r="AW198" s="318"/>
      <c r="AX198" s="318"/>
      <c r="AY198" s="318"/>
      <c r="AZ198" s="318"/>
      <c r="BA198" s="318"/>
      <c r="BB198" s="318"/>
      <c r="BC198" s="318"/>
      <c r="BD198" s="318"/>
      <c r="BE198" s="65"/>
      <c r="BF198" s="318"/>
      <c r="BG198" s="318"/>
      <c r="BH198" s="318"/>
      <c r="BI198" s="318"/>
      <c r="BJ198" s="318"/>
      <c r="BK198" s="318"/>
      <c r="BL198" s="318"/>
      <c r="BM198" s="318"/>
    </row>
    <row r="199">
      <c r="A199" s="65"/>
      <c r="B199" s="318"/>
      <c r="C199" s="65"/>
      <c r="D199" s="318"/>
      <c r="E199" s="318"/>
      <c r="F199" s="318"/>
      <c r="G199" s="318"/>
      <c r="H199" s="318"/>
      <c r="I199" s="318"/>
      <c r="J199" s="318"/>
      <c r="K199" s="318"/>
      <c r="L199" s="65"/>
      <c r="M199" s="318"/>
      <c r="N199" s="318"/>
      <c r="O199" s="318"/>
      <c r="P199" s="318"/>
      <c r="Q199" s="318"/>
      <c r="R199" s="318"/>
      <c r="S199" s="318"/>
      <c r="T199" s="318"/>
      <c r="U199" s="65"/>
      <c r="V199" s="318"/>
      <c r="W199" s="318"/>
      <c r="X199" s="318"/>
      <c r="Y199" s="318"/>
      <c r="Z199" s="318"/>
      <c r="AA199" s="318"/>
      <c r="AB199" s="318"/>
      <c r="AC199" s="318"/>
      <c r="AD199" s="65"/>
      <c r="AE199" s="318"/>
      <c r="AF199" s="318"/>
      <c r="AG199" s="318"/>
      <c r="AH199" s="318"/>
      <c r="AI199" s="318"/>
      <c r="AJ199" s="318"/>
      <c r="AK199" s="318"/>
      <c r="AL199" s="318"/>
      <c r="AM199" s="65"/>
      <c r="AN199" s="318"/>
      <c r="AO199" s="318"/>
      <c r="AP199" s="318"/>
      <c r="AQ199" s="318"/>
      <c r="AR199" s="318"/>
      <c r="AS199" s="318"/>
      <c r="AT199" s="318"/>
      <c r="AU199" s="318"/>
      <c r="AV199" s="65"/>
      <c r="AW199" s="318"/>
      <c r="AX199" s="318"/>
      <c r="AY199" s="318"/>
      <c r="AZ199" s="318"/>
      <c r="BA199" s="318"/>
      <c r="BB199" s="318"/>
      <c r="BC199" s="318"/>
      <c r="BD199" s="318"/>
      <c r="BE199" s="65"/>
      <c r="BF199" s="318"/>
      <c r="BG199" s="318"/>
      <c r="BH199" s="318"/>
      <c r="BI199" s="318"/>
      <c r="BJ199" s="318"/>
      <c r="BK199" s="318"/>
      <c r="BL199" s="318"/>
      <c r="BM199" s="318"/>
    </row>
    <row r="200">
      <c r="A200" s="65"/>
      <c r="B200" s="318"/>
      <c r="C200" s="65"/>
      <c r="D200" s="318"/>
      <c r="E200" s="318"/>
      <c r="F200" s="318"/>
      <c r="G200" s="318"/>
      <c r="H200" s="318"/>
      <c r="I200" s="318"/>
      <c r="J200" s="318"/>
      <c r="K200" s="318"/>
      <c r="L200" s="65"/>
      <c r="M200" s="318"/>
      <c r="N200" s="318"/>
      <c r="O200" s="318"/>
      <c r="P200" s="318"/>
      <c r="Q200" s="318"/>
      <c r="R200" s="318"/>
      <c r="S200" s="318"/>
      <c r="T200" s="318"/>
      <c r="U200" s="65"/>
      <c r="V200" s="318"/>
      <c r="W200" s="318"/>
      <c r="X200" s="318"/>
      <c r="Y200" s="318"/>
      <c r="Z200" s="318"/>
      <c r="AA200" s="318"/>
      <c r="AB200" s="318"/>
      <c r="AC200" s="318"/>
      <c r="AD200" s="65"/>
      <c r="AE200" s="318"/>
      <c r="AF200" s="318"/>
      <c r="AG200" s="318"/>
      <c r="AH200" s="318"/>
      <c r="AI200" s="318"/>
      <c r="AJ200" s="318"/>
      <c r="AK200" s="318"/>
      <c r="AL200" s="318"/>
      <c r="AM200" s="65"/>
      <c r="AN200" s="318"/>
      <c r="AO200" s="318"/>
      <c r="AP200" s="318"/>
      <c r="AQ200" s="318"/>
      <c r="AR200" s="318"/>
      <c r="AS200" s="318"/>
      <c r="AT200" s="318"/>
      <c r="AU200" s="318"/>
      <c r="AV200" s="65"/>
      <c r="AW200" s="318"/>
      <c r="AX200" s="318"/>
      <c r="AY200" s="318"/>
      <c r="AZ200" s="318"/>
      <c r="BA200" s="318"/>
      <c r="BB200" s="318"/>
      <c r="BC200" s="318"/>
      <c r="BD200" s="318"/>
      <c r="BE200" s="65"/>
      <c r="BF200" s="318"/>
      <c r="BG200" s="318"/>
      <c r="BH200" s="318"/>
      <c r="BI200" s="318"/>
      <c r="BJ200" s="318"/>
      <c r="BK200" s="318"/>
      <c r="BL200" s="318"/>
      <c r="BM200" s="318"/>
    </row>
    <row r="201">
      <c r="A201" s="65"/>
      <c r="B201" s="318"/>
      <c r="C201" s="65"/>
      <c r="D201" s="318"/>
      <c r="E201" s="318"/>
      <c r="F201" s="318"/>
      <c r="G201" s="318"/>
      <c r="H201" s="318"/>
      <c r="I201" s="318"/>
      <c r="J201" s="318"/>
      <c r="K201" s="318"/>
      <c r="L201" s="65"/>
      <c r="M201" s="318"/>
      <c r="N201" s="318"/>
      <c r="O201" s="318"/>
      <c r="P201" s="318"/>
      <c r="Q201" s="318"/>
      <c r="R201" s="318"/>
      <c r="S201" s="318"/>
      <c r="T201" s="318"/>
      <c r="U201" s="65"/>
      <c r="V201" s="318"/>
      <c r="W201" s="318"/>
      <c r="X201" s="318"/>
      <c r="Y201" s="318"/>
      <c r="Z201" s="318"/>
      <c r="AA201" s="318"/>
      <c r="AB201" s="318"/>
      <c r="AC201" s="318"/>
      <c r="AD201" s="65"/>
      <c r="AE201" s="318"/>
      <c r="AF201" s="318"/>
      <c r="AG201" s="318"/>
      <c r="AH201" s="318"/>
      <c r="AI201" s="318"/>
      <c r="AJ201" s="318"/>
      <c r="AK201" s="318"/>
      <c r="AL201" s="318"/>
      <c r="AM201" s="65"/>
      <c r="AN201" s="318"/>
      <c r="AO201" s="318"/>
      <c r="AP201" s="318"/>
      <c r="AQ201" s="318"/>
      <c r="AR201" s="318"/>
      <c r="AS201" s="318"/>
      <c r="AT201" s="318"/>
      <c r="AU201" s="318"/>
      <c r="AV201" s="65"/>
      <c r="AW201" s="318"/>
      <c r="AX201" s="318"/>
      <c r="AY201" s="318"/>
      <c r="AZ201" s="318"/>
      <c r="BA201" s="318"/>
      <c r="BB201" s="318"/>
      <c r="BC201" s="318"/>
      <c r="BD201" s="318"/>
      <c r="BE201" s="65"/>
      <c r="BF201" s="318"/>
      <c r="BG201" s="318"/>
      <c r="BH201" s="318"/>
      <c r="BI201" s="318"/>
      <c r="BJ201" s="318"/>
      <c r="BK201" s="318"/>
      <c r="BL201" s="318"/>
      <c r="BM201" s="318"/>
    </row>
    <row r="202">
      <c r="A202" s="65"/>
      <c r="B202" s="318"/>
      <c r="C202" s="65"/>
      <c r="D202" s="318"/>
      <c r="E202" s="318"/>
      <c r="F202" s="318"/>
      <c r="G202" s="318"/>
      <c r="H202" s="318"/>
      <c r="I202" s="318"/>
      <c r="J202" s="318"/>
      <c r="K202" s="318"/>
      <c r="L202" s="65"/>
      <c r="M202" s="318"/>
      <c r="N202" s="318"/>
      <c r="O202" s="318"/>
      <c r="P202" s="318"/>
      <c r="Q202" s="318"/>
      <c r="R202" s="318"/>
      <c r="S202" s="318"/>
      <c r="T202" s="318"/>
      <c r="U202" s="65"/>
      <c r="V202" s="318"/>
      <c r="W202" s="318"/>
      <c r="X202" s="318"/>
      <c r="Y202" s="318"/>
      <c r="Z202" s="318"/>
      <c r="AA202" s="318"/>
      <c r="AB202" s="318"/>
      <c r="AC202" s="318"/>
      <c r="AD202" s="65"/>
      <c r="AE202" s="318"/>
      <c r="AF202" s="318"/>
      <c r="AG202" s="318"/>
      <c r="AH202" s="318"/>
      <c r="AI202" s="318"/>
      <c r="AJ202" s="318"/>
      <c r="AK202" s="318"/>
      <c r="AL202" s="318"/>
      <c r="AM202" s="65"/>
      <c r="AN202" s="318"/>
      <c r="AO202" s="318"/>
      <c r="AP202" s="318"/>
      <c r="AQ202" s="318"/>
      <c r="AR202" s="318"/>
      <c r="AS202" s="318"/>
      <c r="AT202" s="318"/>
      <c r="AU202" s="318"/>
      <c r="AV202" s="65"/>
      <c r="AW202" s="318"/>
      <c r="AX202" s="318"/>
      <c r="AY202" s="318"/>
      <c r="AZ202" s="318"/>
      <c r="BA202" s="318"/>
      <c r="BB202" s="318"/>
      <c r="BC202" s="318"/>
      <c r="BD202" s="318"/>
      <c r="BE202" s="65"/>
      <c r="BF202" s="318"/>
      <c r="BG202" s="318"/>
      <c r="BH202" s="318"/>
      <c r="BI202" s="318"/>
      <c r="BJ202" s="318"/>
      <c r="BK202" s="318"/>
      <c r="BL202" s="318"/>
      <c r="BM202" s="318"/>
    </row>
    <row r="203">
      <c r="A203" s="65"/>
      <c r="B203" s="318"/>
      <c r="C203" s="65"/>
      <c r="D203" s="318"/>
      <c r="E203" s="318"/>
      <c r="F203" s="318"/>
      <c r="G203" s="318"/>
      <c r="H203" s="318"/>
      <c r="I203" s="318"/>
      <c r="J203" s="318"/>
      <c r="K203" s="318"/>
      <c r="L203" s="65"/>
      <c r="M203" s="318"/>
      <c r="N203" s="318"/>
      <c r="O203" s="318"/>
      <c r="P203" s="318"/>
      <c r="Q203" s="318"/>
      <c r="R203" s="318"/>
      <c r="S203" s="318"/>
      <c r="T203" s="318"/>
      <c r="U203" s="65"/>
      <c r="V203" s="318"/>
      <c r="W203" s="318"/>
      <c r="X203" s="318"/>
      <c r="Y203" s="318"/>
      <c r="Z203" s="318"/>
      <c r="AA203" s="318"/>
      <c r="AB203" s="318"/>
      <c r="AC203" s="318"/>
      <c r="AD203" s="65"/>
      <c r="AE203" s="318"/>
      <c r="AF203" s="318"/>
      <c r="AG203" s="318"/>
      <c r="AH203" s="318"/>
      <c r="AI203" s="318"/>
      <c r="AJ203" s="318"/>
      <c r="AK203" s="318"/>
      <c r="AL203" s="318"/>
      <c r="AM203" s="65"/>
      <c r="AN203" s="318"/>
      <c r="AO203" s="318"/>
      <c r="AP203" s="318"/>
      <c r="AQ203" s="318"/>
      <c r="AR203" s="318"/>
      <c r="AS203" s="318"/>
      <c r="AT203" s="318"/>
      <c r="AU203" s="318"/>
      <c r="AV203" s="65"/>
      <c r="AW203" s="318"/>
      <c r="AX203" s="318"/>
      <c r="AY203" s="318"/>
      <c r="AZ203" s="318"/>
      <c r="BA203" s="318"/>
      <c r="BB203" s="318"/>
      <c r="BC203" s="318"/>
      <c r="BD203" s="318"/>
      <c r="BE203" s="65"/>
      <c r="BF203" s="318"/>
      <c r="BG203" s="318"/>
      <c r="BH203" s="318"/>
      <c r="BI203" s="318"/>
      <c r="BJ203" s="318"/>
      <c r="BK203" s="318"/>
      <c r="BL203" s="318"/>
      <c r="BM203" s="318"/>
    </row>
    <row r="204">
      <c r="A204" s="65"/>
      <c r="B204" s="318"/>
      <c r="C204" s="65"/>
      <c r="D204" s="318"/>
      <c r="E204" s="318"/>
      <c r="F204" s="318"/>
      <c r="G204" s="318"/>
      <c r="H204" s="318"/>
      <c r="I204" s="318"/>
      <c r="J204" s="318"/>
      <c r="K204" s="318"/>
      <c r="L204" s="65"/>
      <c r="M204" s="318"/>
      <c r="N204" s="318"/>
      <c r="O204" s="318"/>
      <c r="P204" s="318"/>
      <c r="Q204" s="318"/>
      <c r="R204" s="318"/>
      <c r="S204" s="318"/>
      <c r="T204" s="318"/>
      <c r="U204" s="65"/>
      <c r="V204" s="318"/>
      <c r="W204" s="318"/>
      <c r="X204" s="318"/>
      <c r="Y204" s="318"/>
      <c r="Z204" s="318"/>
      <c r="AA204" s="318"/>
      <c r="AB204" s="318"/>
      <c r="AC204" s="318"/>
      <c r="AD204" s="65"/>
      <c r="AE204" s="318"/>
      <c r="AF204" s="318"/>
      <c r="AG204" s="318"/>
      <c r="AH204" s="318"/>
      <c r="AI204" s="318"/>
      <c r="AJ204" s="318"/>
      <c r="AK204" s="318"/>
      <c r="AL204" s="318"/>
      <c r="AM204" s="65"/>
      <c r="AN204" s="318"/>
      <c r="AO204" s="318"/>
      <c r="AP204" s="318"/>
      <c r="AQ204" s="318"/>
      <c r="AR204" s="318"/>
      <c r="AS204" s="318"/>
      <c r="AT204" s="318"/>
      <c r="AU204" s="318"/>
      <c r="AV204" s="65"/>
      <c r="AW204" s="318"/>
      <c r="AX204" s="318"/>
      <c r="AY204" s="318"/>
      <c r="AZ204" s="318"/>
      <c r="BA204" s="318"/>
      <c r="BB204" s="318"/>
      <c r="BC204" s="318"/>
      <c r="BD204" s="318"/>
      <c r="BE204" s="65"/>
      <c r="BF204" s="318"/>
      <c r="BG204" s="318"/>
      <c r="BH204" s="318"/>
      <c r="BI204" s="318"/>
      <c r="BJ204" s="318"/>
      <c r="BK204" s="318"/>
      <c r="BL204" s="318"/>
      <c r="BM204" s="318"/>
    </row>
    <row r="205">
      <c r="A205" s="65"/>
      <c r="B205" s="318"/>
      <c r="C205" s="65"/>
      <c r="D205" s="318"/>
      <c r="E205" s="318"/>
      <c r="F205" s="318"/>
      <c r="G205" s="318"/>
      <c r="H205" s="318"/>
      <c r="I205" s="318"/>
      <c r="J205" s="318"/>
      <c r="K205" s="318"/>
      <c r="L205" s="65"/>
      <c r="M205" s="318"/>
      <c r="N205" s="318"/>
      <c r="O205" s="318"/>
      <c r="P205" s="318"/>
      <c r="Q205" s="318"/>
      <c r="R205" s="318"/>
      <c r="S205" s="318"/>
      <c r="T205" s="318"/>
      <c r="U205" s="65"/>
      <c r="V205" s="318"/>
      <c r="W205" s="318"/>
      <c r="X205" s="318"/>
      <c r="Y205" s="318"/>
      <c r="Z205" s="318"/>
      <c r="AA205" s="318"/>
      <c r="AB205" s="318"/>
      <c r="AC205" s="318"/>
      <c r="AD205" s="65"/>
      <c r="AE205" s="318"/>
      <c r="AF205" s="318"/>
      <c r="AG205" s="318"/>
      <c r="AH205" s="318"/>
      <c r="AI205" s="318"/>
      <c r="AJ205" s="318"/>
      <c r="AK205" s="318"/>
      <c r="AL205" s="318"/>
      <c r="AM205" s="65"/>
      <c r="AN205" s="318"/>
      <c r="AO205" s="318"/>
      <c r="AP205" s="318"/>
      <c r="AQ205" s="318"/>
      <c r="AR205" s="318"/>
      <c r="AS205" s="318"/>
      <c r="AT205" s="318"/>
      <c r="AU205" s="318"/>
      <c r="AV205" s="65"/>
      <c r="AW205" s="318"/>
      <c r="AX205" s="318"/>
      <c r="AY205" s="318"/>
      <c r="AZ205" s="318"/>
      <c r="BA205" s="318"/>
      <c r="BB205" s="318"/>
      <c r="BC205" s="318"/>
      <c r="BD205" s="318"/>
      <c r="BE205" s="65"/>
      <c r="BF205" s="318"/>
      <c r="BG205" s="318"/>
      <c r="BH205" s="318"/>
      <c r="BI205" s="318"/>
      <c r="BJ205" s="318"/>
      <c r="BK205" s="318"/>
      <c r="BL205" s="318"/>
      <c r="BM205" s="318"/>
    </row>
    <row r="206">
      <c r="A206" s="65"/>
      <c r="B206" s="318"/>
      <c r="C206" s="65"/>
      <c r="D206" s="318"/>
      <c r="E206" s="318"/>
      <c r="F206" s="318"/>
      <c r="G206" s="318"/>
      <c r="H206" s="318"/>
      <c r="I206" s="318"/>
      <c r="J206" s="318"/>
      <c r="K206" s="318"/>
      <c r="L206" s="65"/>
      <c r="M206" s="318"/>
      <c r="N206" s="318"/>
      <c r="O206" s="318"/>
      <c r="P206" s="318"/>
      <c r="Q206" s="318"/>
      <c r="R206" s="318"/>
      <c r="S206" s="318"/>
      <c r="T206" s="318"/>
      <c r="U206" s="65"/>
      <c r="V206" s="318"/>
      <c r="W206" s="318"/>
      <c r="X206" s="318"/>
      <c r="Y206" s="318"/>
      <c r="Z206" s="318"/>
      <c r="AA206" s="318"/>
      <c r="AB206" s="318"/>
      <c r="AC206" s="318"/>
      <c r="AD206" s="65"/>
      <c r="AE206" s="318"/>
      <c r="AF206" s="318"/>
      <c r="AG206" s="318"/>
      <c r="AH206" s="318"/>
      <c r="AI206" s="318"/>
      <c r="AJ206" s="318"/>
      <c r="AK206" s="318"/>
      <c r="AL206" s="318"/>
      <c r="AM206" s="65"/>
      <c r="AN206" s="318"/>
      <c r="AO206" s="318"/>
      <c r="AP206" s="318"/>
      <c r="AQ206" s="318"/>
      <c r="AR206" s="318"/>
      <c r="AS206" s="318"/>
      <c r="AT206" s="318"/>
      <c r="AU206" s="318"/>
      <c r="AV206" s="65"/>
      <c r="AW206" s="318"/>
      <c r="AX206" s="318"/>
      <c r="AY206" s="318"/>
      <c r="AZ206" s="318"/>
      <c r="BA206" s="318"/>
      <c r="BB206" s="318"/>
      <c r="BC206" s="318"/>
      <c r="BD206" s="318"/>
      <c r="BE206" s="65"/>
      <c r="BF206" s="318"/>
      <c r="BG206" s="318"/>
      <c r="BH206" s="318"/>
      <c r="BI206" s="318"/>
      <c r="BJ206" s="318"/>
      <c r="BK206" s="318"/>
      <c r="BL206" s="318"/>
      <c r="BM206" s="318"/>
    </row>
    <row r="207">
      <c r="A207" s="65"/>
      <c r="B207" s="318"/>
      <c r="C207" s="65"/>
      <c r="D207" s="318"/>
      <c r="E207" s="318"/>
      <c r="F207" s="318"/>
      <c r="G207" s="318"/>
      <c r="H207" s="318"/>
      <c r="I207" s="318"/>
      <c r="J207" s="318"/>
      <c r="K207" s="318"/>
      <c r="L207" s="65"/>
      <c r="M207" s="318"/>
      <c r="N207" s="318"/>
      <c r="O207" s="318"/>
      <c r="P207" s="318"/>
      <c r="Q207" s="318"/>
      <c r="R207" s="318"/>
      <c r="S207" s="318"/>
      <c r="T207" s="318"/>
      <c r="U207" s="65"/>
      <c r="V207" s="318"/>
      <c r="W207" s="318"/>
      <c r="X207" s="318"/>
      <c r="Y207" s="318"/>
      <c r="Z207" s="318"/>
      <c r="AA207" s="318"/>
      <c r="AB207" s="318"/>
      <c r="AC207" s="318"/>
      <c r="AD207" s="65"/>
      <c r="AE207" s="318"/>
      <c r="AF207" s="318"/>
      <c r="AG207" s="318"/>
      <c r="AH207" s="318"/>
      <c r="AI207" s="318"/>
      <c r="AJ207" s="318"/>
      <c r="AK207" s="318"/>
      <c r="AL207" s="318"/>
      <c r="AM207" s="65"/>
      <c r="AN207" s="318"/>
      <c r="AO207" s="318"/>
      <c r="AP207" s="318"/>
      <c r="AQ207" s="318"/>
      <c r="AR207" s="318"/>
      <c r="AS207" s="318"/>
      <c r="AT207" s="318"/>
      <c r="AU207" s="318"/>
      <c r="AV207" s="65"/>
      <c r="AW207" s="318"/>
      <c r="AX207" s="318"/>
      <c r="AY207" s="318"/>
      <c r="AZ207" s="318"/>
      <c r="BA207" s="318"/>
      <c r="BB207" s="318"/>
      <c r="BC207" s="318"/>
      <c r="BD207" s="318"/>
      <c r="BE207" s="65"/>
      <c r="BF207" s="318"/>
      <c r="BG207" s="318"/>
      <c r="BH207" s="318"/>
      <c r="BI207" s="318"/>
      <c r="BJ207" s="318"/>
      <c r="BK207" s="318"/>
      <c r="BL207" s="318"/>
      <c r="BM207" s="318"/>
    </row>
    <row r="208">
      <c r="A208" s="65"/>
      <c r="B208" s="318"/>
      <c r="C208" s="65"/>
      <c r="D208" s="318"/>
      <c r="E208" s="318"/>
      <c r="F208" s="318"/>
      <c r="G208" s="318"/>
      <c r="H208" s="318"/>
      <c r="I208" s="318"/>
      <c r="J208" s="318"/>
      <c r="K208" s="318"/>
      <c r="L208" s="65"/>
      <c r="M208" s="318"/>
      <c r="N208" s="318"/>
      <c r="O208" s="318"/>
      <c r="P208" s="318"/>
      <c r="Q208" s="318"/>
      <c r="R208" s="318"/>
      <c r="S208" s="318"/>
      <c r="T208" s="318"/>
      <c r="U208" s="65"/>
      <c r="V208" s="318"/>
      <c r="W208" s="318"/>
      <c r="X208" s="318"/>
      <c r="Y208" s="318"/>
      <c r="Z208" s="318"/>
      <c r="AA208" s="318"/>
      <c r="AB208" s="318"/>
      <c r="AC208" s="318"/>
      <c r="AD208" s="65"/>
      <c r="AE208" s="318"/>
      <c r="AF208" s="318"/>
      <c r="AG208" s="318"/>
      <c r="AH208" s="318"/>
      <c r="AI208" s="318"/>
      <c r="AJ208" s="318"/>
      <c r="AK208" s="318"/>
      <c r="AL208" s="318"/>
      <c r="AM208" s="65"/>
      <c r="AN208" s="318"/>
      <c r="AO208" s="318"/>
      <c r="AP208" s="318"/>
      <c r="AQ208" s="318"/>
      <c r="AR208" s="318"/>
      <c r="AS208" s="318"/>
      <c r="AT208" s="318"/>
      <c r="AU208" s="318"/>
      <c r="AV208" s="65"/>
      <c r="AW208" s="318"/>
      <c r="AX208" s="318"/>
      <c r="AY208" s="318"/>
      <c r="AZ208" s="318"/>
      <c r="BA208" s="318"/>
      <c r="BB208" s="318"/>
      <c r="BC208" s="318"/>
      <c r="BD208" s="318"/>
      <c r="BE208" s="65"/>
      <c r="BF208" s="318"/>
      <c r="BG208" s="318"/>
      <c r="BH208" s="318"/>
      <c r="BI208" s="318"/>
      <c r="BJ208" s="318"/>
      <c r="BK208" s="318"/>
      <c r="BL208" s="318"/>
      <c r="BM208" s="318"/>
    </row>
    <row r="209">
      <c r="A209" s="65"/>
      <c r="B209" s="318"/>
      <c r="C209" s="65"/>
      <c r="D209" s="318"/>
      <c r="E209" s="318"/>
      <c r="F209" s="318"/>
      <c r="G209" s="318"/>
      <c r="H209" s="318"/>
      <c r="I209" s="318"/>
      <c r="J209" s="318"/>
      <c r="K209" s="318"/>
      <c r="L209" s="65"/>
      <c r="M209" s="318"/>
      <c r="N209" s="318"/>
      <c r="O209" s="318"/>
      <c r="P209" s="318"/>
      <c r="Q209" s="318"/>
      <c r="R209" s="318"/>
      <c r="S209" s="318"/>
      <c r="T209" s="318"/>
      <c r="U209" s="65"/>
      <c r="V209" s="318"/>
      <c r="W209" s="318"/>
      <c r="X209" s="318"/>
      <c r="Y209" s="318"/>
      <c r="Z209" s="318"/>
      <c r="AA209" s="318"/>
      <c r="AB209" s="318"/>
      <c r="AC209" s="318"/>
      <c r="AD209" s="65"/>
      <c r="AE209" s="318"/>
      <c r="AF209" s="318"/>
      <c r="AG209" s="318"/>
      <c r="AH209" s="318"/>
      <c r="AI209" s="318"/>
      <c r="AJ209" s="318"/>
      <c r="AK209" s="318"/>
      <c r="AL209" s="318"/>
      <c r="AM209" s="65"/>
      <c r="AN209" s="318"/>
      <c r="AO209" s="318"/>
      <c r="AP209" s="318"/>
      <c r="AQ209" s="318"/>
      <c r="AR209" s="318"/>
      <c r="AS209" s="318"/>
      <c r="AT209" s="318"/>
      <c r="AU209" s="318"/>
      <c r="AV209" s="65"/>
      <c r="AW209" s="318"/>
      <c r="AX209" s="318"/>
      <c r="AY209" s="318"/>
      <c r="AZ209" s="318"/>
      <c r="BA209" s="318"/>
      <c r="BB209" s="318"/>
      <c r="BC209" s="318"/>
      <c r="BD209" s="318"/>
      <c r="BE209" s="65"/>
      <c r="BF209" s="318"/>
      <c r="BG209" s="318"/>
      <c r="BH209" s="318"/>
      <c r="BI209" s="318"/>
      <c r="BJ209" s="318"/>
      <c r="BK209" s="318"/>
      <c r="BL209" s="318"/>
      <c r="BM209" s="318"/>
    </row>
    <row r="210">
      <c r="A210" s="65"/>
      <c r="B210" s="318"/>
      <c r="C210" s="65"/>
      <c r="D210" s="318"/>
      <c r="E210" s="318"/>
      <c r="F210" s="318"/>
      <c r="G210" s="318"/>
      <c r="H210" s="318"/>
      <c r="I210" s="318"/>
      <c r="J210" s="318"/>
      <c r="K210" s="318"/>
      <c r="L210" s="65"/>
      <c r="M210" s="318"/>
      <c r="N210" s="318"/>
      <c r="O210" s="318"/>
      <c r="P210" s="318"/>
      <c r="Q210" s="318"/>
      <c r="R210" s="318"/>
      <c r="S210" s="318"/>
      <c r="T210" s="318"/>
      <c r="U210" s="65"/>
      <c r="V210" s="318"/>
      <c r="W210" s="318"/>
      <c r="X210" s="318"/>
      <c r="Y210" s="318"/>
      <c r="Z210" s="318"/>
      <c r="AA210" s="318"/>
      <c r="AB210" s="318"/>
      <c r="AC210" s="318"/>
      <c r="AD210" s="65"/>
      <c r="AE210" s="318"/>
      <c r="AF210" s="318"/>
      <c r="AG210" s="318"/>
      <c r="AH210" s="318"/>
      <c r="AI210" s="318"/>
      <c r="AJ210" s="318"/>
      <c r="AK210" s="318"/>
      <c r="AL210" s="318"/>
      <c r="AM210" s="65"/>
      <c r="AN210" s="318"/>
      <c r="AO210" s="318"/>
      <c r="AP210" s="318"/>
      <c r="AQ210" s="318"/>
      <c r="AR210" s="318"/>
      <c r="AS210" s="318"/>
      <c r="AT210" s="318"/>
      <c r="AU210" s="318"/>
      <c r="AV210" s="65"/>
      <c r="AW210" s="318"/>
      <c r="AX210" s="318"/>
      <c r="AY210" s="318"/>
      <c r="AZ210" s="318"/>
      <c r="BA210" s="318"/>
      <c r="BB210" s="318"/>
      <c r="BC210" s="318"/>
      <c r="BD210" s="318"/>
      <c r="BE210" s="65"/>
      <c r="BF210" s="318"/>
      <c r="BG210" s="318"/>
      <c r="BH210" s="318"/>
      <c r="BI210" s="318"/>
      <c r="BJ210" s="318"/>
      <c r="BK210" s="318"/>
      <c r="BL210" s="318"/>
      <c r="BM210" s="318"/>
    </row>
    <row r="211">
      <c r="A211" s="65"/>
      <c r="B211" s="318"/>
      <c r="C211" s="65"/>
      <c r="D211" s="318"/>
      <c r="E211" s="318"/>
      <c r="F211" s="318"/>
      <c r="G211" s="318"/>
      <c r="H211" s="318"/>
      <c r="I211" s="318"/>
      <c r="J211" s="318"/>
      <c r="K211" s="318"/>
      <c r="L211" s="65"/>
      <c r="M211" s="318"/>
      <c r="N211" s="318"/>
      <c r="O211" s="318"/>
      <c r="P211" s="318"/>
      <c r="Q211" s="318"/>
      <c r="R211" s="318"/>
      <c r="S211" s="318"/>
      <c r="T211" s="318"/>
      <c r="U211" s="65"/>
      <c r="V211" s="318"/>
      <c r="W211" s="318"/>
      <c r="X211" s="318"/>
      <c r="Y211" s="318"/>
      <c r="Z211" s="318"/>
      <c r="AA211" s="318"/>
      <c r="AB211" s="318"/>
      <c r="AC211" s="318"/>
      <c r="AD211" s="65"/>
      <c r="AE211" s="318"/>
      <c r="AF211" s="318"/>
      <c r="AG211" s="318"/>
      <c r="AH211" s="318"/>
      <c r="AI211" s="318"/>
      <c r="AJ211" s="318"/>
      <c r="AK211" s="318"/>
      <c r="AL211" s="318"/>
      <c r="AM211" s="65"/>
      <c r="AN211" s="318"/>
      <c r="AO211" s="318"/>
      <c r="AP211" s="318"/>
      <c r="AQ211" s="318"/>
      <c r="AR211" s="318"/>
      <c r="AS211" s="318"/>
      <c r="AT211" s="318"/>
      <c r="AU211" s="318"/>
      <c r="AV211" s="65"/>
      <c r="AW211" s="318"/>
      <c r="AX211" s="318"/>
      <c r="AY211" s="318"/>
      <c r="AZ211" s="318"/>
      <c r="BA211" s="318"/>
      <c r="BB211" s="318"/>
      <c r="BC211" s="318"/>
      <c r="BD211" s="318"/>
      <c r="BE211" s="65"/>
      <c r="BF211" s="318"/>
      <c r="BG211" s="318"/>
      <c r="BH211" s="318"/>
      <c r="BI211" s="318"/>
      <c r="BJ211" s="318"/>
      <c r="BK211" s="318"/>
      <c r="BL211" s="318"/>
      <c r="BM211" s="318"/>
    </row>
    <row r="212">
      <c r="A212" s="65"/>
      <c r="B212" s="318"/>
      <c r="C212" s="65"/>
      <c r="D212" s="318"/>
      <c r="E212" s="318"/>
      <c r="F212" s="318"/>
      <c r="G212" s="318"/>
      <c r="H212" s="318"/>
      <c r="I212" s="318"/>
      <c r="J212" s="318"/>
      <c r="K212" s="318"/>
      <c r="L212" s="65"/>
      <c r="M212" s="318"/>
      <c r="N212" s="318"/>
      <c r="O212" s="318"/>
      <c r="P212" s="318"/>
      <c r="Q212" s="318"/>
      <c r="R212" s="318"/>
      <c r="S212" s="318"/>
      <c r="T212" s="318"/>
      <c r="U212" s="65"/>
      <c r="V212" s="318"/>
      <c r="W212" s="318"/>
      <c r="X212" s="318"/>
      <c r="Y212" s="318"/>
      <c r="Z212" s="318"/>
      <c r="AA212" s="318"/>
      <c r="AB212" s="318"/>
      <c r="AC212" s="318"/>
      <c r="AD212" s="65"/>
      <c r="AE212" s="318"/>
      <c r="AF212" s="318"/>
      <c r="AG212" s="318"/>
      <c r="AH212" s="318"/>
      <c r="AI212" s="318"/>
      <c r="AJ212" s="318"/>
      <c r="AK212" s="318"/>
      <c r="AL212" s="318"/>
      <c r="AM212" s="65"/>
      <c r="AN212" s="318"/>
      <c r="AO212" s="318"/>
      <c r="AP212" s="318"/>
      <c r="AQ212" s="318"/>
      <c r="AR212" s="318"/>
      <c r="AS212" s="318"/>
      <c r="AT212" s="318"/>
      <c r="AU212" s="318"/>
      <c r="AV212" s="65"/>
      <c r="AW212" s="318"/>
      <c r="AX212" s="318"/>
      <c r="AY212" s="318"/>
      <c r="AZ212" s="318"/>
      <c r="BA212" s="318"/>
      <c r="BB212" s="318"/>
      <c r="BC212" s="318"/>
      <c r="BD212" s="318"/>
      <c r="BE212" s="65"/>
      <c r="BF212" s="318"/>
      <c r="BG212" s="318"/>
      <c r="BH212" s="318"/>
      <c r="BI212" s="318"/>
      <c r="BJ212" s="318"/>
      <c r="BK212" s="318"/>
      <c r="BL212" s="318"/>
      <c r="BM212" s="318"/>
    </row>
    <row r="213">
      <c r="A213" s="65"/>
      <c r="B213" s="318"/>
      <c r="C213" s="65"/>
      <c r="D213" s="318"/>
      <c r="E213" s="318"/>
      <c r="F213" s="318"/>
      <c r="G213" s="318"/>
      <c r="H213" s="318"/>
      <c r="I213" s="318"/>
      <c r="J213" s="318"/>
      <c r="K213" s="318"/>
      <c r="L213" s="65"/>
      <c r="M213" s="318"/>
      <c r="N213" s="318"/>
      <c r="O213" s="318"/>
      <c r="P213" s="318"/>
      <c r="Q213" s="318"/>
      <c r="R213" s="318"/>
      <c r="S213" s="318"/>
      <c r="T213" s="318"/>
      <c r="U213" s="65"/>
      <c r="V213" s="318"/>
      <c r="W213" s="318"/>
      <c r="X213" s="318"/>
      <c r="Y213" s="318"/>
      <c r="Z213" s="318"/>
      <c r="AA213" s="318"/>
      <c r="AB213" s="318"/>
      <c r="AC213" s="318"/>
      <c r="AD213" s="65"/>
      <c r="AE213" s="318"/>
      <c r="AF213" s="318"/>
      <c r="AG213" s="318"/>
      <c r="AH213" s="318"/>
      <c r="AI213" s="318"/>
      <c r="AJ213" s="318"/>
      <c r="AK213" s="318"/>
      <c r="AL213" s="318"/>
      <c r="AM213" s="65"/>
      <c r="AN213" s="318"/>
      <c r="AO213" s="318"/>
      <c r="AP213" s="318"/>
      <c r="AQ213" s="318"/>
      <c r="AR213" s="318"/>
      <c r="AS213" s="318"/>
      <c r="AT213" s="318"/>
      <c r="AU213" s="318"/>
      <c r="AV213" s="65"/>
      <c r="AW213" s="318"/>
      <c r="AX213" s="318"/>
      <c r="AY213" s="318"/>
      <c r="AZ213" s="318"/>
      <c r="BA213" s="318"/>
      <c r="BB213" s="318"/>
      <c r="BC213" s="318"/>
      <c r="BD213" s="318"/>
      <c r="BE213" s="65"/>
      <c r="BF213" s="318"/>
      <c r="BG213" s="318"/>
      <c r="BH213" s="318"/>
      <c r="BI213" s="318"/>
      <c r="BJ213" s="318"/>
      <c r="BK213" s="318"/>
      <c r="BL213" s="318"/>
      <c r="BM213" s="318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  <c r="BM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5"/>
      <c r="BD247" s="65"/>
      <c r="BE247" s="65"/>
      <c r="BF247" s="65"/>
      <c r="BG247" s="65"/>
      <c r="BH247" s="65"/>
      <c r="BI247" s="65"/>
      <c r="BJ247" s="65"/>
      <c r="BK247" s="65"/>
      <c r="BL247" s="65"/>
      <c r="BM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5"/>
      <c r="BD251" s="65"/>
      <c r="BE251" s="65"/>
      <c r="BF251" s="65"/>
      <c r="BG251" s="65"/>
      <c r="BH251" s="65"/>
      <c r="BI251" s="65"/>
      <c r="BJ251" s="65"/>
      <c r="BK251" s="65"/>
      <c r="BL251" s="65"/>
      <c r="BM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5"/>
      <c r="BB253" s="65"/>
      <c r="BC253" s="65"/>
      <c r="BD253" s="65"/>
      <c r="BE253" s="65"/>
      <c r="BF253" s="65"/>
      <c r="BG253" s="65"/>
      <c r="BH253" s="65"/>
      <c r="BI253" s="65"/>
      <c r="BJ253" s="65"/>
      <c r="BK253" s="65"/>
      <c r="BL253" s="65"/>
      <c r="BM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  <c r="BM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5"/>
      <c r="AZ271" s="65"/>
      <c r="BA271" s="65"/>
      <c r="BB271" s="65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5"/>
      <c r="AZ277" s="65"/>
      <c r="BA277" s="65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5"/>
      <c r="AZ279" s="65"/>
      <c r="BA279" s="65"/>
      <c r="BB279" s="65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  <c r="BL282" s="65"/>
      <c r="BM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5"/>
      <c r="BD283" s="65"/>
      <c r="BE283" s="65"/>
      <c r="BF283" s="65"/>
      <c r="BG283" s="65"/>
      <c r="BH283" s="65"/>
      <c r="BI283" s="65"/>
      <c r="BJ283" s="65"/>
      <c r="BK283" s="65"/>
      <c r="BL283" s="65"/>
      <c r="BM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  <c r="BL285" s="65"/>
      <c r="BM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  <c r="BL288" s="65"/>
      <c r="BM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  <c r="BD289" s="65"/>
      <c r="BE289" s="65"/>
      <c r="BF289" s="65"/>
      <c r="BG289" s="65"/>
      <c r="BH289" s="65"/>
      <c r="BI289" s="65"/>
      <c r="BJ289" s="65"/>
      <c r="BK289" s="65"/>
      <c r="BL289" s="65"/>
      <c r="BM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  <c r="BM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/>
      <c r="BD291" s="65"/>
      <c r="BE291" s="65"/>
      <c r="BF291" s="65"/>
      <c r="BG291" s="65"/>
      <c r="BH291" s="65"/>
      <c r="BI291" s="65"/>
      <c r="BJ291" s="65"/>
      <c r="BK291" s="65"/>
      <c r="BL291" s="65"/>
      <c r="BM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  <c r="BL292" s="65"/>
      <c r="BM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/>
      <c r="BD293" s="65"/>
      <c r="BE293" s="65"/>
      <c r="BF293" s="65"/>
      <c r="BG293" s="65"/>
      <c r="BH293" s="65"/>
      <c r="BI293" s="65"/>
      <c r="BJ293" s="65"/>
      <c r="BK293" s="65"/>
      <c r="BL293" s="65"/>
      <c r="BM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  <c r="BG295" s="65"/>
      <c r="BH295" s="65"/>
      <c r="BI295" s="65"/>
      <c r="BJ295" s="65"/>
      <c r="BK295" s="65"/>
      <c r="BL295" s="65"/>
      <c r="BM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5"/>
      <c r="BD296" s="65"/>
      <c r="BE296" s="65"/>
      <c r="BF296" s="65"/>
      <c r="BG296" s="65"/>
      <c r="BH296" s="65"/>
      <c r="BI296" s="65"/>
      <c r="BJ296" s="65"/>
      <c r="BK296" s="65"/>
      <c r="BL296" s="65"/>
      <c r="BM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5"/>
      <c r="BD297" s="65"/>
      <c r="BE297" s="65"/>
      <c r="BF297" s="65"/>
      <c r="BG297" s="65"/>
      <c r="BH297" s="65"/>
      <c r="BI297" s="65"/>
      <c r="BJ297" s="65"/>
      <c r="BK297" s="65"/>
      <c r="BL297" s="65"/>
      <c r="BM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5"/>
      <c r="BD298" s="65"/>
      <c r="BE298" s="65"/>
      <c r="BF298" s="65"/>
      <c r="BG298" s="65"/>
      <c r="BH298" s="65"/>
      <c r="BI298" s="65"/>
      <c r="BJ298" s="65"/>
      <c r="BK298" s="65"/>
      <c r="BL298" s="65"/>
      <c r="BM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5"/>
      <c r="BD299" s="65"/>
      <c r="BE299" s="65"/>
      <c r="BF299" s="65"/>
      <c r="BG299" s="65"/>
      <c r="BH299" s="65"/>
      <c r="BI299" s="65"/>
      <c r="BJ299" s="65"/>
      <c r="BK299" s="65"/>
      <c r="BL299" s="65"/>
      <c r="BM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A300" s="65"/>
      <c r="BB300" s="65"/>
      <c r="BC300" s="65"/>
      <c r="BD300" s="65"/>
      <c r="BE300" s="65"/>
      <c r="BF300" s="65"/>
      <c r="BG300" s="65"/>
      <c r="BH300" s="65"/>
      <c r="BI300" s="65"/>
      <c r="BJ300" s="65"/>
      <c r="BK300" s="65"/>
      <c r="BL300" s="65"/>
      <c r="BM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A301" s="65"/>
      <c r="BB301" s="65"/>
      <c r="BC301" s="65"/>
      <c r="BD301" s="65"/>
      <c r="BE301" s="65"/>
      <c r="BF301" s="65"/>
      <c r="BG301" s="65"/>
      <c r="BH301" s="65"/>
      <c r="BI301" s="65"/>
      <c r="BJ301" s="65"/>
      <c r="BK301" s="65"/>
      <c r="BL301" s="65"/>
      <c r="BM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A302" s="65"/>
      <c r="BB302" s="65"/>
      <c r="BC302" s="65"/>
      <c r="BD302" s="65"/>
      <c r="BE302" s="65"/>
      <c r="BF302" s="65"/>
      <c r="BG302" s="65"/>
      <c r="BH302" s="65"/>
      <c r="BI302" s="65"/>
      <c r="BJ302" s="65"/>
      <c r="BK302" s="65"/>
      <c r="BL302" s="65"/>
      <c r="BM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A303" s="65"/>
      <c r="BB303" s="65"/>
      <c r="BC303" s="65"/>
      <c r="BD303" s="65"/>
      <c r="BE303" s="65"/>
      <c r="BF303" s="65"/>
      <c r="BG303" s="65"/>
      <c r="BH303" s="65"/>
      <c r="BI303" s="65"/>
      <c r="BJ303" s="65"/>
      <c r="BK303" s="65"/>
      <c r="BL303" s="65"/>
      <c r="BM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A304" s="65"/>
      <c r="BB304" s="65"/>
      <c r="BC304" s="65"/>
      <c r="BD304" s="65"/>
      <c r="BE304" s="65"/>
      <c r="BF304" s="65"/>
      <c r="BG304" s="65"/>
      <c r="BH304" s="65"/>
      <c r="BI304" s="65"/>
      <c r="BJ304" s="65"/>
      <c r="BK304" s="65"/>
      <c r="BL304" s="65"/>
      <c r="BM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A305" s="65"/>
      <c r="BB305" s="65"/>
      <c r="BC305" s="65"/>
      <c r="BD305" s="65"/>
      <c r="BE305" s="65"/>
      <c r="BF305" s="65"/>
      <c r="BG305" s="65"/>
      <c r="BH305" s="65"/>
      <c r="BI305" s="65"/>
      <c r="BJ305" s="65"/>
      <c r="BK305" s="65"/>
      <c r="BL305" s="65"/>
      <c r="BM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  <c r="BC306" s="65"/>
      <c r="BD306" s="65"/>
      <c r="BE306" s="65"/>
      <c r="BF306" s="65"/>
      <c r="BG306" s="65"/>
      <c r="BH306" s="65"/>
      <c r="BI306" s="65"/>
      <c r="BJ306" s="65"/>
      <c r="BK306" s="65"/>
      <c r="BL306" s="65"/>
      <c r="BM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/>
      <c r="AZ307" s="65"/>
      <c r="BA307" s="65"/>
      <c r="BB307" s="65"/>
      <c r="BC307" s="65"/>
      <c r="BD307" s="65"/>
      <c r="BE307" s="65"/>
      <c r="BF307" s="65"/>
      <c r="BG307" s="65"/>
      <c r="BH307" s="65"/>
      <c r="BI307" s="65"/>
      <c r="BJ307" s="65"/>
      <c r="BK307" s="65"/>
      <c r="BL307" s="65"/>
      <c r="BM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5"/>
      <c r="BD308" s="65"/>
      <c r="BE308" s="65"/>
      <c r="BF308" s="65"/>
      <c r="BG308" s="65"/>
      <c r="BH308" s="65"/>
      <c r="BI308" s="65"/>
      <c r="BJ308" s="65"/>
      <c r="BK308" s="65"/>
      <c r="BL308" s="65"/>
      <c r="BM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/>
      <c r="AZ309" s="65"/>
      <c r="BA309" s="65"/>
      <c r="BB309" s="65"/>
      <c r="BC309" s="65"/>
      <c r="BD309" s="65"/>
      <c r="BE309" s="65"/>
      <c r="BF309" s="65"/>
      <c r="BG309" s="65"/>
      <c r="BH309" s="65"/>
      <c r="BI309" s="65"/>
      <c r="BJ309" s="65"/>
      <c r="BK309" s="65"/>
      <c r="BL309" s="65"/>
      <c r="BM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5"/>
      <c r="AZ310" s="65"/>
      <c r="BA310" s="65"/>
      <c r="BB310" s="65"/>
      <c r="BC310" s="65"/>
      <c r="BD310" s="65"/>
      <c r="BE310" s="65"/>
      <c r="BF310" s="65"/>
      <c r="BG310" s="65"/>
      <c r="BH310" s="65"/>
      <c r="BI310" s="65"/>
      <c r="BJ310" s="65"/>
      <c r="BK310" s="65"/>
      <c r="BL310" s="65"/>
      <c r="BM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5"/>
      <c r="BD311" s="65"/>
      <c r="BE311" s="65"/>
      <c r="BF311" s="65"/>
      <c r="BG311" s="65"/>
      <c r="BH311" s="65"/>
      <c r="BI311" s="65"/>
      <c r="BJ311" s="65"/>
      <c r="BK311" s="65"/>
      <c r="BL311" s="65"/>
      <c r="BM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  <c r="BA312" s="65"/>
      <c r="BB312" s="65"/>
      <c r="BC312" s="65"/>
      <c r="BD312" s="65"/>
      <c r="BE312" s="65"/>
      <c r="BF312" s="65"/>
      <c r="BG312" s="65"/>
      <c r="BH312" s="65"/>
      <c r="BI312" s="65"/>
      <c r="BJ312" s="65"/>
      <c r="BK312" s="65"/>
      <c r="BL312" s="65"/>
      <c r="BM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5"/>
      <c r="AZ313" s="65"/>
      <c r="BA313" s="65"/>
      <c r="BB313" s="65"/>
      <c r="BC313" s="65"/>
      <c r="BD313" s="65"/>
      <c r="BE313" s="65"/>
      <c r="BF313" s="65"/>
      <c r="BG313" s="65"/>
      <c r="BH313" s="65"/>
      <c r="BI313" s="65"/>
      <c r="BJ313" s="65"/>
      <c r="BK313" s="65"/>
      <c r="BL313" s="65"/>
      <c r="BM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5"/>
      <c r="AZ314" s="65"/>
      <c r="BA314" s="65"/>
      <c r="BB314" s="65"/>
      <c r="BC314" s="65"/>
      <c r="BD314" s="65"/>
      <c r="BE314" s="65"/>
      <c r="BF314" s="65"/>
      <c r="BG314" s="65"/>
      <c r="BH314" s="65"/>
      <c r="BI314" s="65"/>
      <c r="BJ314" s="65"/>
      <c r="BK314" s="65"/>
      <c r="BL314" s="65"/>
      <c r="BM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5"/>
      <c r="AZ315" s="65"/>
      <c r="BA315" s="65"/>
      <c r="BB315" s="65"/>
      <c r="BC315" s="65"/>
      <c r="BD315" s="65"/>
      <c r="BE315" s="65"/>
      <c r="BF315" s="65"/>
      <c r="BG315" s="65"/>
      <c r="BH315" s="65"/>
      <c r="BI315" s="65"/>
      <c r="BJ315" s="65"/>
      <c r="BK315" s="65"/>
      <c r="BL315" s="65"/>
      <c r="BM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5"/>
      <c r="AZ316" s="65"/>
      <c r="BA316" s="65"/>
      <c r="BB316" s="65"/>
      <c r="BC316" s="65"/>
      <c r="BD316" s="65"/>
      <c r="BE316" s="65"/>
      <c r="BF316" s="65"/>
      <c r="BG316" s="65"/>
      <c r="BH316" s="65"/>
      <c r="BI316" s="65"/>
      <c r="BJ316" s="65"/>
      <c r="BK316" s="65"/>
      <c r="BL316" s="65"/>
      <c r="BM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  <c r="BD317" s="65"/>
      <c r="BE317" s="65"/>
      <c r="BF317" s="65"/>
      <c r="BG317" s="65"/>
      <c r="BH317" s="65"/>
      <c r="BI317" s="65"/>
      <c r="BJ317" s="65"/>
      <c r="BK317" s="65"/>
      <c r="BL317" s="65"/>
      <c r="BM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/>
      <c r="AZ319" s="65"/>
      <c r="BA319" s="65"/>
      <c r="BB319" s="65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5"/>
      <c r="AZ320" s="65"/>
      <c r="BA320" s="65"/>
      <c r="BB320" s="65"/>
      <c r="BC320" s="65"/>
      <c r="BD320" s="65"/>
      <c r="BE320" s="65"/>
      <c r="BF320" s="65"/>
      <c r="BG320" s="65"/>
      <c r="BH320" s="65"/>
      <c r="BI320" s="65"/>
      <c r="BJ320" s="65"/>
      <c r="BK320" s="65"/>
      <c r="BL320" s="65"/>
      <c r="BM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5"/>
      <c r="AZ321" s="65"/>
      <c r="BA321" s="65"/>
      <c r="BB321" s="65"/>
      <c r="BC321" s="65"/>
      <c r="BD321" s="65"/>
      <c r="BE321" s="65"/>
      <c r="BF321" s="65"/>
      <c r="BG321" s="65"/>
      <c r="BH321" s="65"/>
      <c r="BI321" s="65"/>
      <c r="BJ321" s="65"/>
      <c r="BK321" s="65"/>
      <c r="BL321" s="65"/>
      <c r="BM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5"/>
      <c r="AZ322" s="65"/>
      <c r="BA322" s="65"/>
      <c r="BB322" s="65"/>
      <c r="BC322" s="65"/>
      <c r="BD322" s="65"/>
      <c r="BE322" s="65"/>
      <c r="BF322" s="65"/>
      <c r="BG322" s="65"/>
      <c r="BH322" s="65"/>
      <c r="BI322" s="65"/>
      <c r="BJ322" s="65"/>
      <c r="BK322" s="65"/>
      <c r="BL322" s="65"/>
      <c r="BM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5"/>
      <c r="AZ323" s="65"/>
      <c r="BA323" s="65"/>
      <c r="BB323" s="65"/>
      <c r="BC323" s="65"/>
      <c r="BD323" s="65"/>
      <c r="BE323" s="65"/>
      <c r="BF323" s="65"/>
      <c r="BG323" s="65"/>
      <c r="BH323" s="65"/>
      <c r="BI323" s="65"/>
      <c r="BJ323" s="65"/>
      <c r="BK323" s="65"/>
      <c r="BL323" s="65"/>
      <c r="BM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  <c r="AX324" s="65"/>
      <c r="AY324" s="65"/>
      <c r="AZ324" s="65"/>
      <c r="BA324" s="65"/>
      <c r="BB324" s="65"/>
      <c r="BC324" s="65"/>
      <c r="BD324" s="65"/>
      <c r="BE324" s="65"/>
      <c r="BF324" s="65"/>
      <c r="BG324" s="65"/>
      <c r="BH324" s="65"/>
      <c r="BI324" s="65"/>
      <c r="BJ324" s="65"/>
      <c r="BK324" s="65"/>
      <c r="BL324" s="65"/>
      <c r="BM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5"/>
      <c r="AZ325" s="65"/>
      <c r="BA325" s="65"/>
      <c r="BB325" s="65"/>
      <c r="BC325" s="65"/>
      <c r="BD325" s="65"/>
      <c r="BE325" s="65"/>
      <c r="BF325" s="65"/>
      <c r="BG325" s="65"/>
      <c r="BH325" s="65"/>
      <c r="BI325" s="65"/>
      <c r="BJ325" s="65"/>
      <c r="BK325" s="65"/>
      <c r="BL325" s="65"/>
      <c r="BM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  <c r="AX326" s="65"/>
      <c r="AY326" s="65"/>
      <c r="AZ326" s="65"/>
      <c r="BA326" s="65"/>
      <c r="BB326" s="65"/>
      <c r="BC326" s="65"/>
      <c r="BD326" s="65"/>
      <c r="BE326" s="65"/>
      <c r="BF326" s="65"/>
      <c r="BG326" s="65"/>
      <c r="BH326" s="65"/>
      <c r="BI326" s="65"/>
      <c r="BJ326" s="65"/>
      <c r="BK326" s="65"/>
      <c r="BL326" s="65"/>
      <c r="BM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5"/>
      <c r="AZ327" s="65"/>
      <c r="BA327" s="65"/>
      <c r="BB327" s="65"/>
      <c r="BC327" s="65"/>
      <c r="BD327" s="65"/>
      <c r="BE327" s="65"/>
      <c r="BF327" s="65"/>
      <c r="BG327" s="65"/>
      <c r="BH327" s="65"/>
      <c r="BI327" s="65"/>
      <c r="BJ327" s="65"/>
      <c r="BK327" s="65"/>
      <c r="BL327" s="65"/>
      <c r="BM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5"/>
      <c r="AZ328" s="65"/>
      <c r="BA328" s="65"/>
      <c r="BB328" s="65"/>
      <c r="BC328" s="65"/>
      <c r="BD328" s="65"/>
      <c r="BE328" s="65"/>
      <c r="BF328" s="65"/>
      <c r="BG328" s="65"/>
      <c r="BH328" s="65"/>
      <c r="BI328" s="65"/>
      <c r="BJ328" s="65"/>
      <c r="BK328" s="65"/>
      <c r="BL328" s="65"/>
      <c r="BM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5"/>
      <c r="AZ329" s="65"/>
      <c r="BA329" s="65"/>
      <c r="BB329" s="65"/>
      <c r="BC329" s="65"/>
      <c r="BD329" s="65"/>
      <c r="BE329" s="65"/>
      <c r="BF329" s="65"/>
      <c r="BG329" s="65"/>
      <c r="BH329" s="65"/>
      <c r="BI329" s="65"/>
      <c r="BJ329" s="65"/>
      <c r="BK329" s="65"/>
      <c r="BL329" s="65"/>
      <c r="BM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5"/>
      <c r="AZ330" s="65"/>
      <c r="BA330" s="65"/>
      <c r="BB330" s="65"/>
      <c r="BC330" s="65"/>
      <c r="BD330" s="65"/>
      <c r="BE330" s="65"/>
      <c r="BF330" s="65"/>
      <c r="BG330" s="65"/>
      <c r="BH330" s="65"/>
      <c r="BI330" s="65"/>
      <c r="BJ330" s="65"/>
      <c r="BK330" s="65"/>
      <c r="BL330" s="65"/>
      <c r="BM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5"/>
      <c r="AZ331" s="65"/>
      <c r="BA331" s="65"/>
      <c r="BB331" s="65"/>
      <c r="BC331" s="65"/>
      <c r="BD331" s="65"/>
      <c r="BE331" s="65"/>
      <c r="BF331" s="65"/>
      <c r="BG331" s="65"/>
      <c r="BH331" s="65"/>
      <c r="BI331" s="65"/>
      <c r="BJ331" s="65"/>
      <c r="BK331" s="65"/>
      <c r="BL331" s="65"/>
      <c r="BM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5"/>
      <c r="AZ332" s="65"/>
      <c r="BA332" s="65"/>
      <c r="BB332" s="65"/>
      <c r="BC332" s="65"/>
      <c r="BD332" s="65"/>
      <c r="BE332" s="65"/>
      <c r="BF332" s="65"/>
      <c r="BG332" s="65"/>
      <c r="BH332" s="65"/>
      <c r="BI332" s="65"/>
      <c r="BJ332" s="65"/>
      <c r="BK332" s="65"/>
      <c r="BL332" s="65"/>
      <c r="BM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5"/>
      <c r="AZ333" s="65"/>
      <c r="BA333" s="65"/>
      <c r="BB333" s="65"/>
      <c r="BC333" s="65"/>
      <c r="BD333" s="65"/>
      <c r="BE333" s="65"/>
      <c r="BF333" s="65"/>
      <c r="BG333" s="65"/>
      <c r="BH333" s="65"/>
      <c r="BI333" s="65"/>
      <c r="BJ333" s="65"/>
      <c r="BK333" s="65"/>
      <c r="BL333" s="65"/>
      <c r="BM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5"/>
      <c r="AZ334" s="65"/>
      <c r="BA334" s="65"/>
      <c r="BB334" s="65"/>
      <c r="BC334" s="65"/>
      <c r="BD334" s="65"/>
      <c r="BE334" s="65"/>
      <c r="BF334" s="65"/>
      <c r="BG334" s="65"/>
      <c r="BH334" s="65"/>
      <c r="BI334" s="65"/>
      <c r="BJ334" s="65"/>
      <c r="BK334" s="65"/>
      <c r="BL334" s="65"/>
      <c r="BM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5"/>
      <c r="AZ335" s="65"/>
      <c r="BA335" s="65"/>
      <c r="BB335" s="65"/>
      <c r="BC335" s="65"/>
      <c r="BD335" s="65"/>
      <c r="BE335" s="65"/>
      <c r="BF335" s="65"/>
      <c r="BG335" s="65"/>
      <c r="BH335" s="65"/>
      <c r="BI335" s="65"/>
      <c r="BJ335" s="65"/>
      <c r="BK335" s="65"/>
      <c r="BL335" s="65"/>
      <c r="BM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5"/>
      <c r="AZ336" s="65"/>
      <c r="BA336" s="65"/>
      <c r="BB336" s="65"/>
      <c r="BC336" s="65"/>
      <c r="BD336" s="65"/>
      <c r="BE336" s="65"/>
      <c r="BF336" s="65"/>
      <c r="BG336" s="65"/>
      <c r="BH336" s="65"/>
      <c r="BI336" s="65"/>
      <c r="BJ336" s="65"/>
      <c r="BK336" s="65"/>
      <c r="BL336" s="65"/>
      <c r="BM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5"/>
      <c r="AZ337" s="65"/>
      <c r="BA337" s="65"/>
      <c r="BB337" s="65"/>
      <c r="BC337" s="65"/>
      <c r="BD337" s="65"/>
      <c r="BE337" s="65"/>
      <c r="BF337" s="65"/>
      <c r="BG337" s="65"/>
      <c r="BH337" s="65"/>
      <c r="BI337" s="65"/>
      <c r="BJ337" s="65"/>
      <c r="BK337" s="65"/>
      <c r="BL337" s="65"/>
      <c r="BM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  <c r="BA338" s="65"/>
      <c r="BB338" s="65"/>
      <c r="BC338" s="65"/>
      <c r="BD338" s="65"/>
      <c r="BE338" s="65"/>
      <c r="BF338" s="65"/>
      <c r="BG338" s="65"/>
      <c r="BH338" s="65"/>
      <c r="BI338" s="65"/>
      <c r="BJ338" s="65"/>
      <c r="BK338" s="65"/>
      <c r="BL338" s="65"/>
      <c r="BM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5"/>
      <c r="BD339" s="65"/>
      <c r="BE339" s="65"/>
      <c r="BF339" s="65"/>
      <c r="BG339" s="65"/>
      <c r="BH339" s="65"/>
      <c r="BI339" s="65"/>
      <c r="BJ339" s="65"/>
      <c r="BK339" s="65"/>
      <c r="BL339" s="65"/>
      <c r="BM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5"/>
      <c r="BC340" s="65"/>
      <c r="BD340" s="65"/>
      <c r="BE340" s="65"/>
      <c r="BF340" s="65"/>
      <c r="BG340" s="65"/>
      <c r="BH340" s="65"/>
      <c r="BI340" s="65"/>
      <c r="BJ340" s="65"/>
      <c r="BK340" s="65"/>
      <c r="BL340" s="65"/>
      <c r="BM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  <c r="AX341" s="65"/>
      <c r="AY341" s="65"/>
      <c r="AZ341" s="65"/>
      <c r="BA341" s="65"/>
      <c r="BB341" s="65"/>
      <c r="BC341" s="65"/>
      <c r="BD341" s="65"/>
      <c r="BE341" s="65"/>
      <c r="BF341" s="65"/>
      <c r="BG341" s="65"/>
      <c r="BH341" s="65"/>
      <c r="BI341" s="65"/>
      <c r="BJ341" s="65"/>
      <c r="BK341" s="65"/>
      <c r="BL341" s="65"/>
      <c r="BM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5"/>
      <c r="AZ342" s="65"/>
      <c r="BA342" s="65"/>
      <c r="BB342" s="65"/>
      <c r="BC342" s="65"/>
      <c r="BD342" s="65"/>
      <c r="BE342" s="65"/>
      <c r="BF342" s="65"/>
      <c r="BG342" s="65"/>
      <c r="BH342" s="65"/>
      <c r="BI342" s="65"/>
      <c r="BJ342" s="65"/>
      <c r="BK342" s="65"/>
      <c r="BL342" s="65"/>
      <c r="BM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5"/>
      <c r="AZ343" s="65"/>
      <c r="BA343" s="65"/>
      <c r="BB343" s="65"/>
      <c r="BC343" s="65"/>
      <c r="BD343" s="65"/>
      <c r="BE343" s="65"/>
      <c r="BF343" s="65"/>
      <c r="BG343" s="65"/>
      <c r="BH343" s="65"/>
      <c r="BI343" s="65"/>
      <c r="BJ343" s="65"/>
      <c r="BK343" s="65"/>
      <c r="BL343" s="65"/>
      <c r="BM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5"/>
      <c r="AZ344" s="65"/>
      <c r="BA344" s="65"/>
      <c r="BB344" s="65"/>
      <c r="BC344" s="65"/>
      <c r="BD344" s="65"/>
      <c r="BE344" s="65"/>
      <c r="BF344" s="65"/>
      <c r="BG344" s="65"/>
      <c r="BH344" s="65"/>
      <c r="BI344" s="65"/>
      <c r="BJ344" s="65"/>
      <c r="BK344" s="65"/>
      <c r="BL344" s="65"/>
      <c r="BM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5"/>
      <c r="AZ345" s="65"/>
      <c r="BA345" s="65"/>
      <c r="BB345" s="65"/>
      <c r="BC345" s="65"/>
      <c r="BD345" s="65"/>
      <c r="BE345" s="65"/>
      <c r="BF345" s="65"/>
      <c r="BG345" s="65"/>
      <c r="BH345" s="65"/>
      <c r="BI345" s="65"/>
      <c r="BJ345" s="65"/>
      <c r="BK345" s="65"/>
      <c r="BL345" s="65"/>
      <c r="BM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5"/>
      <c r="AZ346" s="65"/>
      <c r="BA346" s="65"/>
      <c r="BB346" s="65"/>
      <c r="BC346" s="65"/>
      <c r="BD346" s="65"/>
      <c r="BE346" s="65"/>
      <c r="BF346" s="65"/>
      <c r="BG346" s="65"/>
      <c r="BH346" s="65"/>
      <c r="BI346" s="65"/>
      <c r="BJ346" s="65"/>
      <c r="BK346" s="65"/>
      <c r="BL346" s="65"/>
      <c r="BM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5"/>
      <c r="AZ347" s="65"/>
      <c r="BA347" s="65"/>
      <c r="BB347" s="65"/>
      <c r="BC347" s="65"/>
      <c r="BD347" s="65"/>
      <c r="BE347" s="65"/>
      <c r="BF347" s="65"/>
      <c r="BG347" s="65"/>
      <c r="BH347" s="65"/>
      <c r="BI347" s="65"/>
      <c r="BJ347" s="65"/>
      <c r="BK347" s="65"/>
      <c r="BL347" s="65"/>
      <c r="BM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5"/>
      <c r="BC348" s="65"/>
      <c r="BD348" s="65"/>
      <c r="BE348" s="65"/>
      <c r="BF348" s="65"/>
      <c r="BG348" s="65"/>
      <c r="BH348" s="65"/>
      <c r="BI348" s="65"/>
      <c r="BJ348" s="65"/>
      <c r="BK348" s="65"/>
      <c r="BL348" s="65"/>
      <c r="BM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65"/>
      <c r="AY349" s="65"/>
      <c r="AZ349" s="65"/>
      <c r="BA349" s="65"/>
      <c r="BB349" s="65"/>
      <c r="BC349" s="65"/>
      <c r="BD349" s="65"/>
      <c r="BE349" s="65"/>
      <c r="BF349" s="65"/>
      <c r="BG349" s="65"/>
      <c r="BH349" s="65"/>
      <c r="BI349" s="65"/>
      <c r="BJ349" s="65"/>
      <c r="BK349" s="65"/>
      <c r="BL349" s="65"/>
      <c r="BM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5"/>
      <c r="AZ350" s="65"/>
      <c r="BA350" s="65"/>
      <c r="BB350" s="65"/>
      <c r="BC350" s="65"/>
      <c r="BD350" s="65"/>
      <c r="BE350" s="65"/>
      <c r="BF350" s="65"/>
      <c r="BG350" s="65"/>
      <c r="BH350" s="65"/>
      <c r="BI350" s="65"/>
      <c r="BJ350" s="65"/>
      <c r="BK350" s="65"/>
      <c r="BL350" s="65"/>
      <c r="BM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  <c r="AX351" s="65"/>
      <c r="AY351" s="65"/>
      <c r="AZ351" s="65"/>
      <c r="BA351" s="65"/>
      <c r="BB351" s="65"/>
      <c r="BC351" s="65"/>
      <c r="BD351" s="65"/>
      <c r="BE351" s="65"/>
      <c r="BF351" s="65"/>
      <c r="BG351" s="65"/>
      <c r="BH351" s="65"/>
      <c r="BI351" s="65"/>
      <c r="BJ351" s="65"/>
      <c r="BK351" s="65"/>
      <c r="BL351" s="65"/>
      <c r="BM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5"/>
      <c r="AZ352" s="65"/>
      <c r="BA352" s="65"/>
      <c r="BB352" s="65"/>
      <c r="BC352" s="65"/>
      <c r="BD352" s="65"/>
      <c r="BE352" s="65"/>
      <c r="BF352" s="65"/>
      <c r="BG352" s="65"/>
      <c r="BH352" s="65"/>
      <c r="BI352" s="65"/>
      <c r="BJ352" s="65"/>
      <c r="BK352" s="65"/>
      <c r="BL352" s="65"/>
      <c r="BM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5"/>
      <c r="AZ353" s="65"/>
      <c r="BA353" s="65"/>
      <c r="BB353" s="65"/>
      <c r="BC353" s="65"/>
      <c r="BD353" s="65"/>
      <c r="BE353" s="65"/>
      <c r="BF353" s="65"/>
      <c r="BG353" s="65"/>
      <c r="BH353" s="65"/>
      <c r="BI353" s="65"/>
      <c r="BJ353" s="65"/>
      <c r="BK353" s="65"/>
      <c r="BL353" s="65"/>
      <c r="BM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5"/>
      <c r="AZ354" s="65"/>
      <c r="BA354" s="65"/>
      <c r="BB354" s="65"/>
      <c r="BC354" s="65"/>
      <c r="BD354" s="65"/>
      <c r="BE354" s="65"/>
      <c r="BF354" s="65"/>
      <c r="BG354" s="65"/>
      <c r="BH354" s="65"/>
      <c r="BI354" s="65"/>
      <c r="BJ354" s="65"/>
      <c r="BK354" s="65"/>
      <c r="BL354" s="65"/>
      <c r="BM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5"/>
      <c r="AZ355" s="65"/>
      <c r="BA355" s="65"/>
      <c r="BB355" s="65"/>
      <c r="BC355" s="65"/>
      <c r="BD355" s="65"/>
      <c r="BE355" s="65"/>
      <c r="BF355" s="65"/>
      <c r="BG355" s="65"/>
      <c r="BH355" s="65"/>
      <c r="BI355" s="65"/>
      <c r="BJ355" s="65"/>
      <c r="BK355" s="65"/>
      <c r="BL355" s="65"/>
      <c r="BM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  <c r="BC375" s="65"/>
      <c r="BD375" s="65"/>
      <c r="BE375" s="65"/>
      <c r="BF375" s="65"/>
      <c r="BG375" s="65"/>
      <c r="BH375" s="65"/>
      <c r="BI375" s="65"/>
      <c r="BJ375" s="65"/>
      <c r="BK375" s="65"/>
      <c r="BL375" s="65"/>
      <c r="BM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  <c r="BC376" s="65"/>
      <c r="BD376" s="65"/>
      <c r="BE376" s="65"/>
      <c r="BF376" s="65"/>
      <c r="BG376" s="65"/>
      <c r="BH376" s="65"/>
      <c r="BI376" s="65"/>
      <c r="BJ376" s="65"/>
      <c r="BK376" s="65"/>
      <c r="BL376" s="65"/>
      <c r="BM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5"/>
      <c r="AZ377" s="65"/>
      <c r="BA377" s="65"/>
      <c r="BB377" s="65"/>
      <c r="BC377" s="65"/>
      <c r="BD377" s="65"/>
      <c r="BE377" s="65"/>
      <c r="BF377" s="65"/>
      <c r="BG377" s="65"/>
      <c r="BH377" s="65"/>
      <c r="BI377" s="65"/>
      <c r="BJ377" s="65"/>
      <c r="BK377" s="65"/>
      <c r="BL377" s="65"/>
      <c r="BM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  <c r="AX378" s="65"/>
      <c r="AY378" s="65"/>
      <c r="AZ378" s="65"/>
      <c r="BA378" s="65"/>
      <c r="BB378" s="65"/>
      <c r="BC378" s="65"/>
      <c r="BD378" s="65"/>
      <c r="BE378" s="65"/>
      <c r="BF378" s="65"/>
      <c r="BG378" s="65"/>
      <c r="BH378" s="65"/>
      <c r="BI378" s="65"/>
      <c r="BJ378" s="65"/>
      <c r="BK378" s="65"/>
      <c r="BL378" s="65"/>
      <c r="BM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5"/>
      <c r="AZ379" s="65"/>
      <c r="BA379" s="65"/>
      <c r="BB379" s="65"/>
      <c r="BC379" s="65"/>
      <c r="BD379" s="65"/>
      <c r="BE379" s="65"/>
      <c r="BF379" s="65"/>
      <c r="BG379" s="65"/>
      <c r="BH379" s="65"/>
      <c r="BI379" s="65"/>
      <c r="BJ379" s="65"/>
      <c r="BK379" s="65"/>
      <c r="BL379" s="65"/>
      <c r="BM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5"/>
      <c r="AZ380" s="65"/>
      <c r="BA380" s="65"/>
      <c r="BB380" s="65"/>
      <c r="BC380" s="65"/>
      <c r="BD380" s="65"/>
      <c r="BE380" s="65"/>
      <c r="BF380" s="65"/>
      <c r="BG380" s="65"/>
      <c r="BH380" s="65"/>
      <c r="BI380" s="65"/>
      <c r="BJ380" s="65"/>
      <c r="BK380" s="65"/>
      <c r="BL380" s="65"/>
      <c r="BM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  <c r="BC381" s="65"/>
      <c r="BD381" s="65"/>
      <c r="BE381" s="65"/>
      <c r="BF381" s="65"/>
      <c r="BG381" s="65"/>
      <c r="BH381" s="65"/>
      <c r="BI381" s="65"/>
      <c r="BJ381" s="65"/>
      <c r="BK381" s="65"/>
      <c r="BL381" s="65"/>
      <c r="BM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  <c r="BC382" s="65"/>
      <c r="BD382" s="65"/>
      <c r="BE382" s="65"/>
      <c r="BF382" s="65"/>
      <c r="BG382" s="65"/>
      <c r="BH382" s="65"/>
      <c r="BI382" s="65"/>
      <c r="BJ382" s="65"/>
      <c r="BK382" s="65"/>
      <c r="BL382" s="65"/>
      <c r="BM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  <c r="BC383" s="65"/>
      <c r="BD383" s="65"/>
      <c r="BE383" s="65"/>
      <c r="BF383" s="65"/>
      <c r="BG383" s="65"/>
      <c r="BH383" s="65"/>
      <c r="BI383" s="65"/>
      <c r="BJ383" s="65"/>
      <c r="BK383" s="65"/>
      <c r="BL383" s="65"/>
      <c r="BM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  <c r="BC384" s="65"/>
      <c r="BD384" s="65"/>
      <c r="BE384" s="65"/>
      <c r="BF384" s="65"/>
      <c r="BG384" s="65"/>
      <c r="BH384" s="65"/>
      <c r="BI384" s="65"/>
      <c r="BJ384" s="65"/>
      <c r="BK384" s="65"/>
      <c r="BL384" s="65"/>
      <c r="BM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  <c r="BC385" s="65"/>
      <c r="BD385" s="65"/>
      <c r="BE385" s="65"/>
      <c r="BF385" s="65"/>
      <c r="BG385" s="65"/>
      <c r="BH385" s="65"/>
      <c r="BI385" s="65"/>
      <c r="BJ385" s="65"/>
      <c r="BK385" s="65"/>
      <c r="BL385" s="65"/>
      <c r="BM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  <c r="BC386" s="65"/>
      <c r="BD386" s="65"/>
      <c r="BE386" s="65"/>
      <c r="BF386" s="65"/>
      <c r="BG386" s="65"/>
      <c r="BH386" s="65"/>
      <c r="BI386" s="65"/>
      <c r="BJ386" s="65"/>
      <c r="BK386" s="65"/>
      <c r="BL386" s="65"/>
      <c r="BM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  <c r="BC387" s="65"/>
      <c r="BD387" s="65"/>
      <c r="BE387" s="65"/>
      <c r="BF387" s="65"/>
      <c r="BG387" s="65"/>
      <c r="BH387" s="65"/>
      <c r="BI387" s="65"/>
      <c r="BJ387" s="65"/>
      <c r="BK387" s="65"/>
      <c r="BL387" s="65"/>
      <c r="BM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5"/>
      <c r="AZ388" s="65"/>
      <c r="BA388" s="65"/>
      <c r="BB388" s="65"/>
      <c r="BC388" s="65"/>
      <c r="BD388" s="65"/>
      <c r="BE388" s="65"/>
      <c r="BF388" s="65"/>
      <c r="BG388" s="65"/>
      <c r="BH388" s="65"/>
      <c r="BI388" s="65"/>
      <c r="BJ388" s="65"/>
      <c r="BK388" s="65"/>
      <c r="BL388" s="65"/>
      <c r="BM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5"/>
      <c r="AZ389" s="65"/>
      <c r="BA389" s="65"/>
      <c r="BB389" s="65"/>
      <c r="BC389" s="65"/>
      <c r="BD389" s="65"/>
      <c r="BE389" s="65"/>
      <c r="BF389" s="65"/>
      <c r="BG389" s="65"/>
      <c r="BH389" s="65"/>
      <c r="BI389" s="65"/>
      <c r="BJ389" s="65"/>
      <c r="BK389" s="65"/>
      <c r="BL389" s="65"/>
      <c r="BM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5"/>
      <c r="AZ390" s="65"/>
      <c r="BA390" s="65"/>
      <c r="BB390" s="65"/>
      <c r="BC390" s="65"/>
      <c r="BD390" s="65"/>
      <c r="BE390" s="65"/>
      <c r="BF390" s="65"/>
      <c r="BG390" s="65"/>
      <c r="BH390" s="65"/>
      <c r="BI390" s="65"/>
      <c r="BJ390" s="65"/>
      <c r="BK390" s="65"/>
      <c r="BL390" s="65"/>
      <c r="BM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  <c r="AX391" s="65"/>
      <c r="AY391" s="65"/>
      <c r="AZ391" s="65"/>
      <c r="BA391" s="65"/>
      <c r="BB391" s="65"/>
      <c r="BC391" s="65"/>
      <c r="BD391" s="65"/>
      <c r="BE391" s="65"/>
      <c r="BF391" s="65"/>
      <c r="BG391" s="65"/>
      <c r="BH391" s="65"/>
      <c r="BI391" s="65"/>
      <c r="BJ391" s="65"/>
      <c r="BK391" s="65"/>
      <c r="BL391" s="65"/>
      <c r="BM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  <c r="AX392" s="65"/>
      <c r="AY392" s="65"/>
      <c r="AZ392" s="65"/>
      <c r="BA392" s="65"/>
      <c r="BB392" s="65"/>
      <c r="BC392" s="65"/>
      <c r="BD392" s="65"/>
      <c r="BE392" s="65"/>
      <c r="BF392" s="65"/>
      <c r="BG392" s="65"/>
      <c r="BH392" s="65"/>
      <c r="BI392" s="65"/>
      <c r="BJ392" s="65"/>
      <c r="BK392" s="65"/>
      <c r="BL392" s="65"/>
      <c r="BM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  <c r="AX393" s="65"/>
      <c r="AY393" s="65"/>
      <c r="AZ393" s="65"/>
      <c r="BA393" s="65"/>
      <c r="BB393" s="65"/>
      <c r="BC393" s="65"/>
      <c r="BD393" s="65"/>
      <c r="BE393" s="65"/>
      <c r="BF393" s="65"/>
      <c r="BG393" s="65"/>
      <c r="BH393" s="65"/>
      <c r="BI393" s="65"/>
      <c r="BJ393" s="65"/>
      <c r="BK393" s="65"/>
      <c r="BL393" s="65"/>
      <c r="BM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  <c r="AX394" s="65"/>
      <c r="AY394" s="65"/>
      <c r="AZ394" s="65"/>
      <c r="BA394" s="65"/>
      <c r="BB394" s="65"/>
      <c r="BC394" s="65"/>
      <c r="BD394" s="65"/>
      <c r="BE394" s="65"/>
      <c r="BF394" s="65"/>
      <c r="BG394" s="65"/>
      <c r="BH394" s="65"/>
      <c r="BI394" s="65"/>
      <c r="BJ394" s="65"/>
      <c r="BK394" s="65"/>
      <c r="BL394" s="65"/>
      <c r="BM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  <c r="AX395" s="65"/>
      <c r="AY395" s="65"/>
      <c r="AZ395" s="65"/>
      <c r="BA395" s="65"/>
      <c r="BB395" s="65"/>
      <c r="BC395" s="65"/>
      <c r="BD395" s="65"/>
      <c r="BE395" s="65"/>
      <c r="BF395" s="65"/>
      <c r="BG395" s="65"/>
      <c r="BH395" s="65"/>
      <c r="BI395" s="65"/>
      <c r="BJ395" s="65"/>
      <c r="BK395" s="65"/>
      <c r="BL395" s="65"/>
      <c r="BM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5"/>
      <c r="AZ396" s="65"/>
      <c r="BA396" s="65"/>
      <c r="BB396" s="65"/>
      <c r="BC396" s="65"/>
      <c r="BD396" s="65"/>
      <c r="BE396" s="65"/>
      <c r="BF396" s="65"/>
      <c r="BG396" s="65"/>
      <c r="BH396" s="65"/>
      <c r="BI396" s="65"/>
      <c r="BJ396" s="65"/>
      <c r="BK396" s="65"/>
      <c r="BL396" s="65"/>
      <c r="BM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  <c r="AX397" s="65"/>
      <c r="AY397" s="65"/>
      <c r="AZ397" s="65"/>
      <c r="BA397" s="65"/>
      <c r="BB397" s="65"/>
      <c r="BC397" s="65"/>
      <c r="BD397" s="65"/>
      <c r="BE397" s="65"/>
      <c r="BF397" s="65"/>
      <c r="BG397" s="65"/>
      <c r="BH397" s="65"/>
      <c r="BI397" s="65"/>
      <c r="BJ397" s="65"/>
      <c r="BK397" s="65"/>
      <c r="BL397" s="65"/>
      <c r="BM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5"/>
      <c r="AZ398" s="65"/>
      <c r="BA398" s="65"/>
      <c r="BB398" s="65"/>
      <c r="BC398" s="65"/>
      <c r="BD398" s="65"/>
      <c r="BE398" s="65"/>
      <c r="BF398" s="65"/>
      <c r="BG398" s="65"/>
      <c r="BH398" s="65"/>
      <c r="BI398" s="65"/>
      <c r="BJ398" s="65"/>
      <c r="BK398" s="65"/>
      <c r="BL398" s="65"/>
      <c r="BM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5"/>
      <c r="AZ399" s="65"/>
      <c r="BA399" s="65"/>
      <c r="BB399" s="65"/>
      <c r="BC399" s="65"/>
      <c r="BD399" s="65"/>
      <c r="BE399" s="65"/>
      <c r="BF399" s="65"/>
      <c r="BG399" s="65"/>
      <c r="BH399" s="65"/>
      <c r="BI399" s="65"/>
      <c r="BJ399" s="65"/>
      <c r="BK399" s="65"/>
      <c r="BL399" s="65"/>
      <c r="BM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5"/>
      <c r="AZ400" s="65"/>
      <c r="BA400" s="65"/>
      <c r="BB400" s="65"/>
      <c r="BC400" s="65"/>
      <c r="BD400" s="65"/>
      <c r="BE400" s="65"/>
      <c r="BF400" s="65"/>
      <c r="BG400" s="65"/>
      <c r="BH400" s="65"/>
      <c r="BI400" s="65"/>
      <c r="BJ400" s="65"/>
      <c r="BK400" s="65"/>
      <c r="BL400" s="65"/>
      <c r="BM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5"/>
      <c r="AZ401" s="65"/>
      <c r="BA401" s="65"/>
      <c r="BB401" s="65"/>
      <c r="BC401" s="65"/>
      <c r="BD401" s="65"/>
      <c r="BE401" s="65"/>
      <c r="BF401" s="65"/>
      <c r="BG401" s="65"/>
      <c r="BH401" s="65"/>
      <c r="BI401" s="65"/>
      <c r="BJ401" s="65"/>
      <c r="BK401" s="65"/>
      <c r="BL401" s="65"/>
      <c r="BM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  <c r="BC402" s="65"/>
      <c r="BD402" s="65"/>
      <c r="BE402" s="65"/>
      <c r="BF402" s="65"/>
      <c r="BG402" s="65"/>
      <c r="BH402" s="65"/>
      <c r="BI402" s="65"/>
      <c r="BJ402" s="65"/>
      <c r="BK402" s="65"/>
      <c r="BL402" s="65"/>
      <c r="BM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5"/>
      <c r="AZ403" s="65"/>
      <c r="BA403" s="65"/>
      <c r="BB403" s="65"/>
      <c r="BC403" s="65"/>
      <c r="BD403" s="65"/>
      <c r="BE403" s="65"/>
      <c r="BF403" s="65"/>
      <c r="BG403" s="65"/>
      <c r="BH403" s="65"/>
      <c r="BI403" s="65"/>
      <c r="BJ403" s="65"/>
      <c r="BK403" s="65"/>
      <c r="BL403" s="65"/>
      <c r="BM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  <c r="BC404" s="65"/>
      <c r="BD404" s="65"/>
      <c r="BE404" s="65"/>
      <c r="BF404" s="65"/>
      <c r="BG404" s="65"/>
      <c r="BH404" s="65"/>
      <c r="BI404" s="65"/>
      <c r="BJ404" s="65"/>
      <c r="BK404" s="65"/>
      <c r="BL404" s="65"/>
      <c r="BM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  <c r="BC405" s="65"/>
      <c r="BD405" s="65"/>
      <c r="BE405" s="65"/>
      <c r="BF405" s="65"/>
      <c r="BG405" s="65"/>
      <c r="BH405" s="65"/>
      <c r="BI405" s="65"/>
      <c r="BJ405" s="65"/>
      <c r="BK405" s="65"/>
      <c r="BL405" s="65"/>
      <c r="BM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  <c r="BC406" s="65"/>
      <c r="BD406" s="65"/>
      <c r="BE406" s="65"/>
      <c r="BF406" s="65"/>
      <c r="BG406" s="65"/>
      <c r="BH406" s="65"/>
      <c r="BI406" s="65"/>
      <c r="BJ406" s="65"/>
      <c r="BK406" s="65"/>
      <c r="BL406" s="65"/>
      <c r="BM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  <c r="AX407" s="65"/>
      <c r="AY407" s="65"/>
      <c r="AZ407" s="65"/>
      <c r="BA407" s="65"/>
      <c r="BB407" s="65"/>
      <c r="BC407" s="65"/>
      <c r="BD407" s="65"/>
      <c r="BE407" s="65"/>
      <c r="BF407" s="65"/>
      <c r="BG407" s="65"/>
      <c r="BH407" s="65"/>
      <c r="BI407" s="65"/>
      <c r="BJ407" s="65"/>
      <c r="BK407" s="65"/>
      <c r="BL407" s="65"/>
      <c r="BM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  <c r="BD408" s="65"/>
      <c r="BE408" s="65"/>
      <c r="BF408" s="65"/>
      <c r="BG408" s="65"/>
      <c r="BH408" s="65"/>
      <c r="BI408" s="65"/>
      <c r="BJ408" s="65"/>
      <c r="BK408" s="65"/>
      <c r="BL408" s="65"/>
      <c r="BM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  <c r="AX409" s="65"/>
      <c r="AY409" s="65"/>
      <c r="AZ409" s="65"/>
      <c r="BA409" s="65"/>
      <c r="BB409" s="65"/>
      <c r="BC409" s="65"/>
      <c r="BD409" s="65"/>
      <c r="BE409" s="65"/>
      <c r="BF409" s="65"/>
      <c r="BG409" s="65"/>
      <c r="BH409" s="65"/>
      <c r="BI409" s="65"/>
      <c r="BJ409" s="65"/>
      <c r="BK409" s="65"/>
      <c r="BL409" s="65"/>
      <c r="BM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  <c r="AX410" s="65"/>
      <c r="AY410" s="65"/>
      <c r="AZ410" s="65"/>
      <c r="BA410" s="65"/>
      <c r="BB410" s="65"/>
      <c r="BC410" s="65"/>
      <c r="BD410" s="65"/>
      <c r="BE410" s="65"/>
      <c r="BF410" s="65"/>
      <c r="BG410" s="65"/>
      <c r="BH410" s="65"/>
      <c r="BI410" s="65"/>
      <c r="BJ410" s="65"/>
      <c r="BK410" s="65"/>
      <c r="BL410" s="65"/>
      <c r="BM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  <c r="AX411" s="65"/>
      <c r="AY411" s="65"/>
      <c r="AZ411" s="65"/>
      <c r="BA411" s="65"/>
      <c r="BB411" s="65"/>
      <c r="BC411" s="65"/>
      <c r="BD411" s="65"/>
      <c r="BE411" s="65"/>
      <c r="BF411" s="65"/>
      <c r="BG411" s="65"/>
      <c r="BH411" s="65"/>
      <c r="BI411" s="65"/>
      <c r="BJ411" s="65"/>
      <c r="BK411" s="65"/>
      <c r="BL411" s="65"/>
      <c r="BM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  <c r="AX412" s="65"/>
      <c r="AY412" s="65"/>
      <c r="AZ412" s="65"/>
      <c r="BA412" s="65"/>
      <c r="BB412" s="65"/>
      <c r="BC412" s="65"/>
      <c r="BD412" s="65"/>
      <c r="BE412" s="65"/>
      <c r="BF412" s="65"/>
      <c r="BG412" s="65"/>
      <c r="BH412" s="65"/>
      <c r="BI412" s="65"/>
      <c r="BJ412" s="65"/>
      <c r="BK412" s="65"/>
      <c r="BL412" s="65"/>
      <c r="BM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  <c r="AX413" s="65"/>
      <c r="AY413" s="65"/>
      <c r="AZ413" s="65"/>
      <c r="BA413" s="65"/>
      <c r="BB413" s="65"/>
      <c r="BC413" s="65"/>
      <c r="BD413" s="65"/>
      <c r="BE413" s="65"/>
      <c r="BF413" s="65"/>
      <c r="BG413" s="65"/>
      <c r="BH413" s="65"/>
      <c r="BI413" s="65"/>
      <c r="BJ413" s="65"/>
      <c r="BK413" s="65"/>
      <c r="BL413" s="65"/>
      <c r="BM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  <c r="AX414" s="65"/>
      <c r="AY414" s="65"/>
      <c r="AZ414" s="65"/>
      <c r="BA414" s="65"/>
      <c r="BB414" s="65"/>
      <c r="BC414" s="65"/>
      <c r="BD414" s="65"/>
      <c r="BE414" s="65"/>
      <c r="BF414" s="65"/>
      <c r="BG414" s="65"/>
      <c r="BH414" s="65"/>
      <c r="BI414" s="65"/>
      <c r="BJ414" s="65"/>
      <c r="BK414" s="65"/>
      <c r="BL414" s="65"/>
      <c r="BM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  <c r="AX415" s="65"/>
      <c r="AY415" s="65"/>
      <c r="AZ415" s="65"/>
      <c r="BA415" s="65"/>
      <c r="BB415" s="65"/>
      <c r="BC415" s="65"/>
      <c r="BD415" s="65"/>
      <c r="BE415" s="65"/>
      <c r="BF415" s="65"/>
      <c r="BG415" s="65"/>
      <c r="BH415" s="65"/>
      <c r="BI415" s="65"/>
      <c r="BJ415" s="65"/>
      <c r="BK415" s="65"/>
      <c r="BL415" s="65"/>
      <c r="BM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  <c r="AX416" s="65"/>
      <c r="AY416" s="65"/>
      <c r="AZ416" s="65"/>
      <c r="BA416" s="65"/>
      <c r="BB416" s="65"/>
      <c r="BC416" s="65"/>
      <c r="BD416" s="65"/>
      <c r="BE416" s="65"/>
      <c r="BF416" s="65"/>
      <c r="BG416" s="65"/>
      <c r="BH416" s="65"/>
      <c r="BI416" s="65"/>
      <c r="BJ416" s="65"/>
      <c r="BK416" s="65"/>
      <c r="BL416" s="65"/>
      <c r="BM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  <c r="AX417" s="65"/>
      <c r="AY417" s="65"/>
      <c r="AZ417" s="65"/>
      <c r="BA417" s="65"/>
      <c r="BB417" s="65"/>
      <c r="BC417" s="65"/>
      <c r="BD417" s="65"/>
      <c r="BE417" s="65"/>
      <c r="BF417" s="65"/>
      <c r="BG417" s="65"/>
      <c r="BH417" s="65"/>
      <c r="BI417" s="65"/>
      <c r="BJ417" s="65"/>
      <c r="BK417" s="65"/>
      <c r="BL417" s="65"/>
      <c r="BM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  <c r="AX418" s="65"/>
      <c r="AY418" s="65"/>
      <c r="AZ418" s="65"/>
      <c r="BA418" s="65"/>
      <c r="BB418" s="65"/>
      <c r="BC418" s="65"/>
      <c r="BD418" s="65"/>
      <c r="BE418" s="65"/>
      <c r="BF418" s="65"/>
      <c r="BG418" s="65"/>
      <c r="BH418" s="65"/>
      <c r="BI418" s="65"/>
      <c r="BJ418" s="65"/>
      <c r="BK418" s="65"/>
      <c r="BL418" s="65"/>
      <c r="BM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65"/>
      <c r="BE419" s="65"/>
      <c r="BF419" s="65"/>
      <c r="BG419" s="65"/>
      <c r="BH419" s="65"/>
      <c r="BI419" s="65"/>
      <c r="BJ419" s="65"/>
      <c r="BK419" s="65"/>
      <c r="BL419" s="65"/>
      <c r="BM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  <c r="AX420" s="65"/>
      <c r="AY420" s="65"/>
      <c r="AZ420" s="65"/>
      <c r="BA420" s="65"/>
      <c r="BB420" s="65"/>
      <c r="BC420" s="65"/>
      <c r="BD420" s="65"/>
      <c r="BE420" s="65"/>
      <c r="BF420" s="65"/>
      <c r="BG420" s="65"/>
      <c r="BH420" s="65"/>
      <c r="BI420" s="65"/>
      <c r="BJ420" s="65"/>
      <c r="BK420" s="65"/>
      <c r="BL420" s="65"/>
      <c r="BM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65"/>
      <c r="AY421" s="65"/>
      <c r="AZ421" s="65"/>
      <c r="BA421" s="65"/>
      <c r="BB421" s="65"/>
      <c r="BC421" s="65"/>
      <c r="BD421" s="65"/>
      <c r="BE421" s="65"/>
      <c r="BF421" s="65"/>
      <c r="BG421" s="65"/>
      <c r="BH421" s="65"/>
      <c r="BI421" s="65"/>
      <c r="BJ421" s="65"/>
      <c r="BK421" s="65"/>
      <c r="BL421" s="65"/>
      <c r="BM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  <c r="BD422" s="65"/>
      <c r="BE422" s="65"/>
      <c r="BF422" s="65"/>
      <c r="BG422" s="65"/>
      <c r="BH422" s="65"/>
      <c r="BI422" s="65"/>
      <c r="BJ422" s="65"/>
      <c r="BK422" s="65"/>
      <c r="BL422" s="65"/>
      <c r="BM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  <c r="AX423" s="65"/>
      <c r="AY423" s="65"/>
      <c r="AZ423" s="65"/>
      <c r="BA423" s="65"/>
      <c r="BB423" s="65"/>
      <c r="BC423" s="65"/>
      <c r="BD423" s="65"/>
      <c r="BE423" s="65"/>
      <c r="BF423" s="65"/>
      <c r="BG423" s="65"/>
      <c r="BH423" s="65"/>
      <c r="BI423" s="65"/>
      <c r="BJ423" s="65"/>
      <c r="BK423" s="65"/>
      <c r="BL423" s="65"/>
      <c r="BM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  <c r="AX424" s="65"/>
      <c r="AY424" s="65"/>
      <c r="AZ424" s="65"/>
      <c r="BA424" s="65"/>
      <c r="BB424" s="65"/>
      <c r="BC424" s="65"/>
      <c r="BD424" s="65"/>
      <c r="BE424" s="65"/>
      <c r="BF424" s="65"/>
      <c r="BG424" s="65"/>
      <c r="BH424" s="65"/>
      <c r="BI424" s="65"/>
      <c r="BJ424" s="65"/>
      <c r="BK424" s="65"/>
      <c r="BL424" s="65"/>
      <c r="BM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  <c r="AX425" s="65"/>
      <c r="AY425" s="65"/>
      <c r="AZ425" s="65"/>
      <c r="BA425" s="65"/>
      <c r="BB425" s="65"/>
      <c r="BC425" s="65"/>
      <c r="BD425" s="65"/>
      <c r="BE425" s="65"/>
      <c r="BF425" s="65"/>
      <c r="BG425" s="65"/>
      <c r="BH425" s="65"/>
      <c r="BI425" s="65"/>
      <c r="BJ425" s="65"/>
      <c r="BK425" s="65"/>
      <c r="BL425" s="65"/>
      <c r="BM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  <c r="AX426" s="65"/>
      <c r="AY426" s="65"/>
      <c r="AZ426" s="65"/>
      <c r="BA426" s="65"/>
      <c r="BB426" s="65"/>
      <c r="BC426" s="65"/>
      <c r="BD426" s="65"/>
      <c r="BE426" s="65"/>
      <c r="BF426" s="65"/>
      <c r="BG426" s="65"/>
      <c r="BH426" s="65"/>
      <c r="BI426" s="65"/>
      <c r="BJ426" s="65"/>
      <c r="BK426" s="65"/>
      <c r="BL426" s="65"/>
      <c r="BM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  <c r="AX431" s="65"/>
      <c r="AY431" s="65"/>
      <c r="AZ431" s="65"/>
      <c r="BA431" s="65"/>
      <c r="BB431" s="65"/>
      <c r="BC431" s="65"/>
      <c r="BD431" s="65"/>
      <c r="BE431" s="65"/>
      <c r="BF431" s="65"/>
      <c r="BG431" s="65"/>
      <c r="BH431" s="65"/>
      <c r="BI431" s="65"/>
      <c r="BJ431" s="65"/>
      <c r="BK431" s="65"/>
      <c r="BL431" s="65"/>
      <c r="BM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  <c r="AX432" s="65"/>
      <c r="AY432" s="65"/>
      <c r="AZ432" s="65"/>
      <c r="BA432" s="65"/>
      <c r="BB432" s="65"/>
      <c r="BC432" s="65"/>
      <c r="BD432" s="65"/>
      <c r="BE432" s="65"/>
      <c r="BF432" s="65"/>
      <c r="BG432" s="65"/>
      <c r="BH432" s="65"/>
      <c r="BI432" s="65"/>
      <c r="BJ432" s="65"/>
      <c r="BK432" s="65"/>
      <c r="BL432" s="65"/>
      <c r="BM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  <c r="AX433" s="65"/>
      <c r="AY433" s="65"/>
      <c r="AZ433" s="65"/>
      <c r="BA433" s="65"/>
      <c r="BB433" s="65"/>
      <c r="BC433" s="65"/>
      <c r="BD433" s="65"/>
      <c r="BE433" s="65"/>
      <c r="BF433" s="65"/>
      <c r="BG433" s="65"/>
      <c r="BH433" s="65"/>
      <c r="BI433" s="65"/>
      <c r="BJ433" s="65"/>
      <c r="BK433" s="65"/>
      <c r="BL433" s="65"/>
      <c r="BM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  <c r="AX434" s="65"/>
      <c r="AY434" s="65"/>
      <c r="AZ434" s="65"/>
      <c r="BA434" s="65"/>
      <c r="BB434" s="65"/>
      <c r="BC434" s="65"/>
      <c r="BD434" s="65"/>
      <c r="BE434" s="65"/>
      <c r="BF434" s="65"/>
      <c r="BG434" s="65"/>
      <c r="BH434" s="65"/>
      <c r="BI434" s="65"/>
      <c r="BJ434" s="65"/>
      <c r="BK434" s="65"/>
      <c r="BL434" s="65"/>
      <c r="BM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  <c r="AX435" s="65"/>
      <c r="AY435" s="65"/>
      <c r="AZ435" s="65"/>
      <c r="BA435" s="65"/>
      <c r="BB435" s="65"/>
      <c r="BC435" s="65"/>
      <c r="BD435" s="65"/>
      <c r="BE435" s="65"/>
      <c r="BF435" s="65"/>
      <c r="BG435" s="65"/>
      <c r="BH435" s="65"/>
      <c r="BI435" s="65"/>
      <c r="BJ435" s="65"/>
      <c r="BK435" s="65"/>
      <c r="BL435" s="65"/>
      <c r="BM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  <c r="AX436" s="65"/>
      <c r="AY436" s="65"/>
      <c r="AZ436" s="65"/>
      <c r="BA436" s="65"/>
      <c r="BB436" s="65"/>
      <c r="BC436" s="65"/>
      <c r="BD436" s="65"/>
      <c r="BE436" s="65"/>
      <c r="BF436" s="65"/>
      <c r="BG436" s="65"/>
      <c r="BH436" s="65"/>
      <c r="BI436" s="65"/>
      <c r="BJ436" s="65"/>
      <c r="BK436" s="65"/>
      <c r="BL436" s="65"/>
      <c r="BM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  <c r="AX437" s="65"/>
      <c r="AY437" s="65"/>
      <c r="AZ437" s="65"/>
      <c r="BA437" s="65"/>
      <c r="BB437" s="65"/>
      <c r="BC437" s="65"/>
      <c r="BD437" s="65"/>
      <c r="BE437" s="65"/>
      <c r="BF437" s="65"/>
      <c r="BG437" s="65"/>
      <c r="BH437" s="65"/>
      <c r="BI437" s="65"/>
      <c r="BJ437" s="65"/>
      <c r="BK437" s="65"/>
      <c r="BL437" s="65"/>
      <c r="BM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  <c r="AX438" s="65"/>
      <c r="AY438" s="65"/>
      <c r="AZ438" s="65"/>
      <c r="BA438" s="65"/>
      <c r="BB438" s="65"/>
      <c r="BC438" s="65"/>
      <c r="BD438" s="65"/>
      <c r="BE438" s="65"/>
      <c r="BF438" s="65"/>
      <c r="BG438" s="65"/>
      <c r="BH438" s="65"/>
      <c r="BI438" s="65"/>
      <c r="BJ438" s="65"/>
      <c r="BK438" s="65"/>
      <c r="BL438" s="65"/>
      <c r="BM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  <c r="AX439" s="65"/>
      <c r="AY439" s="65"/>
      <c r="AZ439" s="65"/>
      <c r="BA439" s="65"/>
      <c r="BB439" s="65"/>
      <c r="BC439" s="65"/>
      <c r="BD439" s="65"/>
      <c r="BE439" s="65"/>
      <c r="BF439" s="65"/>
      <c r="BG439" s="65"/>
      <c r="BH439" s="65"/>
      <c r="BI439" s="65"/>
      <c r="BJ439" s="65"/>
      <c r="BK439" s="65"/>
      <c r="BL439" s="65"/>
      <c r="BM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  <c r="AX440" s="65"/>
      <c r="AY440" s="65"/>
      <c r="AZ440" s="65"/>
      <c r="BA440" s="65"/>
      <c r="BB440" s="65"/>
      <c r="BC440" s="65"/>
      <c r="BD440" s="65"/>
      <c r="BE440" s="65"/>
      <c r="BF440" s="65"/>
      <c r="BG440" s="65"/>
      <c r="BH440" s="65"/>
      <c r="BI440" s="65"/>
      <c r="BJ440" s="65"/>
      <c r="BK440" s="65"/>
      <c r="BL440" s="65"/>
      <c r="BM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  <c r="AX441" s="65"/>
      <c r="AY441" s="65"/>
      <c r="AZ441" s="65"/>
      <c r="BA441" s="65"/>
      <c r="BB441" s="65"/>
      <c r="BC441" s="65"/>
      <c r="BD441" s="65"/>
      <c r="BE441" s="65"/>
      <c r="BF441" s="65"/>
      <c r="BG441" s="65"/>
      <c r="BH441" s="65"/>
      <c r="BI441" s="65"/>
      <c r="BJ441" s="65"/>
      <c r="BK441" s="65"/>
      <c r="BL441" s="65"/>
      <c r="BM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  <c r="AX442" s="65"/>
      <c r="AY442" s="65"/>
      <c r="AZ442" s="65"/>
      <c r="BA442" s="65"/>
      <c r="BB442" s="65"/>
      <c r="BC442" s="65"/>
      <c r="BD442" s="65"/>
      <c r="BE442" s="65"/>
      <c r="BF442" s="65"/>
      <c r="BG442" s="65"/>
      <c r="BH442" s="65"/>
      <c r="BI442" s="65"/>
      <c r="BJ442" s="65"/>
      <c r="BK442" s="65"/>
      <c r="BL442" s="65"/>
      <c r="BM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  <c r="AX443" s="65"/>
      <c r="AY443" s="65"/>
      <c r="AZ443" s="65"/>
      <c r="BA443" s="65"/>
      <c r="BB443" s="65"/>
      <c r="BC443" s="65"/>
      <c r="BD443" s="65"/>
      <c r="BE443" s="65"/>
      <c r="BF443" s="65"/>
      <c r="BG443" s="65"/>
      <c r="BH443" s="65"/>
      <c r="BI443" s="65"/>
      <c r="BJ443" s="65"/>
      <c r="BK443" s="65"/>
      <c r="BL443" s="65"/>
      <c r="BM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  <c r="AX444" s="65"/>
      <c r="AY444" s="65"/>
      <c r="AZ444" s="65"/>
      <c r="BA444" s="65"/>
      <c r="BB444" s="65"/>
      <c r="BC444" s="65"/>
      <c r="BD444" s="65"/>
      <c r="BE444" s="65"/>
      <c r="BF444" s="65"/>
      <c r="BG444" s="65"/>
      <c r="BH444" s="65"/>
      <c r="BI444" s="65"/>
      <c r="BJ444" s="65"/>
      <c r="BK444" s="65"/>
      <c r="BL444" s="65"/>
      <c r="BM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  <c r="AX445" s="65"/>
      <c r="AY445" s="65"/>
      <c r="AZ445" s="65"/>
      <c r="BA445" s="65"/>
      <c r="BB445" s="65"/>
      <c r="BC445" s="65"/>
      <c r="BD445" s="65"/>
      <c r="BE445" s="65"/>
      <c r="BF445" s="65"/>
      <c r="BG445" s="65"/>
      <c r="BH445" s="65"/>
      <c r="BI445" s="65"/>
      <c r="BJ445" s="65"/>
      <c r="BK445" s="65"/>
      <c r="BL445" s="65"/>
      <c r="BM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  <c r="AX446" s="65"/>
      <c r="AY446" s="65"/>
      <c r="AZ446" s="65"/>
      <c r="BA446" s="65"/>
      <c r="BB446" s="65"/>
      <c r="BC446" s="65"/>
      <c r="BD446" s="65"/>
      <c r="BE446" s="65"/>
      <c r="BF446" s="65"/>
      <c r="BG446" s="65"/>
      <c r="BH446" s="65"/>
      <c r="BI446" s="65"/>
      <c r="BJ446" s="65"/>
      <c r="BK446" s="65"/>
      <c r="BL446" s="65"/>
      <c r="BM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  <c r="AX447" s="65"/>
      <c r="AY447" s="65"/>
      <c r="AZ447" s="65"/>
      <c r="BA447" s="65"/>
      <c r="BB447" s="65"/>
      <c r="BC447" s="65"/>
      <c r="BD447" s="65"/>
      <c r="BE447" s="65"/>
      <c r="BF447" s="65"/>
      <c r="BG447" s="65"/>
      <c r="BH447" s="65"/>
      <c r="BI447" s="65"/>
      <c r="BJ447" s="65"/>
      <c r="BK447" s="65"/>
      <c r="BL447" s="65"/>
      <c r="BM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  <c r="AX448" s="65"/>
      <c r="AY448" s="65"/>
      <c r="AZ448" s="65"/>
      <c r="BA448" s="65"/>
      <c r="BB448" s="65"/>
      <c r="BC448" s="65"/>
      <c r="BD448" s="65"/>
      <c r="BE448" s="65"/>
      <c r="BF448" s="65"/>
      <c r="BG448" s="65"/>
      <c r="BH448" s="65"/>
      <c r="BI448" s="65"/>
      <c r="BJ448" s="65"/>
      <c r="BK448" s="65"/>
      <c r="BL448" s="65"/>
      <c r="BM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  <c r="AX449" s="65"/>
      <c r="AY449" s="65"/>
      <c r="AZ449" s="65"/>
      <c r="BA449" s="65"/>
      <c r="BB449" s="65"/>
      <c r="BC449" s="65"/>
      <c r="BD449" s="65"/>
      <c r="BE449" s="65"/>
      <c r="BF449" s="65"/>
      <c r="BG449" s="65"/>
      <c r="BH449" s="65"/>
      <c r="BI449" s="65"/>
      <c r="BJ449" s="65"/>
      <c r="BK449" s="65"/>
      <c r="BL449" s="65"/>
      <c r="BM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  <c r="AX450" s="65"/>
      <c r="AY450" s="65"/>
      <c r="AZ450" s="65"/>
      <c r="BA450" s="65"/>
      <c r="BB450" s="65"/>
      <c r="BC450" s="65"/>
      <c r="BD450" s="65"/>
      <c r="BE450" s="65"/>
      <c r="BF450" s="65"/>
      <c r="BG450" s="65"/>
      <c r="BH450" s="65"/>
      <c r="BI450" s="65"/>
      <c r="BJ450" s="65"/>
      <c r="BK450" s="65"/>
      <c r="BL450" s="65"/>
      <c r="BM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  <c r="AX451" s="65"/>
      <c r="AY451" s="65"/>
      <c r="AZ451" s="65"/>
      <c r="BA451" s="65"/>
      <c r="BB451" s="65"/>
      <c r="BC451" s="65"/>
      <c r="BD451" s="65"/>
      <c r="BE451" s="65"/>
      <c r="BF451" s="65"/>
      <c r="BG451" s="65"/>
      <c r="BH451" s="65"/>
      <c r="BI451" s="65"/>
      <c r="BJ451" s="65"/>
      <c r="BK451" s="65"/>
      <c r="BL451" s="65"/>
      <c r="BM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  <c r="AX452" s="65"/>
      <c r="AY452" s="65"/>
      <c r="AZ452" s="65"/>
      <c r="BA452" s="65"/>
      <c r="BB452" s="65"/>
      <c r="BC452" s="65"/>
      <c r="BD452" s="65"/>
      <c r="BE452" s="65"/>
      <c r="BF452" s="65"/>
      <c r="BG452" s="65"/>
      <c r="BH452" s="65"/>
      <c r="BI452" s="65"/>
      <c r="BJ452" s="65"/>
      <c r="BK452" s="65"/>
      <c r="BL452" s="65"/>
      <c r="BM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  <c r="AX453" s="65"/>
      <c r="AY453" s="65"/>
      <c r="AZ453" s="65"/>
      <c r="BA453" s="65"/>
      <c r="BB453" s="65"/>
      <c r="BC453" s="65"/>
      <c r="BD453" s="65"/>
      <c r="BE453" s="65"/>
      <c r="BF453" s="65"/>
      <c r="BG453" s="65"/>
      <c r="BH453" s="65"/>
      <c r="BI453" s="65"/>
      <c r="BJ453" s="65"/>
      <c r="BK453" s="65"/>
      <c r="BL453" s="65"/>
      <c r="BM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  <c r="AX454" s="65"/>
      <c r="AY454" s="65"/>
      <c r="AZ454" s="65"/>
      <c r="BA454" s="65"/>
      <c r="BB454" s="65"/>
      <c r="BC454" s="65"/>
      <c r="BD454" s="65"/>
      <c r="BE454" s="65"/>
      <c r="BF454" s="65"/>
      <c r="BG454" s="65"/>
      <c r="BH454" s="65"/>
      <c r="BI454" s="65"/>
      <c r="BJ454" s="65"/>
      <c r="BK454" s="65"/>
      <c r="BL454" s="65"/>
      <c r="BM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  <c r="AX455" s="65"/>
      <c r="AY455" s="65"/>
      <c r="AZ455" s="65"/>
      <c r="BA455" s="65"/>
      <c r="BB455" s="65"/>
      <c r="BC455" s="65"/>
      <c r="BD455" s="65"/>
      <c r="BE455" s="65"/>
      <c r="BF455" s="65"/>
      <c r="BG455" s="65"/>
      <c r="BH455" s="65"/>
      <c r="BI455" s="65"/>
      <c r="BJ455" s="65"/>
      <c r="BK455" s="65"/>
      <c r="BL455" s="65"/>
      <c r="BM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  <c r="AX456" s="65"/>
      <c r="AY456" s="65"/>
      <c r="AZ456" s="65"/>
      <c r="BA456" s="65"/>
      <c r="BB456" s="65"/>
      <c r="BC456" s="65"/>
      <c r="BD456" s="65"/>
      <c r="BE456" s="65"/>
      <c r="BF456" s="65"/>
      <c r="BG456" s="65"/>
      <c r="BH456" s="65"/>
      <c r="BI456" s="65"/>
      <c r="BJ456" s="65"/>
      <c r="BK456" s="65"/>
      <c r="BL456" s="65"/>
      <c r="BM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  <c r="AX457" s="65"/>
      <c r="AY457" s="65"/>
      <c r="AZ457" s="65"/>
      <c r="BA457" s="65"/>
      <c r="BB457" s="65"/>
      <c r="BC457" s="65"/>
      <c r="BD457" s="65"/>
      <c r="BE457" s="65"/>
      <c r="BF457" s="65"/>
      <c r="BG457" s="65"/>
      <c r="BH457" s="65"/>
      <c r="BI457" s="65"/>
      <c r="BJ457" s="65"/>
      <c r="BK457" s="65"/>
      <c r="BL457" s="65"/>
      <c r="BM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  <c r="AX458" s="65"/>
      <c r="AY458" s="65"/>
      <c r="AZ458" s="65"/>
      <c r="BA458" s="65"/>
      <c r="BB458" s="65"/>
      <c r="BC458" s="65"/>
      <c r="BD458" s="65"/>
      <c r="BE458" s="65"/>
      <c r="BF458" s="65"/>
      <c r="BG458" s="65"/>
      <c r="BH458" s="65"/>
      <c r="BI458" s="65"/>
      <c r="BJ458" s="65"/>
      <c r="BK458" s="65"/>
      <c r="BL458" s="65"/>
      <c r="BM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  <c r="AX459" s="65"/>
      <c r="AY459" s="65"/>
      <c r="AZ459" s="65"/>
      <c r="BA459" s="65"/>
      <c r="BB459" s="65"/>
      <c r="BC459" s="65"/>
      <c r="BD459" s="65"/>
      <c r="BE459" s="65"/>
      <c r="BF459" s="65"/>
      <c r="BG459" s="65"/>
      <c r="BH459" s="65"/>
      <c r="BI459" s="65"/>
      <c r="BJ459" s="65"/>
      <c r="BK459" s="65"/>
      <c r="BL459" s="65"/>
      <c r="BM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  <c r="AX460" s="65"/>
      <c r="AY460" s="65"/>
      <c r="AZ460" s="65"/>
      <c r="BA460" s="65"/>
      <c r="BB460" s="65"/>
      <c r="BC460" s="65"/>
      <c r="BD460" s="65"/>
      <c r="BE460" s="65"/>
      <c r="BF460" s="65"/>
      <c r="BG460" s="65"/>
      <c r="BH460" s="65"/>
      <c r="BI460" s="65"/>
      <c r="BJ460" s="65"/>
      <c r="BK460" s="65"/>
      <c r="BL460" s="65"/>
      <c r="BM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  <c r="AX461" s="65"/>
      <c r="AY461" s="65"/>
      <c r="AZ461" s="65"/>
      <c r="BA461" s="65"/>
      <c r="BB461" s="65"/>
      <c r="BC461" s="65"/>
      <c r="BD461" s="65"/>
      <c r="BE461" s="65"/>
      <c r="BF461" s="65"/>
      <c r="BG461" s="65"/>
      <c r="BH461" s="65"/>
      <c r="BI461" s="65"/>
      <c r="BJ461" s="65"/>
      <c r="BK461" s="65"/>
      <c r="BL461" s="65"/>
      <c r="BM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  <c r="AX462" s="65"/>
      <c r="AY462" s="65"/>
      <c r="AZ462" s="65"/>
      <c r="BA462" s="65"/>
      <c r="BB462" s="65"/>
      <c r="BC462" s="65"/>
      <c r="BD462" s="65"/>
      <c r="BE462" s="65"/>
      <c r="BF462" s="65"/>
      <c r="BG462" s="65"/>
      <c r="BH462" s="65"/>
      <c r="BI462" s="65"/>
      <c r="BJ462" s="65"/>
      <c r="BK462" s="65"/>
      <c r="BL462" s="65"/>
      <c r="BM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  <c r="AX463" s="65"/>
      <c r="AY463" s="65"/>
      <c r="AZ463" s="65"/>
      <c r="BA463" s="65"/>
      <c r="BB463" s="65"/>
      <c r="BC463" s="65"/>
      <c r="BD463" s="65"/>
      <c r="BE463" s="65"/>
      <c r="BF463" s="65"/>
      <c r="BG463" s="65"/>
      <c r="BH463" s="65"/>
      <c r="BI463" s="65"/>
      <c r="BJ463" s="65"/>
      <c r="BK463" s="65"/>
      <c r="BL463" s="65"/>
      <c r="BM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  <c r="AX464" s="65"/>
      <c r="AY464" s="65"/>
      <c r="AZ464" s="65"/>
      <c r="BA464" s="65"/>
      <c r="BB464" s="65"/>
      <c r="BC464" s="65"/>
      <c r="BD464" s="65"/>
      <c r="BE464" s="65"/>
      <c r="BF464" s="65"/>
      <c r="BG464" s="65"/>
      <c r="BH464" s="65"/>
      <c r="BI464" s="65"/>
      <c r="BJ464" s="65"/>
      <c r="BK464" s="65"/>
      <c r="BL464" s="65"/>
      <c r="BM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  <c r="AX465" s="65"/>
      <c r="AY465" s="65"/>
      <c r="AZ465" s="65"/>
      <c r="BA465" s="65"/>
      <c r="BB465" s="65"/>
      <c r="BC465" s="65"/>
      <c r="BD465" s="65"/>
      <c r="BE465" s="65"/>
      <c r="BF465" s="65"/>
      <c r="BG465" s="65"/>
      <c r="BH465" s="65"/>
      <c r="BI465" s="65"/>
      <c r="BJ465" s="65"/>
      <c r="BK465" s="65"/>
      <c r="BL465" s="65"/>
      <c r="BM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  <c r="AX466" s="65"/>
      <c r="AY466" s="65"/>
      <c r="AZ466" s="65"/>
      <c r="BA466" s="65"/>
      <c r="BB466" s="65"/>
      <c r="BC466" s="65"/>
      <c r="BD466" s="65"/>
      <c r="BE466" s="65"/>
      <c r="BF466" s="65"/>
      <c r="BG466" s="65"/>
      <c r="BH466" s="65"/>
      <c r="BI466" s="65"/>
      <c r="BJ466" s="65"/>
      <c r="BK466" s="65"/>
      <c r="BL466" s="65"/>
      <c r="BM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  <c r="AX467" s="65"/>
      <c r="AY467" s="65"/>
      <c r="AZ467" s="65"/>
      <c r="BA467" s="65"/>
      <c r="BB467" s="65"/>
      <c r="BC467" s="65"/>
      <c r="BD467" s="65"/>
      <c r="BE467" s="65"/>
      <c r="BF467" s="65"/>
      <c r="BG467" s="65"/>
      <c r="BH467" s="65"/>
      <c r="BI467" s="65"/>
      <c r="BJ467" s="65"/>
      <c r="BK467" s="65"/>
      <c r="BL467" s="65"/>
      <c r="BM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  <c r="AX468" s="65"/>
      <c r="AY468" s="65"/>
      <c r="AZ468" s="65"/>
      <c r="BA468" s="65"/>
      <c r="BB468" s="65"/>
      <c r="BC468" s="65"/>
      <c r="BD468" s="65"/>
      <c r="BE468" s="65"/>
      <c r="BF468" s="65"/>
      <c r="BG468" s="65"/>
      <c r="BH468" s="65"/>
      <c r="BI468" s="65"/>
      <c r="BJ468" s="65"/>
      <c r="BK468" s="65"/>
      <c r="BL468" s="65"/>
      <c r="BM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  <c r="AX469" s="65"/>
      <c r="AY469" s="65"/>
      <c r="AZ469" s="65"/>
      <c r="BA469" s="65"/>
      <c r="BB469" s="65"/>
      <c r="BC469" s="65"/>
      <c r="BD469" s="65"/>
      <c r="BE469" s="65"/>
      <c r="BF469" s="65"/>
      <c r="BG469" s="65"/>
      <c r="BH469" s="65"/>
      <c r="BI469" s="65"/>
      <c r="BJ469" s="65"/>
      <c r="BK469" s="65"/>
      <c r="BL469" s="65"/>
      <c r="BM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  <c r="AX470" s="65"/>
      <c r="AY470" s="65"/>
      <c r="AZ470" s="65"/>
      <c r="BA470" s="65"/>
      <c r="BB470" s="65"/>
      <c r="BC470" s="65"/>
      <c r="BD470" s="65"/>
      <c r="BE470" s="65"/>
      <c r="BF470" s="65"/>
      <c r="BG470" s="65"/>
      <c r="BH470" s="65"/>
      <c r="BI470" s="65"/>
      <c r="BJ470" s="65"/>
      <c r="BK470" s="65"/>
      <c r="BL470" s="65"/>
      <c r="BM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  <c r="AX471" s="65"/>
      <c r="AY471" s="65"/>
      <c r="AZ471" s="65"/>
      <c r="BA471" s="65"/>
      <c r="BB471" s="65"/>
      <c r="BC471" s="65"/>
      <c r="BD471" s="65"/>
      <c r="BE471" s="65"/>
      <c r="BF471" s="65"/>
      <c r="BG471" s="65"/>
      <c r="BH471" s="65"/>
      <c r="BI471" s="65"/>
      <c r="BJ471" s="65"/>
      <c r="BK471" s="65"/>
      <c r="BL471" s="65"/>
      <c r="BM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  <c r="AX472" s="65"/>
      <c r="AY472" s="65"/>
      <c r="AZ472" s="65"/>
      <c r="BA472" s="65"/>
      <c r="BB472" s="65"/>
      <c r="BC472" s="65"/>
      <c r="BD472" s="65"/>
      <c r="BE472" s="65"/>
      <c r="BF472" s="65"/>
      <c r="BG472" s="65"/>
      <c r="BH472" s="65"/>
      <c r="BI472" s="65"/>
      <c r="BJ472" s="65"/>
      <c r="BK472" s="65"/>
      <c r="BL472" s="65"/>
      <c r="BM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65"/>
      <c r="BC473" s="65"/>
      <c r="BD473" s="65"/>
      <c r="BE473" s="65"/>
      <c r="BF473" s="65"/>
      <c r="BG473" s="65"/>
      <c r="BH473" s="65"/>
      <c r="BI473" s="65"/>
      <c r="BJ473" s="65"/>
      <c r="BK473" s="65"/>
      <c r="BL473" s="65"/>
      <c r="BM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  <c r="AX474" s="65"/>
      <c r="AY474" s="65"/>
      <c r="AZ474" s="65"/>
      <c r="BA474" s="65"/>
      <c r="BB474" s="65"/>
      <c r="BC474" s="65"/>
      <c r="BD474" s="65"/>
      <c r="BE474" s="65"/>
      <c r="BF474" s="65"/>
      <c r="BG474" s="65"/>
      <c r="BH474" s="65"/>
      <c r="BI474" s="65"/>
      <c r="BJ474" s="65"/>
      <c r="BK474" s="65"/>
      <c r="BL474" s="65"/>
      <c r="BM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  <c r="AX475" s="65"/>
      <c r="AY475" s="65"/>
      <c r="AZ475" s="65"/>
      <c r="BA475" s="65"/>
      <c r="BB475" s="65"/>
      <c r="BC475" s="65"/>
      <c r="BD475" s="65"/>
      <c r="BE475" s="65"/>
      <c r="BF475" s="65"/>
      <c r="BG475" s="65"/>
      <c r="BH475" s="65"/>
      <c r="BI475" s="65"/>
      <c r="BJ475" s="65"/>
      <c r="BK475" s="65"/>
      <c r="BL475" s="65"/>
      <c r="BM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  <c r="AX476" s="65"/>
      <c r="AY476" s="65"/>
      <c r="AZ476" s="65"/>
      <c r="BA476" s="65"/>
      <c r="BB476" s="65"/>
      <c r="BC476" s="65"/>
      <c r="BD476" s="65"/>
      <c r="BE476" s="65"/>
      <c r="BF476" s="65"/>
      <c r="BG476" s="65"/>
      <c r="BH476" s="65"/>
      <c r="BI476" s="65"/>
      <c r="BJ476" s="65"/>
      <c r="BK476" s="65"/>
      <c r="BL476" s="65"/>
      <c r="BM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  <c r="AX477" s="65"/>
      <c r="AY477" s="65"/>
      <c r="AZ477" s="65"/>
      <c r="BA477" s="65"/>
      <c r="BB477" s="65"/>
      <c r="BC477" s="65"/>
      <c r="BD477" s="65"/>
      <c r="BE477" s="65"/>
      <c r="BF477" s="65"/>
      <c r="BG477" s="65"/>
      <c r="BH477" s="65"/>
      <c r="BI477" s="65"/>
      <c r="BJ477" s="65"/>
      <c r="BK477" s="65"/>
      <c r="BL477" s="65"/>
      <c r="BM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  <c r="AX478" s="65"/>
      <c r="AY478" s="65"/>
      <c r="AZ478" s="65"/>
      <c r="BA478" s="65"/>
      <c r="BB478" s="65"/>
      <c r="BC478" s="65"/>
      <c r="BD478" s="65"/>
      <c r="BE478" s="65"/>
      <c r="BF478" s="65"/>
      <c r="BG478" s="65"/>
      <c r="BH478" s="65"/>
      <c r="BI478" s="65"/>
      <c r="BJ478" s="65"/>
      <c r="BK478" s="65"/>
      <c r="BL478" s="65"/>
      <c r="BM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  <c r="AX479" s="65"/>
      <c r="AY479" s="65"/>
      <c r="AZ479" s="65"/>
      <c r="BA479" s="65"/>
      <c r="BB479" s="65"/>
      <c r="BC479" s="65"/>
      <c r="BD479" s="65"/>
      <c r="BE479" s="65"/>
      <c r="BF479" s="65"/>
      <c r="BG479" s="65"/>
      <c r="BH479" s="65"/>
      <c r="BI479" s="65"/>
      <c r="BJ479" s="65"/>
      <c r="BK479" s="65"/>
      <c r="BL479" s="65"/>
      <c r="BM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  <c r="AX480" s="65"/>
      <c r="AY480" s="65"/>
      <c r="AZ480" s="65"/>
      <c r="BA480" s="65"/>
      <c r="BB480" s="65"/>
      <c r="BC480" s="65"/>
      <c r="BD480" s="65"/>
      <c r="BE480" s="65"/>
      <c r="BF480" s="65"/>
      <c r="BG480" s="65"/>
      <c r="BH480" s="65"/>
      <c r="BI480" s="65"/>
      <c r="BJ480" s="65"/>
      <c r="BK480" s="65"/>
      <c r="BL480" s="65"/>
      <c r="BM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  <c r="AX481" s="65"/>
      <c r="AY481" s="65"/>
      <c r="AZ481" s="65"/>
      <c r="BA481" s="65"/>
      <c r="BB481" s="65"/>
      <c r="BC481" s="65"/>
      <c r="BD481" s="65"/>
      <c r="BE481" s="65"/>
      <c r="BF481" s="65"/>
      <c r="BG481" s="65"/>
      <c r="BH481" s="65"/>
      <c r="BI481" s="65"/>
      <c r="BJ481" s="65"/>
      <c r="BK481" s="65"/>
      <c r="BL481" s="65"/>
      <c r="BM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  <c r="AX482" s="65"/>
      <c r="AY482" s="65"/>
      <c r="AZ482" s="65"/>
      <c r="BA482" s="65"/>
      <c r="BB482" s="65"/>
      <c r="BC482" s="65"/>
      <c r="BD482" s="65"/>
      <c r="BE482" s="65"/>
      <c r="BF482" s="65"/>
      <c r="BG482" s="65"/>
      <c r="BH482" s="65"/>
      <c r="BI482" s="65"/>
      <c r="BJ482" s="65"/>
      <c r="BK482" s="65"/>
      <c r="BL482" s="65"/>
      <c r="BM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  <c r="AX483" s="65"/>
      <c r="AY483" s="65"/>
      <c r="AZ483" s="65"/>
      <c r="BA483" s="65"/>
      <c r="BB483" s="65"/>
      <c r="BC483" s="65"/>
      <c r="BD483" s="65"/>
      <c r="BE483" s="65"/>
      <c r="BF483" s="65"/>
      <c r="BG483" s="65"/>
      <c r="BH483" s="65"/>
      <c r="BI483" s="65"/>
      <c r="BJ483" s="65"/>
      <c r="BK483" s="65"/>
      <c r="BL483" s="65"/>
      <c r="BM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  <c r="AX484" s="65"/>
      <c r="AY484" s="65"/>
      <c r="AZ484" s="65"/>
      <c r="BA484" s="65"/>
      <c r="BB484" s="65"/>
      <c r="BC484" s="65"/>
      <c r="BD484" s="65"/>
      <c r="BE484" s="65"/>
      <c r="BF484" s="65"/>
      <c r="BG484" s="65"/>
      <c r="BH484" s="65"/>
      <c r="BI484" s="65"/>
      <c r="BJ484" s="65"/>
      <c r="BK484" s="65"/>
      <c r="BL484" s="65"/>
      <c r="BM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  <c r="AX485" s="65"/>
      <c r="AY485" s="65"/>
      <c r="AZ485" s="65"/>
      <c r="BA485" s="65"/>
      <c r="BB485" s="65"/>
      <c r="BC485" s="65"/>
      <c r="BD485" s="65"/>
      <c r="BE485" s="65"/>
      <c r="BF485" s="65"/>
      <c r="BG485" s="65"/>
      <c r="BH485" s="65"/>
      <c r="BI485" s="65"/>
      <c r="BJ485" s="65"/>
      <c r="BK485" s="65"/>
      <c r="BL485" s="65"/>
      <c r="BM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  <c r="AX487" s="65"/>
      <c r="AY487" s="65"/>
      <c r="AZ487" s="65"/>
      <c r="BA487" s="65"/>
      <c r="BB487" s="65"/>
      <c r="BC487" s="65"/>
      <c r="BD487" s="65"/>
      <c r="BE487" s="65"/>
      <c r="BF487" s="65"/>
      <c r="BG487" s="65"/>
      <c r="BH487" s="65"/>
      <c r="BI487" s="65"/>
      <c r="BJ487" s="65"/>
      <c r="BK487" s="65"/>
      <c r="BL487" s="65"/>
      <c r="BM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  <c r="AX488" s="65"/>
      <c r="AY488" s="65"/>
      <c r="AZ488" s="65"/>
      <c r="BA488" s="65"/>
      <c r="BB488" s="65"/>
      <c r="BC488" s="65"/>
      <c r="BD488" s="65"/>
      <c r="BE488" s="65"/>
      <c r="BF488" s="65"/>
      <c r="BG488" s="65"/>
      <c r="BH488" s="65"/>
      <c r="BI488" s="65"/>
      <c r="BJ488" s="65"/>
      <c r="BK488" s="65"/>
      <c r="BL488" s="65"/>
      <c r="BM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  <c r="AX489" s="65"/>
      <c r="AY489" s="65"/>
      <c r="AZ489" s="65"/>
      <c r="BA489" s="65"/>
      <c r="BB489" s="65"/>
      <c r="BC489" s="65"/>
      <c r="BD489" s="65"/>
      <c r="BE489" s="65"/>
      <c r="BF489" s="65"/>
      <c r="BG489" s="65"/>
      <c r="BH489" s="65"/>
      <c r="BI489" s="65"/>
      <c r="BJ489" s="65"/>
      <c r="BK489" s="65"/>
      <c r="BL489" s="65"/>
      <c r="BM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  <c r="AX490" s="65"/>
      <c r="AY490" s="65"/>
      <c r="AZ490" s="65"/>
      <c r="BA490" s="65"/>
      <c r="BB490" s="65"/>
      <c r="BC490" s="65"/>
      <c r="BD490" s="65"/>
      <c r="BE490" s="65"/>
      <c r="BF490" s="65"/>
      <c r="BG490" s="65"/>
      <c r="BH490" s="65"/>
      <c r="BI490" s="65"/>
      <c r="BJ490" s="65"/>
      <c r="BK490" s="65"/>
      <c r="BL490" s="65"/>
      <c r="BM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  <c r="AX491" s="65"/>
      <c r="AY491" s="65"/>
      <c r="AZ491" s="65"/>
      <c r="BA491" s="65"/>
      <c r="BB491" s="65"/>
      <c r="BC491" s="65"/>
      <c r="BD491" s="65"/>
      <c r="BE491" s="65"/>
      <c r="BF491" s="65"/>
      <c r="BG491" s="65"/>
      <c r="BH491" s="65"/>
      <c r="BI491" s="65"/>
      <c r="BJ491" s="65"/>
      <c r="BK491" s="65"/>
      <c r="BL491" s="65"/>
      <c r="BM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  <c r="AX492" s="65"/>
      <c r="AY492" s="65"/>
      <c r="AZ492" s="65"/>
      <c r="BA492" s="65"/>
      <c r="BB492" s="65"/>
      <c r="BC492" s="65"/>
      <c r="BD492" s="65"/>
      <c r="BE492" s="65"/>
      <c r="BF492" s="65"/>
      <c r="BG492" s="65"/>
      <c r="BH492" s="65"/>
      <c r="BI492" s="65"/>
      <c r="BJ492" s="65"/>
      <c r="BK492" s="65"/>
      <c r="BL492" s="65"/>
      <c r="BM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  <c r="AX493" s="65"/>
      <c r="AY493" s="65"/>
      <c r="AZ493" s="65"/>
      <c r="BA493" s="65"/>
      <c r="BB493" s="65"/>
      <c r="BC493" s="65"/>
      <c r="BD493" s="65"/>
      <c r="BE493" s="65"/>
      <c r="BF493" s="65"/>
      <c r="BG493" s="65"/>
      <c r="BH493" s="65"/>
      <c r="BI493" s="65"/>
      <c r="BJ493" s="65"/>
      <c r="BK493" s="65"/>
      <c r="BL493" s="65"/>
      <c r="BM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  <c r="AX494" s="65"/>
      <c r="AY494" s="65"/>
      <c r="AZ494" s="65"/>
      <c r="BA494" s="65"/>
      <c r="BB494" s="65"/>
      <c r="BC494" s="65"/>
      <c r="BD494" s="65"/>
      <c r="BE494" s="65"/>
      <c r="BF494" s="65"/>
      <c r="BG494" s="65"/>
      <c r="BH494" s="65"/>
      <c r="BI494" s="65"/>
      <c r="BJ494" s="65"/>
      <c r="BK494" s="65"/>
      <c r="BL494" s="65"/>
      <c r="BM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  <c r="AX495" s="65"/>
      <c r="AY495" s="65"/>
      <c r="AZ495" s="65"/>
      <c r="BA495" s="65"/>
      <c r="BB495" s="65"/>
      <c r="BC495" s="65"/>
      <c r="BD495" s="65"/>
      <c r="BE495" s="65"/>
      <c r="BF495" s="65"/>
      <c r="BG495" s="65"/>
      <c r="BH495" s="65"/>
      <c r="BI495" s="65"/>
      <c r="BJ495" s="65"/>
      <c r="BK495" s="65"/>
      <c r="BL495" s="65"/>
      <c r="BM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  <c r="AX496" s="65"/>
      <c r="AY496" s="65"/>
      <c r="AZ496" s="65"/>
      <c r="BA496" s="65"/>
      <c r="BB496" s="65"/>
      <c r="BC496" s="65"/>
      <c r="BD496" s="65"/>
      <c r="BE496" s="65"/>
      <c r="BF496" s="65"/>
      <c r="BG496" s="65"/>
      <c r="BH496" s="65"/>
      <c r="BI496" s="65"/>
      <c r="BJ496" s="65"/>
      <c r="BK496" s="65"/>
      <c r="BL496" s="65"/>
      <c r="BM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  <c r="AX497" s="65"/>
      <c r="AY497" s="65"/>
      <c r="AZ497" s="65"/>
      <c r="BA497" s="65"/>
      <c r="BB497" s="65"/>
      <c r="BC497" s="65"/>
      <c r="BD497" s="65"/>
      <c r="BE497" s="65"/>
      <c r="BF497" s="65"/>
      <c r="BG497" s="65"/>
      <c r="BH497" s="65"/>
      <c r="BI497" s="65"/>
      <c r="BJ497" s="65"/>
      <c r="BK497" s="65"/>
      <c r="BL497" s="65"/>
      <c r="BM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  <c r="AX498" s="65"/>
      <c r="AY498" s="65"/>
      <c r="AZ498" s="65"/>
      <c r="BA498" s="65"/>
      <c r="BB498" s="65"/>
      <c r="BC498" s="65"/>
      <c r="BD498" s="65"/>
      <c r="BE498" s="65"/>
      <c r="BF498" s="65"/>
      <c r="BG498" s="65"/>
      <c r="BH498" s="65"/>
      <c r="BI498" s="65"/>
      <c r="BJ498" s="65"/>
      <c r="BK498" s="65"/>
      <c r="BL498" s="65"/>
      <c r="BM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  <c r="AX499" s="65"/>
      <c r="AY499" s="65"/>
      <c r="AZ499" s="65"/>
      <c r="BA499" s="65"/>
      <c r="BB499" s="65"/>
      <c r="BC499" s="65"/>
      <c r="BD499" s="65"/>
      <c r="BE499" s="65"/>
      <c r="BF499" s="65"/>
      <c r="BG499" s="65"/>
      <c r="BH499" s="65"/>
      <c r="BI499" s="65"/>
      <c r="BJ499" s="65"/>
      <c r="BK499" s="65"/>
      <c r="BL499" s="65"/>
      <c r="BM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  <c r="AX500" s="65"/>
      <c r="AY500" s="65"/>
      <c r="AZ500" s="65"/>
      <c r="BA500" s="65"/>
      <c r="BB500" s="65"/>
      <c r="BC500" s="65"/>
      <c r="BD500" s="65"/>
      <c r="BE500" s="65"/>
      <c r="BF500" s="65"/>
      <c r="BG500" s="65"/>
      <c r="BH500" s="65"/>
      <c r="BI500" s="65"/>
      <c r="BJ500" s="65"/>
      <c r="BK500" s="65"/>
      <c r="BL500" s="65"/>
      <c r="BM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  <c r="AY501" s="65"/>
      <c r="AZ501" s="65"/>
      <c r="BA501" s="65"/>
      <c r="BB501" s="65"/>
      <c r="BC501" s="65"/>
      <c r="BD501" s="65"/>
      <c r="BE501" s="65"/>
      <c r="BF501" s="65"/>
      <c r="BG501" s="65"/>
      <c r="BH501" s="65"/>
      <c r="BI501" s="65"/>
      <c r="BJ501" s="65"/>
      <c r="BK501" s="65"/>
      <c r="BL501" s="65"/>
      <c r="BM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  <c r="AX502" s="65"/>
      <c r="AY502" s="65"/>
      <c r="AZ502" s="65"/>
      <c r="BA502" s="65"/>
      <c r="BB502" s="65"/>
      <c r="BC502" s="65"/>
      <c r="BD502" s="65"/>
      <c r="BE502" s="65"/>
      <c r="BF502" s="65"/>
      <c r="BG502" s="65"/>
      <c r="BH502" s="65"/>
      <c r="BI502" s="65"/>
      <c r="BJ502" s="65"/>
      <c r="BK502" s="65"/>
      <c r="BL502" s="65"/>
      <c r="BM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  <c r="AX503" s="65"/>
      <c r="AY503" s="65"/>
      <c r="AZ503" s="65"/>
      <c r="BA503" s="65"/>
      <c r="BB503" s="65"/>
      <c r="BC503" s="65"/>
      <c r="BD503" s="65"/>
      <c r="BE503" s="65"/>
      <c r="BF503" s="65"/>
      <c r="BG503" s="65"/>
      <c r="BH503" s="65"/>
      <c r="BI503" s="65"/>
      <c r="BJ503" s="65"/>
      <c r="BK503" s="65"/>
      <c r="BL503" s="65"/>
      <c r="BM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  <c r="AX504" s="65"/>
      <c r="AY504" s="65"/>
      <c r="AZ504" s="65"/>
      <c r="BA504" s="65"/>
      <c r="BB504" s="65"/>
      <c r="BC504" s="65"/>
      <c r="BD504" s="65"/>
      <c r="BE504" s="65"/>
      <c r="BF504" s="65"/>
      <c r="BG504" s="65"/>
      <c r="BH504" s="65"/>
      <c r="BI504" s="65"/>
      <c r="BJ504" s="65"/>
      <c r="BK504" s="65"/>
      <c r="BL504" s="65"/>
      <c r="BM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  <c r="AY505" s="65"/>
      <c r="AZ505" s="65"/>
      <c r="BA505" s="65"/>
      <c r="BB505" s="65"/>
      <c r="BC505" s="65"/>
      <c r="BD505" s="65"/>
      <c r="BE505" s="65"/>
      <c r="BF505" s="65"/>
      <c r="BG505" s="65"/>
      <c r="BH505" s="65"/>
      <c r="BI505" s="65"/>
      <c r="BJ505" s="65"/>
      <c r="BK505" s="65"/>
      <c r="BL505" s="65"/>
      <c r="BM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  <c r="AX506" s="65"/>
      <c r="AY506" s="65"/>
      <c r="AZ506" s="65"/>
      <c r="BA506" s="65"/>
      <c r="BB506" s="65"/>
      <c r="BC506" s="65"/>
      <c r="BD506" s="65"/>
      <c r="BE506" s="65"/>
      <c r="BF506" s="65"/>
      <c r="BG506" s="65"/>
      <c r="BH506" s="65"/>
      <c r="BI506" s="65"/>
      <c r="BJ506" s="65"/>
      <c r="BK506" s="65"/>
      <c r="BL506" s="65"/>
      <c r="BM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  <c r="AX507" s="65"/>
      <c r="AY507" s="65"/>
      <c r="AZ507" s="65"/>
      <c r="BA507" s="65"/>
      <c r="BB507" s="65"/>
      <c r="BC507" s="65"/>
      <c r="BD507" s="65"/>
      <c r="BE507" s="65"/>
      <c r="BF507" s="65"/>
      <c r="BG507" s="65"/>
      <c r="BH507" s="65"/>
      <c r="BI507" s="65"/>
      <c r="BJ507" s="65"/>
      <c r="BK507" s="65"/>
      <c r="BL507" s="65"/>
      <c r="BM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  <c r="AX508" s="65"/>
      <c r="AY508" s="65"/>
      <c r="AZ508" s="65"/>
      <c r="BA508" s="65"/>
      <c r="BB508" s="65"/>
      <c r="BC508" s="65"/>
      <c r="BD508" s="65"/>
      <c r="BE508" s="65"/>
      <c r="BF508" s="65"/>
      <c r="BG508" s="65"/>
      <c r="BH508" s="65"/>
      <c r="BI508" s="65"/>
      <c r="BJ508" s="65"/>
      <c r="BK508" s="65"/>
      <c r="BL508" s="65"/>
      <c r="BM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  <c r="AX509" s="65"/>
      <c r="AY509" s="65"/>
      <c r="AZ509" s="65"/>
      <c r="BA509" s="65"/>
      <c r="BB509" s="65"/>
      <c r="BC509" s="65"/>
      <c r="BD509" s="65"/>
      <c r="BE509" s="65"/>
      <c r="BF509" s="65"/>
      <c r="BG509" s="65"/>
      <c r="BH509" s="65"/>
      <c r="BI509" s="65"/>
      <c r="BJ509" s="65"/>
      <c r="BK509" s="65"/>
      <c r="BL509" s="65"/>
      <c r="BM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  <c r="AX510" s="65"/>
      <c r="AY510" s="65"/>
      <c r="AZ510" s="65"/>
      <c r="BA510" s="65"/>
      <c r="BB510" s="65"/>
      <c r="BC510" s="65"/>
      <c r="BD510" s="65"/>
      <c r="BE510" s="65"/>
      <c r="BF510" s="65"/>
      <c r="BG510" s="65"/>
      <c r="BH510" s="65"/>
      <c r="BI510" s="65"/>
      <c r="BJ510" s="65"/>
      <c r="BK510" s="65"/>
      <c r="BL510" s="65"/>
      <c r="BM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  <c r="AX511" s="65"/>
      <c r="AY511" s="65"/>
      <c r="AZ511" s="65"/>
      <c r="BA511" s="65"/>
      <c r="BB511" s="65"/>
      <c r="BC511" s="65"/>
      <c r="BD511" s="65"/>
      <c r="BE511" s="65"/>
      <c r="BF511" s="65"/>
      <c r="BG511" s="65"/>
      <c r="BH511" s="65"/>
      <c r="BI511" s="65"/>
      <c r="BJ511" s="65"/>
      <c r="BK511" s="65"/>
      <c r="BL511" s="65"/>
      <c r="BM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  <c r="AX512" s="65"/>
      <c r="AY512" s="65"/>
      <c r="AZ512" s="65"/>
      <c r="BA512" s="65"/>
      <c r="BB512" s="65"/>
      <c r="BC512" s="65"/>
      <c r="BD512" s="65"/>
      <c r="BE512" s="65"/>
      <c r="BF512" s="65"/>
      <c r="BG512" s="65"/>
      <c r="BH512" s="65"/>
      <c r="BI512" s="65"/>
      <c r="BJ512" s="65"/>
      <c r="BK512" s="65"/>
      <c r="BL512" s="65"/>
      <c r="BM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  <c r="AX513" s="65"/>
      <c r="AY513" s="65"/>
      <c r="AZ513" s="65"/>
      <c r="BA513" s="65"/>
      <c r="BB513" s="65"/>
      <c r="BC513" s="65"/>
      <c r="BD513" s="65"/>
      <c r="BE513" s="65"/>
      <c r="BF513" s="65"/>
      <c r="BG513" s="65"/>
      <c r="BH513" s="65"/>
      <c r="BI513" s="65"/>
      <c r="BJ513" s="65"/>
      <c r="BK513" s="65"/>
      <c r="BL513" s="65"/>
      <c r="BM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  <c r="AX514" s="65"/>
      <c r="AY514" s="65"/>
      <c r="AZ514" s="65"/>
      <c r="BA514" s="65"/>
      <c r="BB514" s="65"/>
      <c r="BC514" s="65"/>
      <c r="BD514" s="65"/>
      <c r="BE514" s="65"/>
      <c r="BF514" s="65"/>
      <c r="BG514" s="65"/>
      <c r="BH514" s="65"/>
      <c r="BI514" s="65"/>
      <c r="BJ514" s="65"/>
      <c r="BK514" s="65"/>
      <c r="BL514" s="65"/>
      <c r="BM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  <c r="AY515" s="65"/>
      <c r="AZ515" s="65"/>
      <c r="BA515" s="65"/>
      <c r="BB515" s="65"/>
      <c r="BC515" s="65"/>
      <c r="BD515" s="65"/>
      <c r="BE515" s="65"/>
      <c r="BF515" s="65"/>
      <c r="BG515" s="65"/>
      <c r="BH515" s="65"/>
      <c r="BI515" s="65"/>
      <c r="BJ515" s="65"/>
      <c r="BK515" s="65"/>
      <c r="BL515" s="65"/>
      <c r="BM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  <c r="AX516" s="65"/>
      <c r="AY516" s="65"/>
      <c r="AZ516" s="65"/>
      <c r="BA516" s="65"/>
      <c r="BB516" s="65"/>
      <c r="BC516" s="65"/>
      <c r="BD516" s="65"/>
      <c r="BE516" s="65"/>
      <c r="BF516" s="65"/>
      <c r="BG516" s="65"/>
      <c r="BH516" s="65"/>
      <c r="BI516" s="65"/>
      <c r="BJ516" s="65"/>
      <c r="BK516" s="65"/>
      <c r="BL516" s="65"/>
      <c r="BM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  <c r="AX517" s="65"/>
      <c r="AY517" s="65"/>
      <c r="AZ517" s="65"/>
      <c r="BA517" s="65"/>
      <c r="BB517" s="65"/>
      <c r="BC517" s="65"/>
      <c r="BD517" s="65"/>
      <c r="BE517" s="65"/>
      <c r="BF517" s="65"/>
      <c r="BG517" s="65"/>
      <c r="BH517" s="65"/>
      <c r="BI517" s="65"/>
      <c r="BJ517" s="65"/>
      <c r="BK517" s="65"/>
      <c r="BL517" s="65"/>
      <c r="BM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  <c r="AX518" s="65"/>
      <c r="AY518" s="65"/>
      <c r="AZ518" s="65"/>
      <c r="BA518" s="65"/>
      <c r="BB518" s="65"/>
      <c r="BC518" s="65"/>
      <c r="BD518" s="65"/>
      <c r="BE518" s="65"/>
      <c r="BF518" s="65"/>
      <c r="BG518" s="65"/>
      <c r="BH518" s="65"/>
      <c r="BI518" s="65"/>
      <c r="BJ518" s="65"/>
      <c r="BK518" s="65"/>
      <c r="BL518" s="65"/>
      <c r="BM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  <c r="AX519" s="65"/>
      <c r="AY519" s="65"/>
      <c r="AZ519" s="65"/>
      <c r="BA519" s="65"/>
      <c r="BB519" s="65"/>
      <c r="BC519" s="65"/>
      <c r="BD519" s="65"/>
      <c r="BE519" s="65"/>
      <c r="BF519" s="65"/>
      <c r="BG519" s="65"/>
      <c r="BH519" s="65"/>
      <c r="BI519" s="65"/>
      <c r="BJ519" s="65"/>
      <c r="BK519" s="65"/>
      <c r="BL519" s="65"/>
      <c r="BM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  <c r="AX520" s="65"/>
      <c r="AY520" s="65"/>
      <c r="AZ520" s="65"/>
      <c r="BA520" s="65"/>
      <c r="BB520" s="65"/>
      <c r="BC520" s="65"/>
      <c r="BD520" s="65"/>
      <c r="BE520" s="65"/>
      <c r="BF520" s="65"/>
      <c r="BG520" s="65"/>
      <c r="BH520" s="65"/>
      <c r="BI520" s="65"/>
      <c r="BJ520" s="65"/>
      <c r="BK520" s="65"/>
      <c r="BL520" s="65"/>
      <c r="BM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  <c r="AX521" s="65"/>
      <c r="AY521" s="65"/>
      <c r="AZ521" s="65"/>
      <c r="BA521" s="65"/>
      <c r="BB521" s="65"/>
      <c r="BC521" s="65"/>
      <c r="BD521" s="65"/>
      <c r="BE521" s="65"/>
      <c r="BF521" s="65"/>
      <c r="BG521" s="65"/>
      <c r="BH521" s="65"/>
      <c r="BI521" s="65"/>
      <c r="BJ521" s="65"/>
      <c r="BK521" s="65"/>
      <c r="BL521" s="65"/>
      <c r="BM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  <c r="AX522" s="65"/>
      <c r="AY522" s="65"/>
      <c r="AZ522" s="65"/>
      <c r="BA522" s="65"/>
      <c r="BB522" s="65"/>
      <c r="BC522" s="65"/>
      <c r="BD522" s="65"/>
      <c r="BE522" s="65"/>
      <c r="BF522" s="65"/>
      <c r="BG522" s="65"/>
      <c r="BH522" s="65"/>
      <c r="BI522" s="65"/>
      <c r="BJ522" s="65"/>
      <c r="BK522" s="65"/>
      <c r="BL522" s="65"/>
      <c r="BM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  <c r="AX523" s="65"/>
      <c r="AY523" s="65"/>
      <c r="AZ523" s="65"/>
      <c r="BA523" s="65"/>
      <c r="BB523" s="65"/>
      <c r="BC523" s="65"/>
      <c r="BD523" s="65"/>
      <c r="BE523" s="65"/>
      <c r="BF523" s="65"/>
      <c r="BG523" s="65"/>
      <c r="BH523" s="65"/>
      <c r="BI523" s="65"/>
      <c r="BJ523" s="65"/>
      <c r="BK523" s="65"/>
      <c r="BL523" s="65"/>
      <c r="BM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  <c r="AX524" s="65"/>
      <c r="AY524" s="65"/>
      <c r="AZ524" s="65"/>
      <c r="BA524" s="65"/>
      <c r="BB524" s="65"/>
      <c r="BC524" s="65"/>
      <c r="BD524" s="65"/>
      <c r="BE524" s="65"/>
      <c r="BF524" s="65"/>
      <c r="BG524" s="65"/>
      <c r="BH524" s="65"/>
      <c r="BI524" s="65"/>
      <c r="BJ524" s="65"/>
      <c r="BK524" s="65"/>
      <c r="BL524" s="65"/>
      <c r="BM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  <c r="AX525" s="65"/>
      <c r="AY525" s="65"/>
      <c r="AZ525" s="65"/>
      <c r="BA525" s="65"/>
      <c r="BB525" s="65"/>
      <c r="BC525" s="65"/>
      <c r="BD525" s="65"/>
      <c r="BE525" s="65"/>
      <c r="BF525" s="65"/>
      <c r="BG525" s="65"/>
      <c r="BH525" s="65"/>
      <c r="BI525" s="65"/>
      <c r="BJ525" s="65"/>
      <c r="BK525" s="65"/>
      <c r="BL525" s="65"/>
      <c r="BM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  <c r="AX526" s="65"/>
      <c r="AY526" s="65"/>
      <c r="AZ526" s="65"/>
      <c r="BA526" s="65"/>
      <c r="BB526" s="65"/>
      <c r="BC526" s="65"/>
      <c r="BD526" s="65"/>
      <c r="BE526" s="65"/>
      <c r="BF526" s="65"/>
      <c r="BG526" s="65"/>
      <c r="BH526" s="65"/>
      <c r="BI526" s="65"/>
      <c r="BJ526" s="65"/>
      <c r="BK526" s="65"/>
      <c r="BL526" s="65"/>
      <c r="BM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  <c r="AX527" s="65"/>
      <c r="AY527" s="65"/>
      <c r="AZ527" s="65"/>
      <c r="BA527" s="65"/>
      <c r="BB527" s="65"/>
      <c r="BC527" s="65"/>
      <c r="BD527" s="65"/>
      <c r="BE527" s="65"/>
      <c r="BF527" s="65"/>
      <c r="BG527" s="65"/>
      <c r="BH527" s="65"/>
      <c r="BI527" s="65"/>
      <c r="BJ527" s="65"/>
      <c r="BK527" s="65"/>
      <c r="BL527" s="65"/>
      <c r="BM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  <c r="AX528" s="65"/>
      <c r="AY528" s="65"/>
      <c r="AZ528" s="65"/>
      <c r="BA528" s="65"/>
      <c r="BB528" s="65"/>
      <c r="BC528" s="65"/>
      <c r="BD528" s="65"/>
      <c r="BE528" s="65"/>
      <c r="BF528" s="65"/>
      <c r="BG528" s="65"/>
      <c r="BH528" s="65"/>
      <c r="BI528" s="65"/>
      <c r="BJ528" s="65"/>
      <c r="BK528" s="65"/>
      <c r="BL528" s="65"/>
      <c r="BM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  <c r="AX529" s="65"/>
      <c r="AY529" s="65"/>
      <c r="AZ529" s="65"/>
      <c r="BA529" s="65"/>
      <c r="BB529" s="65"/>
      <c r="BC529" s="65"/>
      <c r="BD529" s="65"/>
      <c r="BE529" s="65"/>
      <c r="BF529" s="65"/>
      <c r="BG529" s="65"/>
      <c r="BH529" s="65"/>
      <c r="BI529" s="65"/>
      <c r="BJ529" s="65"/>
      <c r="BK529" s="65"/>
      <c r="BL529" s="65"/>
      <c r="BM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  <c r="AX530" s="65"/>
      <c r="AY530" s="65"/>
      <c r="AZ530" s="65"/>
      <c r="BA530" s="65"/>
      <c r="BB530" s="65"/>
      <c r="BC530" s="65"/>
      <c r="BD530" s="65"/>
      <c r="BE530" s="65"/>
      <c r="BF530" s="65"/>
      <c r="BG530" s="65"/>
      <c r="BH530" s="65"/>
      <c r="BI530" s="65"/>
      <c r="BJ530" s="65"/>
      <c r="BK530" s="65"/>
      <c r="BL530" s="65"/>
      <c r="BM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65"/>
      <c r="AV531" s="65"/>
      <c r="AW531" s="65"/>
      <c r="AX531" s="65"/>
      <c r="AY531" s="65"/>
      <c r="AZ531" s="65"/>
      <c r="BA531" s="65"/>
      <c r="BB531" s="65"/>
      <c r="BC531" s="65"/>
      <c r="BD531" s="65"/>
      <c r="BE531" s="65"/>
      <c r="BF531" s="65"/>
      <c r="BG531" s="65"/>
      <c r="BH531" s="65"/>
      <c r="BI531" s="65"/>
      <c r="BJ531" s="65"/>
      <c r="BK531" s="65"/>
      <c r="BL531" s="65"/>
      <c r="BM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  <c r="AX532" s="65"/>
      <c r="AY532" s="65"/>
      <c r="AZ532" s="65"/>
      <c r="BA532" s="65"/>
      <c r="BB532" s="65"/>
      <c r="BC532" s="65"/>
      <c r="BD532" s="65"/>
      <c r="BE532" s="65"/>
      <c r="BF532" s="65"/>
      <c r="BG532" s="65"/>
      <c r="BH532" s="65"/>
      <c r="BI532" s="65"/>
      <c r="BJ532" s="65"/>
      <c r="BK532" s="65"/>
      <c r="BL532" s="65"/>
      <c r="BM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65"/>
      <c r="AV533" s="65"/>
      <c r="AW533" s="65"/>
      <c r="AX533" s="65"/>
      <c r="AY533" s="65"/>
      <c r="AZ533" s="65"/>
      <c r="BA533" s="65"/>
      <c r="BB533" s="65"/>
      <c r="BC533" s="65"/>
      <c r="BD533" s="65"/>
      <c r="BE533" s="65"/>
      <c r="BF533" s="65"/>
      <c r="BG533" s="65"/>
      <c r="BH533" s="65"/>
      <c r="BI533" s="65"/>
      <c r="BJ533" s="65"/>
      <c r="BK533" s="65"/>
      <c r="BL533" s="65"/>
      <c r="BM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65"/>
      <c r="AV534" s="65"/>
      <c r="AW534" s="65"/>
      <c r="AX534" s="65"/>
      <c r="AY534" s="65"/>
      <c r="AZ534" s="65"/>
      <c r="BA534" s="65"/>
      <c r="BB534" s="65"/>
      <c r="BC534" s="65"/>
      <c r="BD534" s="65"/>
      <c r="BE534" s="65"/>
      <c r="BF534" s="65"/>
      <c r="BG534" s="65"/>
      <c r="BH534" s="65"/>
      <c r="BI534" s="65"/>
      <c r="BJ534" s="65"/>
      <c r="BK534" s="65"/>
      <c r="BL534" s="65"/>
      <c r="BM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65"/>
      <c r="AV535" s="65"/>
      <c r="AW535" s="65"/>
      <c r="AX535" s="65"/>
      <c r="AY535" s="65"/>
      <c r="AZ535" s="65"/>
      <c r="BA535" s="65"/>
      <c r="BB535" s="65"/>
      <c r="BC535" s="65"/>
      <c r="BD535" s="65"/>
      <c r="BE535" s="65"/>
      <c r="BF535" s="65"/>
      <c r="BG535" s="65"/>
      <c r="BH535" s="65"/>
      <c r="BI535" s="65"/>
      <c r="BJ535" s="65"/>
      <c r="BK535" s="65"/>
      <c r="BL535" s="65"/>
      <c r="BM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  <c r="AV536" s="65"/>
      <c r="AW536" s="65"/>
      <c r="AX536" s="65"/>
      <c r="AY536" s="65"/>
      <c r="AZ536" s="65"/>
      <c r="BA536" s="65"/>
      <c r="BB536" s="65"/>
      <c r="BC536" s="65"/>
      <c r="BD536" s="65"/>
      <c r="BE536" s="65"/>
      <c r="BF536" s="65"/>
      <c r="BG536" s="65"/>
      <c r="BH536" s="65"/>
      <c r="BI536" s="65"/>
      <c r="BJ536" s="65"/>
      <c r="BK536" s="65"/>
      <c r="BL536" s="65"/>
      <c r="BM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  <c r="AX537" s="65"/>
      <c r="AY537" s="65"/>
      <c r="AZ537" s="65"/>
      <c r="BA537" s="65"/>
      <c r="BB537" s="65"/>
      <c r="BC537" s="65"/>
      <c r="BD537" s="65"/>
      <c r="BE537" s="65"/>
      <c r="BF537" s="65"/>
      <c r="BG537" s="65"/>
      <c r="BH537" s="65"/>
      <c r="BI537" s="65"/>
      <c r="BJ537" s="65"/>
      <c r="BK537" s="65"/>
      <c r="BL537" s="65"/>
      <c r="BM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65"/>
      <c r="AV538" s="65"/>
      <c r="AW538" s="65"/>
      <c r="AX538" s="65"/>
      <c r="AY538" s="65"/>
      <c r="AZ538" s="65"/>
      <c r="BA538" s="65"/>
      <c r="BB538" s="65"/>
      <c r="BC538" s="65"/>
      <c r="BD538" s="65"/>
      <c r="BE538" s="65"/>
      <c r="BF538" s="65"/>
      <c r="BG538" s="65"/>
      <c r="BH538" s="65"/>
      <c r="BI538" s="65"/>
      <c r="BJ538" s="65"/>
      <c r="BK538" s="65"/>
      <c r="BL538" s="65"/>
      <c r="BM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65"/>
      <c r="AV539" s="65"/>
      <c r="AW539" s="65"/>
      <c r="AX539" s="65"/>
      <c r="AY539" s="65"/>
      <c r="AZ539" s="65"/>
      <c r="BA539" s="65"/>
      <c r="BB539" s="65"/>
      <c r="BC539" s="65"/>
      <c r="BD539" s="65"/>
      <c r="BE539" s="65"/>
      <c r="BF539" s="65"/>
      <c r="BG539" s="65"/>
      <c r="BH539" s="65"/>
      <c r="BI539" s="65"/>
      <c r="BJ539" s="65"/>
      <c r="BK539" s="65"/>
      <c r="BL539" s="65"/>
      <c r="BM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65"/>
      <c r="AV540" s="65"/>
      <c r="AW540" s="65"/>
      <c r="AX540" s="65"/>
      <c r="AY540" s="65"/>
      <c r="AZ540" s="65"/>
      <c r="BA540" s="65"/>
      <c r="BB540" s="65"/>
      <c r="BC540" s="65"/>
      <c r="BD540" s="65"/>
      <c r="BE540" s="65"/>
      <c r="BF540" s="65"/>
      <c r="BG540" s="65"/>
      <c r="BH540" s="65"/>
      <c r="BI540" s="65"/>
      <c r="BJ540" s="65"/>
      <c r="BK540" s="65"/>
      <c r="BL540" s="65"/>
      <c r="BM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  <c r="AX541" s="65"/>
      <c r="AY541" s="65"/>
      <c r="AZ541" s="65"/>
      <c r="BA541" s="65"/>
      <c r="BB541" s="65"/>
      <c r="BC541" s="65"/>
      <c r="BD541" s="65"/>
      <c r="BE541" s="65"/>
      <c r="BF541" s="65"/>
      <c r="BG541" s="65"/>
      <c r="BH541" s="65"/>
      <c r="BI541" s="65"/>
      <c r="BJ541" s="65"/>
      <c r="BK541" s="65"/>
      <c r="BL541" s="65"/>
      <c r="BM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65"/>
      <c r="AV543" s="65"/>
      <c r="AW543" s="65"/>
      <c r="AX543" s="65"/>
      <c r="AY543" s="65"/>
      <c r="AZ543" s="65"/>
      <c r="BA543" s="65"/>
      <c r="BB543" s="65"/>
      <c r="BC543" s="65"/>
      <c r="BD543" s="65"/>
      <c r="BE543" s="65"/>
      <c r="BF543" s="65"/>
      <c r="BG543" s="65"/>
      <c r="BH543" s="65"/>
      <c r="BI543" s="65"/>
      <c r="BJ543" s="65"/>
      <c r="BK543" s="65"/>
      <c r="BL543" s="65"/>
      <c r="BM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65"/>
      <c r="AV544" s="65"/>
      <c r="AW544" s="65"/>
      <c r="AX544" s="65"/>
      <c r="AY544" s="65"/>
      <c r="AZ544" s="65"/>
      <c r="BA544" s="65"/>
      <c r="BB544" s="65"/>
      <c r="BC544" s="65"/>
      <c r="BD544" s="65"/>
      <c r="BE544" s="65"/>
      <c r="BF544" s="65"/>
      <c r="BG544" s="65"/>
      <c r="BH544" s="65"/>
      <c r="BI544" s="65"/>
      <c r="BJ544" s="65"/>
      <c r="BK544" s="65"/>
      <c r="BL544" s="65"/>
      <c r="BM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65"/>
      <c r="AV545" s="65"/>
      <c r="AW545" s="65"/>
      <c r="AX545" s="65"/>
      <c r="AY545" s="65"/>
      <c r="AZ545" s="65"/>
      <c r="BA545" s="65"/>
      <c r="BB545" s="65"/>
      <c r="BC545" s="65"/>
      <c r="BD545" s="65"/>
      <c r="BE545" s="65"/>
      <c r="BF545" s="65"/>
      <c r="BG545" s="65"/>
      <c r="BH545" s="65"/>
      <c r="BI545" s="65"/>
      <c r="BJ545" s="65"/>
      <c r="BK545" s="65"/>
      <c r="BL545" s="65"/>
      <c r="BM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  <c r="AX546" s="65"/>
      <c r="AY546" s="65"/>
      <c r="AZ546" s="65"/>
      <c r="BA546" s="65"/>
      <c r="BB546" s="65"/>
      <c r="BC546" s="65"/>
      <c r="BD546" s="65"/>
      <c r="BE546" s="65"/>
      <c r="BF546" s="65"/>
      <c r="BG546" s="65"/>
      <c r="BH546" s="65"/>
      <c r="BI546" s="65"/>
      <c r="BJ546" s="65"/>
      <c r="BK546" s="65"/>
      <c r="BL546" s="65"/>
      <c r="BM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  <c r="AX547" s="65"/>
      <c r="AY547" s="65"/>
      <c r="AZ547" s="65"/>
      <c r="BA547" s="65"/>
      <c r="BB547" s="65"/>
      <c r="BC547" s="65"/>
      <c r="BD547" s="65"/>
      <c r="BE547" s="65"/>
      <c r="BF547" s="65"/>
      <c r="BG547" s="65"/>
      <c r="BH547" s="65"/>
      <c r="BI547" s="65"/>
      <c r="BJ547" s="65"/>
      <c r="BK547" s="65"/>
      <c r="BL547" s="65"/>
      <c r="BM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  <c r="AX548" s="65"/>
      <c r="AY548" s="65"/>
      <c r="AZ548" s="65"/>
      <c r="BA548" s="65"/>
      <c r="BB548" s="65"/>
      <c r="BC548" s="65"/>
      <c r="BD548" s="65"/>
      <c r="BE548" s="65"/>
      <c r="BF548" s="65"/>
      <c r="BG548" s="65"/>
      <c r="BH548" s="65"/>
      <c r="BI548" s="65"/>
      <c r="BJ548" s="65"/>
      <c r="BK548" s="65"/>
      <c r="BL548" s="65"/>
      <c r="BM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65"/>
      <c r="AV549" s="65"/>
      <c r="AW549" s="65"/>
      <c r="AX549" s="65"/>
      <c r="AY549" s="65"/>
      <c r="AZ549" s="65"/>
      <c r="BA549" s="65"/>
      <c r="BB549" s="65"/>
      <c r="BC549" s="65"/>
      <c r="BD549" s="65"/>
      <c r="BE549" s="65"/>
      <c r="BF549" s="65"/>
      <c r="BG549" s="65"/>
      <c r="BH549" s="65"/>
      <c r="BI549" s="65"/>
      <c r="BJ549" s="65"/>
      <c r="BK549" s="65"/>
      <c r="BL549" s="65"/>
      <c r="BM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65"/>
      <c r="AV550" s="65"/>
      <c r="AW550" s="65"/>
      <c r="AX550" s="65"/>
      <c r="AY550" s="65"/>
      <c r="AZ550" s="65"/>
      <c r="BA550" s="65"/>
      <c r="BB550" s="65"/>
      <c r="BC550" s="65"/>
      <c r="BD550" s="65"/>
      <c r="BE550" s="65"/>
      <c r="BF550" s="65"/>
      <c r="BG550" s="65"/>
      <c r="BH550" s="65"/>
      <c r="BI550" s="65"/>
      <c r="BJ550" s="65"/>
      <c r="BK550" s="65"/>
      <c r="BL550" s="65"/>
      <c r="BM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65"/>
      <c r="AV551" s="65"/>
      <c r="AW551" s="65"/>
      <c r="AX551" s="65"/>
      <c r="AY551" s="65"/>
      <c r="AZ551" s="65"/>
      <c r="BA551" s="65"/>
      <c r="BB551" s="65"/>
      <c r="BC551" s="65"/>
      <c r="BD551" s="65"/>
      <c r="BE551" s="65"/>
      <c r="BF551" s="65"/>
      <c r="BG551" s="65"/>
      <c r="BH551" s="65"/>
      <c r="BI551" s="65"/>
      <c r="BJ551" s="65"/>
      <c r="BK551" s="65"/>
      <c r="BL551" s="65"/>
      <c r="BM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65"/>
      <c r="AV552" s="65"/>
      <c r="AW552" s="65"/>
      <c r="AX552" s="65"/>
      <c r="AY552" s="65"/>
      <c r="AZ552" s="65"/>
      <c r="BA552" s="65"/>
      <c r="BB552" s="65"/>
      <c r="BC552" s="65"/>
      <c r="BD552" s="65"/>
      <c r="BE552" s="65"/>
      <c r="BF552" s="65"/>
      <c r="BG552" s="65"/>
      <c r="BH552" s="65"/>
      <c r="BI552" s="65"/>
      <c r="BJ552" s="65"/>
      <c r="BK552" s="65"/>
      <c r="BL552" s="65"/>
      <c r="BM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65"/>
      <c r="AV553" s="65"/>
      <c r="AW553" s="65"/>
      <c r="AX553" s="65"/>
      <c r="AY553" s="65"/>
      <c r="AZ553" s="65"/>
      <c r="BA553" s="65"/>
      <c r="BB553" s="65"/>
      <c r="BC553" s="65"/>
      <c r="BD553" s="65"/>
      <c r="BE553" s="65"/>
      <c r="BF553" s="65"/>
      <c r="BG553" s="65"/>
      <c r="BH553" s="65"/>
      <c r="BI553" s="65"/>
      <c r="BJ553" s="65"/>
      <c r="BK553" s="65"/>
      <c r="BL553" s="65"/>
      <c r="BM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65"/>
      <c r="AV554" s="65"/>
      <c r="AW554" s="65"/>
      <c r="AX554" s="65"/>
      <c r="AY554" s="65"/>
      <c r="AZ554" s="65"/>
      <c r="BA554" s="65"/>
      <c r="BB554" s="65"/>
      <c r="BC554" s="65"/>
      <c r="BD554" s="65"/>
      <c r="BE554" s="65"/>
      <c r="BF554" s="65"/>
      <c r="BG554" s="65"/>
      <c r="BH554" s="65"/>
      <c r="BI554" s="65"/>
      <c r="BJ554" s="65"/>
      <c r="BK554" s="65"/>
      <c r="BL554" s="65"/>
      <c r="BM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65"/>
      <c r="AV555" s="65"/>
      <c r="AW555" s="65"/>
      <c r="AX555" s="65"/>
      <c r="AY555" s="65"/>
      <c r="AZ555" s="65"/>
      <c r="BA555" s="65"/>
      <c r="BB555" s="65"/>
      <c r="BC555" s="65"/>
      <c r="BD555" s="65"/>
      <c r="BE555" s="65"/>
      <c r="BF555" s="65"/>
      <c r="BG555" s="65"/>
      <c r="BH555" s="65"/>
      <c r="BI555" s="65"/>
      <c r="BJ555" s="65"/>
      <c r="BK555" s="65"/>
      <c r="BL555" s="65"/>
      <c r="BM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65"/>
      <c r="AV556" s="65"/>
      <c r="AW556" s="65"/>
      <c r="AX556" s="65"/>
      <c r="AY556" s="65"/>
      <c r="AZ556" s="65"/>
      <c r="BA556" s="65"/>
      <c r="BB556" s="65"/>
      <c r="BC556" s="65"/>
      <c r="BD556" s="65"/>
      <c r="BE556" s="65"/>
      <c r="BF556" s="65"/>
      <c r="BG556" s="65"/>
      <c r="BH556" s="65"/>
      <c r="BI556" s="65"/>
      <c r="BJ556" s="65"/>
      <c r="BK556" s="65"/>
      <c r="BL556" s="65"/>
      <c r="BM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  <c r="AX557" s="65"/>
      <c r="AY557" s="65"/>
      <c r="AZ557" s="65"/>
      <c r="BA557" s="65"/>
      <c r="BB557" s="65"/>
      <c r="BC557" s="65"/>
      <c r="BD557" s="65"/>
      <c r="BE557" s="65"/>
      <c r="BF557" s="65"/>
      <c r="BG557" s="65"/>
      <c r="BH557" s="65"/>
      <c r="BI557" s="65"/>
      <c r="BJ557" s="65"/>
      <c r="BK557" s="65"/>
      <c r="BL557" s="65"/>
      <c r="BM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  <c r="BL558" s="65"/>
      <c r="BM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  <c r="AX559" s="65"/>
      <c r="AY559" s="65"/>
      <c r="AZ559" s="65"/>
      <c r="BA559" s="65"/>
      <c r="BB559" s="65"/>
      <c r="BC559" s="65"/>
      <c r="BD559" s="65"/>
      <c r="BE559" s="65"/>
      <c r="BF559" s="65"/>
      <c r="BG559" s="65"/>
      <c r="BH559" s="65"/>
      <c r="BI559" s="65"/>
      <c r="BJ559" s="65"/>
      <c r="BK559" s="65"/>
      <c r="BL559" s="65"/>
      <c r="BM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65"/>
      <c r="AV560" s="65"/>
      <c r="AW560" s="65"/>
      <c r="AX560" s="65"/>
      <c r="AY560" s="65"/>
      <c r="AZ560" s="65"/>
      <c r="BA560" s="65"/>
      <c r="BB560" s="65"/>
      <c r="BC560" s="65"/>
      <c r="BD560" s="65"/>
      <c r="BE560" s="65"/>
      <c r="BF560" s="65"/>
      <c r="BG560" s="65"/>
      <c r="BH560" s="65"/>
      <c r="BI560" s="65"/>
      <c r="BJ560" s="65"/>
      <c r="BK560" s="65"/>
      <c r="BL560" s="65"/>
      <c r="BM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65"/>
      <c r="AV561" s="65"/>
      <c r="AW561" s="65"/>
      <c r="AX561" s="65"/>
      <c r="AY561" s="65"/>
      <c r="AZ561" s="65"/>
      <c r="BA561" s="65"/>
      <c r="BB561" s="65"/>
      <c r="BC561" s="65"/>
      <c r="BD561" s="65"/>
      <c r="BE561" s="65"/>
      <c r="BF561" s="65"/>
      <c r="BG561" s="65"/>
      <c r="BH561" s="65"/>
      <c r="BI561" s="65"/>
      <c r="BJ561" s="65"/>
      <c r="BK561" s="65"/>
      <c r="BL561" s="65"/>
      <c r="BM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65"/>
      <c r="AV562" s="65"/>
      <c r="AW562" s="65"/>
      <c r="AX562" s="65"/>
      <c r="AY562" s="65"/>
      <c r="AZ562" s="65"/>
      <c r="BA562" s="65"/>
      <c r="BB562" s="65"/>
      <c r="BC562" s="65"/>
      <c r="BD562" s="65"/>
      <c r="BE562" s="65"/>
      <c r="BF562" s="65"/>
      <c r="BG562" s="65"/>
      <c r="BH562" s="65"/>
      <c r="BI562" s="65"/>
      <c r="BJ562" s="65"/>
      <c r="BK562" s="65"/>
      <c r="BL562" s="65"/>
      <c r="BM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65"/>
      <c r="AV563" s="65"/>
      <c r="AW563" s="65"/>
      <c r="AX563" s="65"/>
      <c r="AY563" s="65"/>
      <c r="AZ563" s="65"/>
      <c r="BA563" s="65"/>
      <c r="BB563" s="65"/>
      <c r="BC563" s="65"/>
      <c r="BD563" s="65"/>
      <c r="BE563" s="65"/>
      <c r="BF563" s="65"/>
      <c r="BG563" s="65"/>
      <c r="BH563" s="65"/>
      <c r="BI563" s="65"/>
      <c r="BJ563" s="65"/>
      <c r="BK563" s="65"/>
      <c r="BL563" s="65"/>
      <c r="BM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65"/>
      <c r="AV564" s="65"/>
      <c r="AW564" s="65"/>
      <c r="AX564" s="65"/>
      <c r="AY564" s="65"/>
      <c r="AZ564" s="65"/>
      <c r="BA564" s="65"/>
      <c r="BB564" s="65"/>
      <c r="BC564" s="65"/>
      <c r="BD564" s="65"/>
      <c r="BE564" s="65"/>
      <c r="BF564" s="65"/>
      <c r="BG564" s="65"/>
      <c r="BH564" s="65"/>
      <c r="BI564" s="65"/>
      <c r="BJ564" s="65"/>
      <c r="BK564" s="65"/>
      <c r="BL564" s="65"/>
      <c r="BM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65"/>
      <c r="AV565" s="65"/>
      <c r="AW565" s="65"/>
      <c r="AX565" s="65"/>
      <c r="AY565" s="65"/>
      <c r="AZ565" s="65"/>
      <c r="BA565" s="65"/>
      <c r="BB565" s="65"/>
      <c r="BC565" s="65"/>
      <c r="BD565" s="65"/>
      <c r="BE565" s="65"/>
      <c r="BF565" s="65"/>
      <c r="BG565" s="65"/>
      <c r="BH565" s="65"/>
      <c r="BI565" s="65"/>
      <c r="BJ565" s="65"/>
      <c r="BK565" s="65"/>
      <c r="BL565" s="65"/>
      <c r="BM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65"/>
      <c r="AV566" s="65"/>
      <c r="AW566" s="65"/>
      <c r="AX566" s="65"/>
      <c r="AY566" s="65"/>
      <c r="AZ566" s="65"/>
      <c r="BA566" s="65"/>
      <c r="BB566" s="65"/>
      <c r="BC566" s="65"/>
      <c r="BD566" s="65"/>
      <c r="BE566" s="65"/>
      <c r="BF566" s="65"/>
      <c r="BG566" s="65"/>
      <c r="BH566" s="65"/>
      <c r="BI566" s="65"/>
      <c r="BJ566" s="65"/>
      <c r="BK566" s="65"/>
      <c r="BL566" s="65"/>
      <c r="BM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65"/>
      <c r="AV567" s="65"/>
      <c r="AW567" s="65"/>
      <c r="AX567" s="65"/>
      <c r="AY567" s="65"/>
      <c r="AZ567" s="65"/>
      <c r="BA567" s="65"/>
      <c r="BB567" s="65"/>
      <c r="BC567" s="65"/>
      <c r="BD567" s="65"/>
      <c r="BE567" s="65"/>
      <c r="BF567" s="65"/>
      <c r="BG567" s="65"/>
      <c r="BH567" s="65"/>
      <c r="BI567" s="65"/>
      <c r="BJ567" s="65"/>
      <c r="BK567" s="65"/>
      <c r="BL567" s="65"/>
      <c r="BM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65"/>
      <c r="AV568" s="65"/>
      <c r="AW568" s="65"/>
      <c r="AX568" s="65"/>
      <c r="AY568" s="65"/>
      <c r="AZ568" s="65"/>
      <c r="BA568" s="65"/>
      <c r="BB568" s="65"/>
      <c r="BC568" s="65"/>
      <c r="BD568" s="65"/>
      <c r="BE568" s="65"/>
      <c r="BF568" s="65"/>
      <c r="BG568" s="65"/>
      <c r="BH568" s="65"/>
      <c r="BI568" s="65"/>
      <c r="BJ568" s="65"/>
      <c r="BK568" s="65"/>
      <c r="BL568" s="65"/>
      <c r="BM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65"/>
      <c r="AV569" s="65"/>
      <c r="AW569" s="65"/>
      <c r="AX569" s="65"/>
      <c r="AY569" s="65"/>
      <c r="AZ569" s="65"/>
      <c r="BA569" s="65"/>
      <c r="BB569" s="65"/>
      <c r="BC569" s="65"/>
      <c r="BD569" s="65"/>
      <c r="BE569" s="65"/>
      <c r="BF569" s="65"/>
      <c r="BG569" s="65"/>
      <c r="BH569" s="65"/>
      <c r="BI569" s="65"/>
      <c r="BJ569" s="65"/>
      <c r="BK569" s="65"/>
      <c r="BL569" s="65"/>
      <c r="BM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65"/>
      <c r="AV570" s="65"/>
      <c r="AW570" s="65"/>
      <c r="AX570" s="65"/>
      <c r="AY570" s="65"/>
      <c r="AZ570" s="65"/>
      <c r="BA570" s="65"/>
      <c r="BB570" s="65"/>
      <c r="BC570" s="65"/>
      <c r="BD570" s="65"/>
      <c r="BE570" s="65"/>
      <c r="BF570" s="65"/>
      <c r="BG570" s="65"/>
      <c r="BH570" s="65"/>
      <c r="BI570" s="65"/>
      <c r="BJ570" s="65"/>
      <c r="BK570" s="65"/>
      <c r="BL570" s="65"/>
      <c r="BM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65"/>
      <c r="AV571" s="65"/>
      <c r="AW571" s="65"/>
      <c r="AX571" s="65"/>
      <c r="AY571" s="65"/>
      <c r="AZ571" s="65"/>
      <c r="BA571" s="65"/>
      <c r="BB571" s="65"/>
      <c r="BC571" s="65"/>
      <c r="BD571" s="65"/>
      <c r="BE571" s="65"/>
      <c r="BF571" s="65"/>
      <c r="BG571" s="65"/>
      <c r="BH571" s="65"/>
      <c r="BI571" s="65"/>
      <c r="BJ571" s="65"/>
      <c r="BK571" s="65"/>
      <c r="BL571" s="65"/>
      <c r="BM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65"/>
      <c r="AV572" s="65"/>
      <c r="AW572" s="65"/>
      <c r="AX572" s="65"/>
      <c r="AY572" s="65"/>
      <c r="AZ572" s="65"/>
      <c r="BA572" s="65"/>
      <c r="BB572" s="65"/>
      <c r="BC572" s="65"/>
      <c r="BD572" s="65"/>
      <c r="BE572" s="65"/>
      <c r="BF572" s="65"/>
      <c r="BG572" s="65"/>
      <c r="BH572" s="65"/>
      <c r="BI572" s="65"/>
      <c r="BJ572" s="65"/>
      <c r="BK572" s="65"/>
      <c r="BL572" s="65"/>
      <c r="BM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65"/>
      <c r="AV573" s="65"/>
      <c r="AW573" s="65"/>
      <c r="AX573" s="65"/>
      <c r="AY573" s="65"/>
      <c r="AZ573" s="65"/>
      <c r="BA573" s="65"/>
      <c r="BB573" s="65"/>
      <c r="BC573" s="65"/>
      <c r="BD573" s="65"/>
      <c r="BE573" s="65"/>
      <c r="BF573" s="65"/>
      <c r="BG573" s="65"/>
      <c r="BH573" s="65"/>
      <c r="BI573" s="65"/>
      <c r="BJ573" s="65"/>
      <c r="BK573" s="65"/>
      <c r="BL573" s="65"/>
      <c r="BM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65"/>
      <c r="AV574" s="65"/>
      <c r="AW574" s="65"/>
      <c r="AX574" s="65"/>
      <c r="AY574" s="65"/>
      <c r="AZ574" s="65"/>
      <c r="BA574" s="65"/>
      <c r="BB574" s="65"/>
      <c r="BC574" s="65"/>
      <c r="BD574" s="65"/>
      <c r="BE574" s="65"/>
      <c r="BF574" s="65"/>
      <c r="BG574" s="65"/>
      <c r="BH574" s="65"/>
      <c r="BI574" s="65"/>
      <c r="BJ574" s="65"/>
      <c r="BK574" s="65"/>
      <c r="BL574" s="65"/>
      <c r="BM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65"/>
      <c r="AV575" s="65"/>
      <c r="AW575" s="65"/>
      <c r="AX575" s="65"/>
      <c r="AY575" s="65"/>
      <c r="AZ575" s="65"/>
      <c r="BA575" s="65"/>
      <c r="BB575" s="65"/>
      <c r="BC575" s="65"/>
      <c r="BD575" s="65"/>
      <c r="BE575" s="65"/>
      <c r="BF575" s="65"/>
      <c r="BG575" s="65"/>
      <c r="BH575" s="65"/>
      <c r="BI575" s="65"/>
      <c r="BJ575" s="65"/>
      <c r="BK575" s="65"/>
      <c r="BL575" s="65"/>
      <c r="BM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65"/>
      <c r="AV576" s="65"/>
      <c r="AW576" s="65"/>
      <c r="AX576" s="65"/>
      <c r="AY576" s="65"/>
      <c r="AZ576" s="65"/>
      <c r="BA576" s="65"/>
      <c r="BB576" s="65"/>
      <c r="BC576" s="65"/>
      <c r="BD576" s="65"/>
      <c r="BE576" s="65"/>
      <c r="BF576" s="65"/>
      <c r="BG576" s="65"/>
      <c r="BH576" s="65"/>
      <c r="BI576" s="65"/>
      <c r="BJ576" s="65"/>
      <c r="BK576" s="65"/>
      <c r="BL576" s="65"/>
      <c r="BM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  <c r="AX577" s="65"/>
      <c r="AY577" s="65"/>
      <c r="AZ577" s="65"/>
      <c r="BA577" s="65"/>
      <c r="BB577" s="65"/>
      <c r="BC577" s="65"/>
      <c r="BD577" s="65"/>
      <c r="BE577" s="65"/>
      <c r="BF577" s="65"/>
      <c r="BG577" s="65"/>
      <c r="BH577" s="65"/>
      <c r="BI577" s="65"/>
      <c r="BJ577" s="65"/>
      <c r="BK577" s="65"/>
      <c r="BL577" s="65"/>
      <c r="BM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  <c r="AX578" s="65"/>
      <c r="AY578" s="65"/>
      <c r="AZ578" s="65"/>
      <c r="BA578" s="65"/>
      <c r="BB578" s="65"/>
      <c r="BC578" s="65"/>
      <c r="BD578" s="65"/>
      <c r="BE578" s="65"/>
      <c r="BF578" s="65"/>
      <c r="BG578" s="65"/>
      <c r="BH578" s="65"/>
      <c r="BI578" s="65"/>
      <c r="BJ578" s="65"/>
      <c r="BK578" s="65"/>
      <c r="BL578" s="65"/>
      <c r="BM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  <c r="AX579" s="65"/>
      <c r="AY579" s="65"/>
      <c r="AZ579" s="65"/>
      <c r="BA579" s="65"/>
      <c r="BB579" s="65"/>
      <c r="BC579" s="65"/>
      <c r="BD579" s="65"/>
      <c r="BE579" s="65"/>
      <c r="BF579" s="65"/>
      <c r="BG579" s="65"/>
      <c r="BH579" s="65"/>
      <c r="BI579" s="65"/>
      <c r="BJ579" s="65"/>
      <c r="BK579" s="65"/>
      <c r="BL579" s="65"/>
      <c r="BM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  <c r="AX580" s="65"/>
      <c r="AY580" s="65"/>
      <c r="AZ580" s="65"/>
      <c r="BA580" s="65"/>
      <c r="BB580" s="65"/>
      <c r="BC580" s="65"/>
      <c r="BD580" s="65"/>
      <c r="BE580" s="65"/>
      <c r="BF580" s="65"/>
      <c r="BG580" s="65"/>
      <c r="BH580" s="65"/>
      <c r="BI580" s="65"/>
      <c r="BJ580" s="65"/>
      <c r="BK580" s="65"/>
      <c r="BL580" s="65"/>
      <c r="BM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  <c r="AX581" s="65"/>
      <c r="AY581" s="65"/>
      <c r="AZ581" s="65"/>
      <c r="BA581" s="65"/>
      <c r="BB581" s="65"/>
      <c r="BC581" s="65"/>
      <c r="BD581" s="65"/>
      <c r="BE581" s="65"/>
      <c r="BF581" s="65"/>
      <c r="BG581" s="65"/>
      <c r="BH581" s="65"/>
      <c r="BI581" s="65"/>
      <c r="BJ581" s="65"/>
      <c r="BK581" s="65"/>
      <c r="BL581" s="65"/>
      <c r="BM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  <c r="AX582" s="65"/>
      <c r="AY582" s="65"/>
      <c r="AZ582" s="65"/>
      <c r="BA582" s="65"/>
      <c r="BB582" s="65"/>
      <c r="BC582" s="65"/>
      <c r="BD582" s="65"/>
      <c r="BE582" s="65"/>
      <c r="BF582" s="65"/>
      <c r="BG582" s="65"/>
      <c r="BH582" s="65"/>
      <c r="BI582" s="65"/>
      <c r="BJ582" s="65"/>
      <c r="BK582" s="65"/>
      <c r="BL582" s="65"/>
      <c r="BM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  <c r="AX583" s="65"/>
      <c r="AY583" s="65"/>
      <c r="AZ583" s="65"/>
      <c r="BA583" s="65"/>
      <c r="BB583" s="65"/>
      <c r="BC583" s="65"/>
      <c r="BD583" s="65"/>
      <c r="BE583" s="65"/>
      <c r="BF583" s="65"/>
      <c r="BG583" s="65"/>
      <c r="BH583" s="65"/>
      <c r="BI583" s="65"/>
      <c r="BJ583" s="65"/>
      <c r="BK583" s="65"/>
      <c r="BL583" s="65"/>
      <c r="BM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  <c r="AX584" s="65"/>
      <c r="AY584" s="65"/>
      <c r="AZ584" s="65"/>
      <c r="BA584" s="65"/>
      <c r="BB584" s="65"/>
      <c r="BC584" s="65"/>
      <c r="BD584" s="65"/>
      <c r="BE584" s="65"/>
      <c r="BF584" s="65"/>
      <c r="BG584" s="65"/>
      <c r="BH584" s="65"/>
      <c r="BI584" s="65"/>
      <c r="BJ584" s="65"/>
      <c r="BK584" s="65"/>
      <c r="BL584" s="65"/>
      <c r="BM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  <c r="AX585" s="65"/>
      <c r="AY585" s="65"/>
      <c r="AZ585" s="65"/>
      <c r="BA585" s="65"/>
      <c r="BB585" s="65"/>
      <c r="BC585" s="65"/>
      <c r="BD585" s="65"/>
      <c r="BE585" s="65"/>
      <c r="BF585" s="65"/>
      <c r="BG585" s="65"/>
      <c r="BH585" s="65"/>
      <c r="BI585" s="65"/>
      <c r="BJ585" s="65"/>
      <c r="BK585" s="65"/>
      <c r="BL585" s="65"/>
      <c r="BM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  <c r="AX586" s="65"/>
      <c r="AY586" s="65"/>
      <c r="AZ586" s="65"/>
      <c r="BA586" s="65"/>
      <c r="BB586" s="65"/>
      <c r="BC586" s="65"/>
      <c r="BD586" s="65"/>
      <c r="BE586" s="65"/>
      <c r="BF586" s="65"/>
      <c r="BG586" s="65"/>
      <c r="BH586" s="65"/>
      <c r="BI586" s="65"/>
      <c r="BJ586" s="65"/>
      <c r="BK586" s="65"/>
      <c r="BL586" s="65"/>
      <c r="BM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  <c r="AX587" s="65"/>
      <c r="AY587" s="65"/>
      <c r="AZ587" s="65"/>
      <c r="BA587" s="65"/>
      <c r="BB587" s="65"/>
      <c r="BC587" s="65"/>
      <c r="BD587" s="65"/>
      <c r="BE587" s="65"/>
      <c r="BF587" s="65"/>
      <c r="BG587" s="65"/>
      <c r="BH587" s="65"/>
      <c r="BI587" s="65"/>
      <c r="BJ587" s="65"/>
      <c r="BK587" s="65"/>
      <c r="BL587" s="65"/>
      <c r="BM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  <c r="AX588" s="65"/>
      <c r="AY588" s="65"/>
      <c r="AZ588" s="65"/>
      <c r="BA588" s="65"/>
      <c r="BB588" s="65"/>
      <c r="BC588" s="65"/>
      <c r="BD588" s="65"/>
      <c r="BE588" s="65"/>
      <c r="BF588" s="65"/>
      <c r="BG588" s="65"/>
      <c r="BH588" s="65"/>
      <c r="BI588" s="65"/>
      <c r="BJ588" s="65"/>
      <c r="BK588" s="65"/>
      <c r="BL588" s="65"/>
      <c r="BM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  <c r="AX589" s="65"/>
      <c r="AY589" s="65"/>
      <c r="AZ589" s="65"/>
      <c r="BA589" s="65"/>
      <c r="BB589" s="65"/>
      <c r="BC589" s="65"/>
      <c r="BD589" s="65"/>
      <c r="BE589" s="65"/>
      <c r="BF589" s="65"/>
      <c r="BG589" s="65"/>
      <c r="BH589" s="65"/>
      <c r="BI589" s="65"/>
      <c r="BJ589" s="65"/>
      <c r="BK589" s="65"/>
      <c r="BL589" s="65"/>
      <c r="BM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  <c r="AX590" s="65"/>
      <c r="AY590" s="65"/>
      <c r="AZ590" s="65"/>
      <c r="BA590" s="65"/>
      <c r="BB590" s="65"/>
      <c r="BC590" s="65"/>
      <c r="BD590" s="65"/>
      <c r="BE590" s="65"/>
      <c r="BF590" s="65"/>
      <c r="BG590" s="65"/>
      <c r="BH590" s="65"/>
      <c r="BI590" s="65"/>
      <c r="BJ590" s="65"/>
      <c r="BK590" s="65"/>
      <c r="BL590" s="65"/>
      <c r="BM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  <c r="AX591" s="65"/>
      <c r="AY591" s="65"/>
      <c r="AZ591" s="65"/>
      <c r="BA591" s="65"/>
      <c r="BB591" s="65"/>
      <c r="BC591" s="65"/>
      <c r="BD591" s="65"/>
      <c r="BE591" s="65"/>
      <c r="BF591" s="65"/>
      <c r="BG591" s="65"/>
      <c r="BH591" s="65"/>
      <c r="BI591" s="65"/>
      <c r="BJ591" s="65"/>
      <c r="BK591" s="65"/>
      <c r="BL591" s="65"/>
      <c r="BM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65"/>
      <c r="AV592" s="65"/>
      <c r="AW592" s="65"/>
      <c r="AX592" s="65"/>
      <c r="AY592" s="65"/>
      <c r="AZ592" s="65"/>
      <c r="BA592" s="65"/>
      <c r="BB592" s="65"/>
      <c r="BC592" s="65"/>
      <c r="BD592" s="65"/>
      <c r="BE592" s="65"/>
      <c r="BF592" s="65"/>
      <c r="BG592" s="65"/>
      <c r="BH592" s="65"/>
      <c r="BI592" s="65"/>
      <c r="BJ592" s="65"/>
      <c r="BK592" s="65"/>
      <c r="BL592" s="65"/>
      <c r="BM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65"/>
      <c r="AV593" s="65"/>
      <c r="AW593" s="65"/>
      <c r="AX593" s="65"/>
      <c r="AY593" s="65"/>
      <c r="AZ593" s="65"/>
      <c r="BA593" s="65"/>
      <c r="BB593" s="65"/>
      <c r="BC593" s="65"/>
      <c r="BD593" s="65"/>
      <c r="BE593" s="65"/>
      <c r="BF593" s="65"/>
      <c r="BG593" s="65"/>
      <c r="BH593" s="65"/>
      <c r="BI593" s="65"/>
      <c r="BJ593" s="65"/>
      <c r="BK593" s="65"/>
      <c r="BL593" s="65"/>
      <c r="BM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65"/>
      <c r="AV594" s="65"/>
      <c r="AW594" s="65"/>
      <c r="AX594" s="65"/>
      <c r="AY594" s="65"/>
      <c r="AZ594" s="65"/>
      <c r="BA594" s="65"/>
      <c r="BB594" s="65"/>
      <c r="BC594" s="65"/>
      <c r="BD594" s="65"/>
      <c r="BE594" s="65"/>
      <c r="BF594" s="65"/>
      <c r="BG594" s="65"/>
      <c r="BH594" s="65"/>
      <c r="BI594" s="65"/>
      <c r="BJ594" s="65"/>
      <c r="BK594" s="65"/>
      <c r="BL594" s="65"/>
      <c r="BM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65"/>
      <c r="AV595" s="65"/>
      <c r="AW595" s="65"/>
      <c r="AX595" s="65"/>
      <c r="AY595" s="65"/>
      <c r="AZ595" s="65"/>
      <c r="BA595" s="65"/>
      <c r="BB595" s="65"/>
      <c r="BC595" s="65"/>
      <c r="BD595" s="65"/>
      <c r="BE595" s="65"/>
      <c r="BF595" s="65"/>
      <c r="BG595" s="65"/>
      <c r="BH595" s="65"/>
      <c r="BI595" s="65"/>
      <c r="BJ595" s="65"/>
      <c r="BK595" s="65"/>
      <c r="BL595" s="65"/>
      <c r="BM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  <c r="AV596" s="65"/>
      <c r="AW596" s="65"/>
      <c r="AX596" s="65"/>
      <c r="AY596" s="65"/>
      <c r="AZ596" s="65"/>
      <c r="BA596" s="65"/>
      <c r="BB596" s="65"/>
      <c r="BC596" s="65"/>
      <c r="BD596" s="65"/>
      <c r="BE596" s="65"/>
      <c r="BF596" s="65"/>
      <c r="BG596" s="65"/>
      <c r="BH596" s="65"/>
      <c r="BI596" s="65"/>
      <c r="BJ596" s="65"/>
      <c r="BK596" s="65"/>
      <c r="BL596" s="65"/>
      <c r="BM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  <c r="AX597" s="65"/>
      <c r="AY597" s="65"/>
      <c r="AZ597" s="65"/>
      <c r="BA597" s="65"/>
      <c r="BB597" s="65"/>
      <c r="BC597" s="65"/>
      <c r="BD597" s="65"/>
      <c r="BE597" s="65"/>
      <c r="BF597" s="65"/>
      <c r="BG597" s="65"/>
      <c r="BH597" s="65"/>
      <c r="BI597" s="65"/>
      <c r="BJ597" s="65"/>
      <c r="BK597" s="65"/>
      <c r="BL597" s="65"/>
      <c r="BM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65"/>
      <c r="AV599" s="65"/>
      <c r="AW599" s="65"/>
      <c r="AX599" s="65"/>
      <c r="AY599" s="65"/>
      <c r="AZ599" s="65"/>
      <c r="BA599" s="65"/>
      <c r="BB599" s="65"/>
      <c r="BC599" s="65"/>
      <c r="BD599" s="65"/>
      <c r="BE599" s="65"/>
      <c r="BF599" s="65"/>
      <c r="BG599" s="65"/>
      <c r="BH599" s="65"/>
      <c r="BI599" s="65"/>
      <c r="BJ599" s="65"/>
      <c r="BK599" s="65"/>
      <c r="BL599" s="65"/>
      <c r="BM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65"/>
      <c r="AV600" s="65"/>
      <c r="AW600" s="65"/>
      <c r="AX600" s="65"/>
      <c r="AY600" s="65"/>
      <c r="AZ600" s="65"/>
      <c r="BA600" s="65"/>
      <c r="BB600" s="65"/>
      <c r="BC600" s="65"/>
      <c r="BD600" s="65"/>
      <c r="BE600" s="65"/>
      <c r="BF600" s="65"/>
      <c r="BG600" s="65"/>
      <c r="BH600" s="65"/>
      <c r="BI600" s="65"/>
      <c r="BJ600" s="65"/>
      <c r="BK600" s="65"/>
      <c r="BL600" s="65"/>
      <c r="BM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65"/>
      <c r="AV601" s="65"/>
      <c r="AW601" s="65"/>
      <c r="AX601" s="65"/>
      <c r="AY601" s="65"/>
      <c r="AZ601" s="65"/>
      <c r="BA601" s="65"/>
      <c r="BB601" s="65"/>
      <c r="BC601" s="65"/>
      <c r="BD601" s="65"/>
      <c r="BE601" s="65"/>
      <c r="BF601" s="65"/>
      <c r="BG601" s="65"/>
      <c r="BH601" s="65"/>
      <c r="BI601" s="65"/>
      <c r="BJ601" s="65"/>
      <c r="BK601" s="65"/>
      <c r="BL601" s="65"/>
      <c r="BM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65"/>
      <c r="AV602" s="65"/>
      <c r="AW602" s="65"/>
      <c r="AX602" s="65"/>
      <c r="AY602" s="65"/>
      <c r="AZ602" s="65"/>
      <c r="BA602" s="65"/>
      <c r="BB602" s="65"/>
      <c r="BC602" s="65"/>
      <c r="BD602" s="65"/>
      <c r="BE602" s="65"/>
      <c r="BF602" s="65"/>
      <c r="BG602" s="65"/>
      <c r="BH602" s="65"/>
      <c r="BI602" s="65"/>
      <c r="BJ602" s="65"/>
      <c r="BK602" s="65"/>
      <c r="BL602" s="65"/>
      <c r="BM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65"/>
      <c r="AV603" s="65"/>
      <c r="AW603" s="65"/>
      <c r="AX603" s="65"/>
      <c r="AY603" s="65"/>
      <c r="AZ603" s="65"/>
      <c r="BA603" s="65"/>
      <c r="BB603" s="65"/>
      <c r="BC603" s="65"/>
      <c r="BD603" s="65"/>
      <c r="BE603" s="65"/>
      <c r="BF603" s="65"/>
      <c r="BG603" s="65"/>
      <c r="BH603" s="65"/>
      <c r="BI603" s="65"/>
      <c r="BJ603" s="65"/>
      <c r="BK603" s="65"/>
      <c r="BL603" s="65"/>
      <c r="BM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65"/>
      <c r="AV604" s="65"/>
      <c r="AW604" s="65"/>
      <c r="AX604" s="65"/>
      <c r="AY604" s="65"/>
      <c r="AZ604" s="65"/>
      <c r="BA604" s="65"/>
      <c r="BB604" s="65"/>
      <c r="BC604" s="65"/>
      <c r="BD604" s="65"/>
      <c r="BE604" s="65"/>
      <c r="BF604" s="65"/>
      <c r="BG604" s="65"/>
      <c r="BH604" s="65"/>
      <c r="BI604" s="65"/>
      <c r="BJ604" s="65"/>
      <c r="BK604" s="65"/>
      <c r="BL604" s="65"/>
      <c r="BM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65"/>
      <c r="AV605" s="65"/>
      <c r="AW605" s="65"/>
      <c r="AX605" s="65"/>
      <c r="AY605" s="65"/>
      <c r="AZ605" s="65"/>
      <c r="BA605" s="65"/>
      <c r="BB605" s="65"/>
      <c r="BC605" s="65"/>
      <c r="BD605" s="65"/>
      <c r="BE605" s="65"/>
      <c r="BF605" s="65"/>
      <c r="BG605" s="65"/>
      <c r="BH605" s="65"/>
      <c r="BI605" s="65"/>
      <c r="BJ605" s="65"/>
      <c r="BK605" s="65"/>
      <c r="BL605" s="65"/>
      <c r="BM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65"/>
      <c r="AV606" s="65"/>
      <c r="AW606" s="65"/>
      <c r="AX606" s="65"/>
      <c r="AY606" s="65"/>
      <c r="AZ606" s="65"/>
      <c r="BA606" s="65"/>
      <c r="BB606" s="65"/>
      <c r="BC606" s="65"/>
      <c r="BD606" s="65"/>
      <c r="BE606" s="65"/>
      <c r="BF606" s="65"/>
      <c r="BG606" s="65"/>
      <c r="BH606" s="65"/>
      <c r="BI606" s="65"/>
      <c r="BJ606" s="65"/>
      <c r="BK606" s="65"/>
      <c r="BL606" s="65"/>
      <c r="BM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65"/>
      <c r="AV607" s="65"/>
      <c r="AW607" s="65"/>
      <c r="AX607" s="65"/>
      <c r="AY607" s="65"/>
      <c r="AZ607" s="65"/>
      <c r="BA607" s="65"/>
      <c r="BB607" s="65"/>
      <c r="BC607" s="65"/>
      <c r="BD607" s="65"/>
      <c r="BE607" s="65"/>
      <c r="BF607" s="65"/>
      <c r="BG607" s="65"/>
      <c r="BH607" s="65"/>
      <c r="BI607" s="65"/>
      <c r="BJ607" s="65"/>
      <c r="BK607" s="65"/>
      <c r="BL607" s="65"/>
      <c r="BM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  <c r="AV608" s="65"/>
      <c r="AW608" s="65"/>
      <c r="AX608" s="65"/>
      <c r="AY608" s="65"/>
      <c r="AZ608" s="65"/>
      <c r="BA608" s="65"/>
      <c r="BB608" s="65"/>
      <c r="BC608" s="65"/>
      <c r="BD608" s="65"/>
      <c r="BE608" s="65"/>
      <c r="BF608" s="65"/>
      <c r="BG608" s="65"/>
      <c r="BH608" s="65"/>
      <c r="BI608" s="65"/>
      <c r="BJ608" s="65"/>
      <c r="BK608" s="65"/>
      <c r="BL608" s="65"/>
      <c r="BM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65"/>
      <c r="AV609" s="65"/>
      <c r="AW609" s="65"/>
      <c r="AX609" s="65"/>
      <c r="AY609" s="65"/>
      <c r="AZ609" s="65"/>
      <c r="BA609" s="65"/>
      <c r="BB609" s="65"/>
      <c r="BC609" s="65"/>
      <c r="BD609" s="65"/>
      <c r="BE609" s="65"/>
      <c r="BF609" s="65"/>
      <c r="BG609" s="65"/>
      <c r="BH609" s="65"/>
      <c r="BI609" s="65"/>
      <c r="BJ609" s="65"/>
      <c r="BK609" s="65"/>
      <c r="BL609" s="65"/>
      <c r="BM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  <c r="AX610" s="65"/>
      <c r="AY610" s="65"/>
      <c r="AZ610" s="65"/>
      <c r="BA610" s="65"/>
      <c r="BB610" s="65"/>
      <c r="BC610" s="65"/>
      <c r="BD610" s="65"/>
      <c r="BE610" s="65"/>
      <c r="BF610" s="65"/>
      <c r="BG610" s="65"/>
      <c r="BH610" s="65"/>
      <c r="BI610" s="65"/>
      <c r="BJ610" s="65"/>
      <c r="BK610" s="65"/>
      <c r="BL610" s="65"/>
      <c r="BM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65"/>
      <c r="AV611" s="65"/>
      <c r="AW611" s="65"/>
      <c r="AX611" s="65"/>
      <c r="AY611" s="65"/>
      <c r="AZ611" s="65"/>
      <c r="BA611" s="65"/>
      <c r="BB611" s="65"/>
      <c r="BC611" s="65"/>
      <c r="BD611" s="65"/>
      <c r="BE611" s="65"/>
      <c r="BF611" s="65"/>
      <c r="BG611" s="65"/>
      <c r="BH611" s="65"/>
      <c r="BI611" s="65"/>
      <c r="BJ611" s="65"/>
      <c r="BK611" s="65"/>
      <c r="BL611" s="65"/>
      <c r="BM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65"/>
      <c r="AV612" s="65"/>
      <c r="AW612" s="65"/>
      <c r="AX612" s="65"/>
      <c r="AY612" s="65"/>
      <c r="AZ612" s="65"/>
      <c r="BA612" s="65"/>
      <c r="BB612" s="65"/>
      <c r="BC612" s="65"/>
      <c r="BD612" s="65"/>
      <c r="BE612" s="65"/>
      <c r="BF612" s="65"/>
      <c r="BG612" s="65"/>
      <c r="BH612" s="65"/>
      <c r="BI612" s="65"/>
      <c r="BJ612" s="65"/>
      <c r="BK612" s="65"/>
      <c r="BL612" s="65"/>
      <c r="BM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65"/>
      <c r="AV613" s="65"/>
      <c r="AW613" s="65"/>
      <c r="AX613" s="65"/>
      <c r="AY613" s="65"/>
      <c r="AZ613" s="65"/>
      <c r="BA613" s="65"/>
      <c r="BB613" s="65"/>
      <c r="BC613" s="65"/>
      <c r="BD613" s="65"/>
      <c r="BE613" s="65"/>
      <c r="BF613" s="65"/>
      <c r="BG613" s="65"/>
      <c r="BH613" s="65"/>
      <c r="BI613" s="65"/>
      <c r="BJ613" s="65"/>
      <c r="BK613" s="65"/>
      <c r="BL613" s="65"/>
      <c r="BM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65"/>
      <c r="AV614" s="65"/>
      <c r="AW614" s="65"/>
      <c r="AX614" s="65"/>
      <c r="AY614" s="65"/>
      <c r="AZ614" s="65"/>
      <c r="BA614" s="65"/>
      <c r="BB614" s="65"/>
      <c r="BC614" s="65"/>
      <c r="BD614" s="65"/>
      <c r="BE614" s="65"/>
      <c r="BF614" s="65"/>
      <c r="BG614" s="65"/>
      <c r="BH614" s="65"/>
      <c r="BI614" s="65"/>
      <c r="BJ614" s="65"/>
      <c r="BK614" s="65"/>
      <c r="BL614" s="65"/>
      <c r="BM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65"/>
      <c r="AV615" s="65"/>
      <c r="AW615" s="65"/>
      <c r="AX615" s="65"/>
      <c r="AY615" s="65"/>
      <c r="AZ615" s="65"/>
      <c r="BA615" s="65"/>
      <c r="BB615" s="65"/>
      <c r="BC615" s="65"/>
      <c r="BD615" s="65"/>
      <c r="BE615" s="65"/>
      <c r="BF615" s="65"/>
      <c r="BG615" s="65"/>
      <c r="BH615" s="65"/>
      <c r="BI615" s="65"/>
      <c r="BJ615" s="65"/>
      <c r="BK615" s="65"/>
      <c r="BL615" s="65"/>
      <c r="BM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65"/>
      <c r="AV616" s="65"/>
      <c r="AW616" s="65"/>
      <c r="AX616" s="65"/>
      <c r="AY616" s="65"/>
      <c r="AZ616" s="65"/>
      <c r="BA616" s="65"/>
      <c r="BB616" s="65"/>
      <c r="BC616" s="65"/>
      <c r="BD616" s="65"/>
      <c r="BE616" s="65"/>
      <c r="BF616" s="65"/>
      <c r="BG616" s="65"/>
      <c r="BH616" s="65"/>
      <c r="BI616" s="65"/>
      <c r="BJ616" s="65"/>
      <c r="BK616" s="65"/>
      <c r="BL616" s="65"/>
      <c r="BM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65"/>
      <c r="AV617" s="65"/>
      <c r="AW617" s="65"/>
      <c r="AX617" s="65"/>
      <c r="AY617" s="65"/>
      <c r="AZ617" s="65"/>
      <c r="BA617" s="65"/>
      <c r="BB617" s="65"/>
      <c r="BC617" s="65"/>
      <c r="BD617" s="65"/>
      <c r="BE617" s="65"/>
      <c r="BF617" s="65"/>
      <c r="BG617" s="65"/>
      <c r="BH617" s="65"/>
      <c r="BI617" s="65"/>
      <c r="BJ617" s="65"/>
      <c r="BK617" s="65"/>
      <c r="BL617" s="65"/>
      <c r="BM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65"/>
      <c r="AV618" s="65"/>
      <c r="AW618" s="65"/>
      <c r="AX618" s="65"/>
      <c r="AY618" s="65"/>
      <c r="AZ618" s="65"/>
      <c r="BA618" s="65"/>
      <c r="BB618" s="65"/>
      <c r="BC618" s="65"/>
      <c r="BD618" s="65"/>
      <c r="BE618" s="65"/>
      <c r="BF618" s="65"/>
      <c r="BG618" s="65"/>
      <c r="BH618" s="65"/>
      <c r="BI618" s="65"/>
      <c r="BJ618" s="65"/>
      <c r="BK618" s="65"/>
      <c r="BL618" s="65"/>
      <c r="BM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65"/>
      <c r="AV619" s="65"/>
      <c r="AW619" s="65"/>
      <c r="AX619" s="65"/>
      <c r="AY619" s="65"/>
      <c r="AZ619" s="65"/>
      <c r="BA619" s="65"/>
      <c r="BB619" s="65"/>
      <c r="BC619" s="65"/>
      <c r="BD619" s="65"/>
      <c r="BE619" s="65"/>
      <c r="BF619" s="65"/>
      <c r="BG619" s="65"/>
      <c r="BH619" s="65"/>
      <c r="BI619" s="65"/>
      <c r="BJ619" s="65"/>
      <c r="BK619" s="65"/>
      <c r="BL619" s="65"/>
      <c r="BM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65"/>
      <c r="AV620" s="65"/>
      <c r="AW620" s="65"/>
      <c r="AX620" s="65"/>
      <c r="AY620" s="65"/>
      <c r="AZ620" s="65"/>
      <c r="BA620" s="65"/>
      <c r="BB620" s="65"/>
      <c r="BC620" s="65"/>
      <c r="BD620" s="65"/>
      <c r="BE620" s="65"/>
      <c r="BF620" s="65"/>
      <c r="BG620" s="65"/>
      <c r="BH620" s="65"/>
      <c r="BI620" s="65"/>
      <c r="BJ620" s="65"/>
      <c r="BK620" s="65"/>
      <c r="BL620" s="65"/>
      <c r="BM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  <c r="AX621" s="65"/>
      <c r="AY621" s="65"/>
      <c r="AZ621" s="65"/>
      <c r="BA621" s="65"/>
      <c r="BB621" s="65"/>
      <c r="BC621" s="65"/>
      <c r="BD621" s="65"/>
      <c r="BE621" s="65"/>
      <c r="BF621" s="65"/>
      <c r="BG621" s="65"/>
      <c r="BH621" s="65"/>
      <c r="BI621" s="65"/>
      <c r="BJ621" s="65"/>
      <c r="BK621" s="65"/>
      <c r="BL621" s="65"/>
      <c r="BM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  <c r="AX622" s="65"/>
      <c r="AY622" s="65"/>
      <c r="AZ622" s="65"/>
      <c r="BA622" s="65"/>
      <c r="BB622" s="65"/>
      <c r="BC622" s="65"/>
      <c r="BD622" s="65"/>
      <c r="BE622" s="65"/>
      <c r="BF622" s="65"/>
      <c r="BG622" s="65"/>
      <c r="BH622" s="65"/>
      <c r="BI622" s="65"/>
      <c r="BJ622" s="65"/>
      <c r="BK622" s="65"/>
      <c r="BL622" s="65"/>
      <c r="BM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  <c r="AX623" s="65"/>
      <c r="AY623" s="65"/>
      <c r="AZ623" s="65"/>
      <c r="BA623" s="65"/>
      <c r="BB623" s="65"/>
      <c r="BC623" s="65"/>
      <c r="BD623" s="65"/>
      <c r="BE623" s="65"/>
      <c r="BF623" s="65"/>
      <c r="BG623" s="65"/>
      <c r="BH623" s="65"/>
      <c r="BI623" s="65"/>
      <c r="BJ623" s="65"/>
      <c r="BK623" s="65"/>
      <c r="BL623" s="65"/>
      <c r="BM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65"/>
      <c r="AV624" s="65"/>
      <c r="AW624" s="65"/>
      <c r="AX624" s="65"/>
      <c r="AY624" s="65"/>
      <c r="AZ624" s="65"/>
      <c r="BA624" s="65"/>
      <c r="BB624" s="65"/>
      <c r="BC624" s="65"/>
      <c r="BD624" s="65"/>
      <c r="BE624" s="65"/>
      <c r="BF624" s="65"/>
      <c r="BG624" s="65"/>
      <c r="BH624" s="65"/>
      <c r="BI624" s="65"/>
      <c r="BJ624" s="65"/>
      <c r="BK624" s="65"/>
      <c r="BL624" s="65"/>
      <c r="BM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65"/>
      <c r="AV625" s="65"/>
      <c r="AW625" s="65"/>
      <c r="AX625" s="65"/>
      <c r="AY625" s="65"/>
      <c r="AZ625" s="65"/>
      <c r="BA625" s="65"/>
      <c r="BB625" s="65"/>
      <c r="BC625" s="65"/>
      <c r="BD625" s="65"/>
      <c r="BE625" s="65"/>
      <c r="BF625" s="65"/>
      <c r="BG625" s="65"/>
      <c r="BH625" s="65"/>
      <c r="BI625" s="65"/>
      <c r="BJ625" s="65"/>
      <c r="BK625" s="65"/>
      <c r="BL625" s="65"/>
      <c r="BM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65"/>
      <c r="AV626" s="65"/>
      <c r="AW626" s="65"/>
      <c r="AX626" s="65"/>
      <c r="AY626" s="65"/>
      <c r="AZ626" s="65"/>
      <c r="BA626" s="65"/>
      <c r="BB626" s="65"/>
      <c r="BC626" s="65"/>
      <c r="BD626" s="65"/>
      <c r="BE626" s="65"/>
      <c r="BF626" s="65"/>
      <c r="BG626" s="65"/>
      <c r="BH626" s="65"/>
      <c r="BI626" s="65"/>
      <c r="BJ626" s="65"/>
      <c r="BK626" s="65"/>
      <c r="BL626" s="65"/>
      <c r="BM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65"/>
      <c r="AV627" s="65"/>
      <c r="AW627" s="65"/>
      <c r="AX627" s="65"/>
      <c r="AY627" s="65"/>
      <c r="AZ627" s="65"/>
      <c r="BA627" s="65"/>
      <c r="BB627" s="65"/>
      <c r="BC627" s="65"/>
      <c r="BD627" s="65"/>
      <c r="BE627" s="65"/>
      <c r="BF627" s="65"/>
      <c r="BG627" s="65"/>
      <c r="BH627" s="65"/>
      <c r="BI627" s="65"/>
      <c r="BJ627" s="65"/>
      <c r="BK627" s="65"/>
      <c r="BL627" s="65"/>
      <c r="BM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65"/>
      <c r="AV628" s="65"/>
      <c r="AW628" s="65"/>
      <c r="AX628" s="65"/>
      <c r="AY628" s="65"/>
      <c r="AZ628" s="65"/>
      <c r="BA628" s="65"/>
      <c r="BB628" s="65"/>
      <c r="BC628" s="65"/>
      <c r="BD628" s="65"/>
      <c r="BE628" s="65"/>
      <c r="BF628" s="65"/>
      <c r="BG628" s="65"/>
      <c r="BH628" s="65"/>
      <c r="BI628" s="65"/>
      <c r="BJ628" s="65"/>
      <c r="BK628" s="65"/>
      <c r="BL628" s="65"/>
      <c r="BM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65"/>
      <c r="AV629" s="65"/>
      <c r="AW629" s="65"/>
      <c r="AX629" s="65"/>
      <c r="AY629" s="65"/>
      <c r="AZ629" s="65"/>
      <c r="BA629" s="65"/>
      <c r="BB629" s="65"/>
      <c r="BC629" s="65"/>
      <c r="BD629" s="65"/>
      <c r="BE629" s="65"/>
      <c r="BF629" s="65"/>
      <c r="BG629" s="65"/>
      <c r="BH629" s="65"/>
      <c r="BI629" s="65"/>
      <c r="BJ629" s="65"/>
      <c r="BK629" s="65"/>
      <c r="BL629" s="65"/>
      <c r="BM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65"/>
      <c r="AV630" s="65"/>
      <c r="AW630" s="65"/>
      <c r="AX630" s="65"/>
      <c r="AY630" s="65"/>
      <c r="AZ630" s="65"/>
      <c r="BA630" s="65"/>
      <c r="BB630" s="65"/>
      <c r="BC630" s="65"/>
      <c r="BD630" s="65"/>
      <c r="BE630" s="65"/>
      <c r="BF630" s="65"/>
      <c r="BG630" s="65"/>
      <c r="BH630" s="65"/>
      <c r="BI630" s="65"/>
      <c r="BJ630" s="65"/>
      <c r="BK630" s="65"/>
      <c r="BL630" s="65"/>
      <c r="BM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65"/>
      <c r="AV631" s="65"/>
      <c r="AW631" s="65"/>
      <c r="AX631" s="65"/>
      <c r="AY631" s="65"/>
      <c r="AZ631" s="65"/>
      <c r="BA631" s="65"/>
      <c r="BB631" s="65"/>
      <c r="BC631" s="65"/>
      <c r="BD631" s="65"/>
      <c r="BE631" s="65"/>
      <c r="BF631" s="65"/>
      <c r="BG631" s="65"/>
      <c r="BH631" s="65"/>
      <c r="BI631" s="65"/>
      <c r="BJ631" s="65"/>
      <c r="BK631" s="65"/>
      <c r="BL631" s="65"/>
      <c r="BM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65"/>
      <c r="AV632" s="65"/>
      <c r="AW632" s="65"/>
      <c r="AX632" s="65"/>
      <c r="AY632" s="65"/>
      <c r="AZ632" s="65"/>
      <c r="BA632" s="65"/>
      <c r="BB632" s="65"/>
      <c r="BC632" s="65"/>
      <c r="BD632" s="65"/>
      <c r="BE632" s="65"/>
      <c r="BF632" s="65"/>
      <c r="BG632" s="65"/>
      <c r="BH632" s="65"/>
      <c r="BI632" s="65"/>
      <c r="BJ632" s="65"/>
      <c r="BK632" s="65"/>
      <c r="BL632" s="65"/>
      <c r="BM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65"/>
      <c r="AV633" s="65"/>
      <c r="AW633" s="65"/>
      <c r="AX633" s="65"/>
      <c r="AY633" s="65"/>
      <c r="AZ633" s="65"/>
      <c r="BA633" s="65"/>
      <c r="BB633" s="65"/>
      <c r="BC633" s="65"/>
      <c r="BD633" s="65"/>
      <c r="BE633" s="65"/>
      <c r="BF633" s="65"/>
      <c r="BG633" s="65"/>
      <c r="BH633" s="65"/>
      <c r="BI633" s="65"/>
      <c r="BJ633" s="65"/>
      <c r="BK633" s="65"/>
      <c r="BL633" s="65"/>
      <c r="BM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65"/>
      <c r="AV634" s="65"/>
      <c r="AW634" s="65"/>
      <c r="AX634" s="65"/>
      <c r="AY634" s="65"/>
      <c r="AZ634" s="65"/>
      <c r="BA634" s="65"/>
      <c r="BB634" s="65"/>
      <c r="BC634" s="65"/>
      <c r="BD634" s="65"/>
      <c r="BE634" s="65"/>
      <c r="BF634" s="65"/>
      <c r="BG634" s="65"/>
      <c r="BH634" s="65"/>
      <c r="BI634" s="65"/>
      <c r="BJ634" s="65"/>
      <c r="BK634" s="65"/>
      <c r="BL634" s="65"/>
      <c r="BM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65"/>
      <c r="AV635" s="65"/>
      <c r="AW635" s="65"/>
      <c r="AX635" s="65"/>
      <c r="AY635" s="65"/>
      <c r="AZ635" s="65"/>
      <c r="BA635" s="65"/>
      <c r="BB635" s="65"/>
      <c r="BC635" s="65"/>
      <c r="BD635" s="65"/>
      <c r="BE635" s="65"/>
      <c r="BF635" s="65"/>
      <c r="BG635" s="65"/>
      <c r="BH635" s="65"/>
      <c r="BI635" s="65"/>
      <c r="BJ635" s="65"/>
      <c r="BK635" s="65"/>
      <c r="BL635" s="65"/>
      <c r="BM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  <c r="AV636" s="65"/>
      <c r="AW636" s="65"/>
      <c r="AX636" s="65"/>
      <c r="AY636" s="65"/>
      <c r="AZ636" s="65"/>
      <c r="BA636" s="65"/>
      <c r="BB636" s="65"/>
      <c r="BC636" s="65"/>
      <c r="BD636" s="65"/>
      <c r="BE636" s="65"/>
      <c r="BF636" s="65"/>
      <c r="BG636" s="65"/>
      <c r="BH636" s="65"/>
      <c r="BI636" s="65"/>
      <c r="BJ636" s="65"/>
      <c r="BK636" s="65"/>
      <c r="BL636" s="65"/>
      <c r="BM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65"/>
      <c r="AV637" s="65"/>
      <c r="AW637" s="65"/>
      <c r="AX637" s="65"/>
      <c r="AY637" s="65"/>
      <c r="AZ637" s="65"/>
      <c r="BA637" s="65"/>
      <c r="BB637" s="65"/>
      <c r="BC637" s="65"/>
      <c r="BD637" s="65"/>
      <c r="BE637" s="65"/>
      <c r="BF637" s="65"/>
      <c r="BG637" s="65"/>
      <c r="BH637" s="65"/>
      <c r="BI637" s="65"/>
      <c r="BJ637" s="65"/>
      <c r="BK637" s="65"/>
      <c r="BL637" s="65"/>
      <c r="BM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65"/>
      <c r="AV638" s="65"/>
      <c r="AW638" s="65"/>
      <c r="AX638" s="65"/>
      <c r="AY638" s="65"/>
      <c r="AZ638" s="65"/>
      <c r="BA638" s="65"/>
      <c r="BB638" s="65"/>
      <c r="BC638" s="65"/>
      <c r="BD638" s="65"/>
      <c r="BE638" s="65"/>
      <c r="BF638" s="65"/>
      <c r="BG638" s="65"/>
      <c r="BH638" s="65"/>
      <c r="BI638" s="65"/>
      <c r="BJ638" s="65"/>
      <c r="BK638" s="65"/>
      <c r="BL638" s="65"/>
      <c r="BM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65"/>
      <c r="AV639" s="65"/>
      <c r="AW639" s="65"/>
      <c r="AX639" s="65"/>
      <c r="AY639" s="65"/>
      <c r="AZ639" s="65"/>
      <c r="BA639" s="65"/>
      <c r="BB639" s="65"/>
      <c r="BC639" s="65"/>
      <c r="BD639" s="65"/>
      <c r="BE639" s="65"/>
      <c r="BF639" s="65"/>
      <c r="BG639" s="65"/>
      <c r="BH639" s="65"/>
      <c r="BI639" s="65"/>
      <c r="BJ639" s="65"/>
      <c r="BK639" s="65"/>
      <c r="BL639" s="65"/>
      <c r="BM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65"/>
      <c r="AV640" s="65"/>
      <c r="AW640" s="65"/>
      <c r="AX640" s="65"/>
      <c r="AY640" s="65"/>
      <c r="AZ640" s="65"/>
      <c r="BA640" s="65"/>
      <c r="BB640" s="65"/>
      <c r="BC640" s="65"/>
      <c r="BD640" s="65"/>
      <c r="BE640" s="65"/>
      <c r="BF640" s="65"/>
      <c r="BG640" s="65"/>
      <c r="BH640" s="65"/>
      <c r="BI640" s="65"/>
      <c r="BJ640" s="65"/>
      <c r="BK640" s="65"/>
      <c r="BL640" s="65"/>
      <c r="BM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65"/>
      <c r="AV641" s="65"/>
      <c r="AW641" s="65"/>
      <c r="AX641" s="65"/>
      <c r="AY641" s="65"/>
      <c r="AZ641" s="65"/>
      <c r="BA641" s="65"/>
      <c r="BB641" s="65"/>
      <c r="BC641" s="65"/>
      <c r="BD641" s="65"/>
      <c r="BE641" s="65"/>
      <c r="BF641" s="65"/>
      <c r="BG641" s="65"/>
      <c r="BH641" s="65"/>
      <c r="BI641" s="65"/>
      <c r="BJ641" s="65"/>
      <c r="BK641" s="65"/>
      <c r="BL641" s="65"/>
      <c r="BM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65"/>
      <c r="AV642" s="65"/>
      <c r="AW642" s="65"/>
      <c r="AX642" s="65"/>
      <c r="AY642" s="65"/>
      <c r="AZ642" s="65"/>
      <c r="BA642" s="65"/>
      <c r="BB642" s="65"/>
      <c r="BC642" s="65"/>
      <c r="BD642" s="65"/>
      <c r="BE642" s="65"/>
      <c r="BF642" s="65"/>
      <c r="BG642" s="65"/>
      <c r="BH642" s="65"/>
      <c r="BI642" s="65"/>
      <c r="BJ642" s="65"/>
      <c r="BK642" s="65"/>
      <c r="BL642" s="65"/>
      <c r="BM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65"/>
      <c r="AV643" s="65"/>
      <c r="AW643" s="65"/>
      <c r="AX643" s="65"/>
      <c r="AY643" s="65"/>
      <c r="AZ643" s="65"/>
      <c r="BA643" s="65"/>
      <c r="BB643" s="65"/>
      <c r="BC643" s="65"/>
      <c r="BD643" s="65"/>
      <c r="BE643" s="65"/>
      <c r="BF643" s="65"/>
      <c r="BG643" s="65"/>
      <c r="BH643" s="65"/>
      <c r="BI643" s="65"/>
      <c r="BJ643" s="65"/>
      <c r="BK643" s="65"/>
      <c r="BL643" s="65"/>
      <c r="BM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65"/>
      <c r="AV644" s="65"/>
      <c r="AW644" s="65"/>
      <c r="AX644" s="65"/>
      <c r="AY644" s="65"/>
      <c r="AZ644" s="65"/>
      <c r="BA644" s="65"/>
      <c r="BB644" s="65"/>
      <c r="BC644" s="65"/>
      <c r="BD644" s="65"/>
      <c r="BE644" s="65"/>
      <c r="BF644" s="65"/>
      <c r="BG644" s="65"/>
      <c r="BH644" s="65"/>
      <c r="BI644" s="65"/>
      <c r="BJ644" s="65"/>
      <c r="BK644" s="65"/>
      <c r="BL644" s="65"/>
      <c r="BM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65"/>
      <c r="AV645" s="65"/>
      <c r="AW645" s="65"/>
      <c r="AX645" s="65"/>
      <c r="AY645" s="65"/>
      <c r="AZ645" s="65"/>
      <c r="BA645" s="65"/>
      <c r="BB645" s="65"/>
      <c r="BC645" s="65"/>
      <c r="BD645" s="65"/>
      <c r="BE645" s="65"/>
      <c r="BF645" s="65"/>
      <c r="BG645" s="65"/>
      <c r="BH645" s="65"/>
      <c r="BI645" s="65"/>
      <c r="BJ645" s="65"/>
      <c r="BK645" s="65"/>
      <c r="BL645" s="65"/>
      <c r="BM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65"/>
      <c r="AV646" s="65"/>
      <c r="AW646" s="65"/>
      <c r="AX646" s="65"/>
      <c r="AY646" s="65"/>
      <c r="AZ646" s="65"/>
      <c r="BA646" s="65"/>
      <c r="BB646" s="65"/>
      <c r="BC646" s="65"/>
      <c r="BD646" s="65"/>
      <c r="BE646" s="65"/>
      <c r="BF646" s="65"/>
      <c r="BG646" s="65"/>
      <c r="BH646" s="65"/>
      <c r="BI646" s="65"/>
      <c r="BJ646" s="65"/>
      <c r="BK646" s="65"/>
      <c r="BL646" s="65"/>
      <c r="BM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65"/>
      <c r="AV647" s="65"/>
      <c r="AW647" s="65"/>
      <c r="AX647" s="65"/>
      <c r="AY647" s="65"/>
      <c r="AZ647" s="65"/>
      <c r="BA647" s="65"/>
      <c r="BB647" s="65"/>
      <c r="BC647" s="65"/>
      <c r="BD647" s="65"/>
      <c r="BE647" s="65"/>
      <c r="BF647" s="65"/>
      <c r="BG647" s="65"/>
      <c r="BH647" s="65"/>
      <c r="BI647" s="65"/>
      <c r="BJ647" s="65"/>
      <c r="BK647" s="65"/>
      <c r="BL647" s="65"/>
      <c r="BM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65"/>
      <c r="AV648" s="65"/>
      <c r="AW648" s="65"/>
      <c r="AX648" s="65"/>
      <c r="AY648" s="65"/>
      <c r="AZ648" s="65"/>
      <c r="BA648" s="65"/>
      <c r="BB648" s="65"/>
      <c r="BC648" s="65"/>
      <c r="BD648" s="65"/>
      <c r="BE648" s="65"/>
      <c r="BF648" s="65"/>
      <c r="BG648" s="65"/>
      <c r="BH648" s="65"/>
      <c r="BI648" s="65"/>
      <c r="BJ648" s="65"/>
      <c r="BK648" s="65"/>
      <c r="BL648" s="65"/>
      <c r="BM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65"/>
      <c r="AV649" s="65"/>
      <c r="AW649" s="65"/>
      <c r="AX649" s="65"/>
      <c r="AY649" s="65"/>
      <c r="AZ649" s="65"/>
      <c r="BA649" s="65"/>
      <c r="BB649" s="65"/>
      <c r="BC649" s="65"/>
      <c r="BD649" s="65"/>
      <c r="BE649" s="65"/>
      <c r="BF649" s="65"/>
      <c r="BG649" s="65"/>
      <c r="BH649" s="65"/>
      <c r="BI649" s="65"/>
      <c r="BJ649" s="65"/>
      <c r="BK649" s="65"/>
      <c r="BL649" s="65"/>
      <c r="BM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65"/>
      <c r="AV650" s="65"/>
      <c r="AW650" s="65"/>
      <c r="AX650" s="65"/>
      <c r="AY650" s="65"/>
      <c r="AZ650" s="65"/>
      <c r="BA650" s="65"/>
      <c r="BB650" s="65"/>
      <c r="BC650" s="65"/>
      <c r="BD650" s="65"/>
      <c r="BE650" s="65"/>
      <c r="BF650" s="65"/>
      <c r="BG650" s="65"/>
      <c r="BH650" s="65"/>
      <c r="BI650" s="65"/>
      <c r="BJ650" s="65"/>
      <c r="BK650" s="65"/>
      <c r="BL650" s="65"/>
      <c r="BM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65"/>
      <c r="AV651" s="65"/>
      <c r="AW651" s="65"/>
      <c r="AX651" s="65"/>
      <c r="AY651" s="65"/>
      <c r="AZ651" s="65"/>
      <c r="BA651" s="65"/>
      <c r="BB651" s="65"/>
      <c r="BC651" s="65"/>
      <c r="BD651" s="65"/>
      <c r="BE651" s="65"/>
      <c r="BF651" s="65"/>
      <c r="BG651" s="65"/>
      <c r="BH651" s="65"/>
      <c r="BI651" s="65"/>
      <c r="BJ651" s="65"/>
      <c r="BK651" s="65"/>
      <c r="BL651" s="65"/>
      <c r="BM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65"/>
      <c r="AV652" s="65"/>
      <c r="AW652" s="65"/>
      <c r="AX652" s="65"/>
      <c r="AY652" s="65"/>
      <c r="AZ652" s="65"/>
      <c r="BA652" s="65"/>
      <c r="BB652" s="65"/>
      <c r="BC652" s="65"/>
      <c r="BD652" s="65"/>
      <c r="BE652" s="65"/>
      <c r="BF652" s="65"/>
      <c r="BG652" s="65"/>
      <c r="BH652" s="65"/>
      <c r="BI652" s="65"/>
      <c r="BJ652" s="65"/>
      <c r="BK652" s="65"/>
      <c r="BL652" s="65"/>
      <c r="BM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  <c r="AX653" s="65"/>
      <c r="AY653" s="65"/>
      <c r="AZ653" s="65"/>
      <c r="BA653" s="65"/>
      <c r="BB653" s="65"/>
      <c r="BC653" s="65"/>
      <c r="BD653" s="65"/>
      <c r="BE653" s="65"/>
      <c r="BF653" s="65"/>
      <c r="BG653" s="65"/>
      <c r="BH653" s="65"/>
      <c r="BI653" s="65"/>
      <c r="BJ653" s="65"/>
      <c r="BK653" s="65"/>
      <c r="BL653" s="65"/>
      <c r="BM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65"/>
      <c r="AV655" s="65"/>
      <c r="AW655" s="65"/>
      <c r="AX655" s="65"/>
      <c r="AY655" s="65"/>
      <c r="AZ655" s="65"/>
      <c r="BA655" s="65"/>
      <c r="BB655" s="65"/>
      <c r="BC655" s="65"/>
      <c r="BD655" s="65"/>
      <c r="BE655" s="65"/>
      <c r="BF655" s="65"/>
      <c r="BG655" s="65"/>
      <c r="BH655" s="65"/>
      <c r="BI655" s="65"/>
      <c r="BJ655" s="65"/>
      <c r="BK655" s="65"/>
      <c r="BL655" s="65"/>
      <c r="BM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  <c r="AX656" s="65"/>
      <c r="AY656" s="65"/>
      <c r="AZ656" s="65"/>
      <c r="BA656" s="65"/>
      <c r="BB656" s="65"/>
      <c r="BC656" s="65"/>
      <c r="BD656" s="65"/>
      <c r="BE656" s="65"/>
      <c r="BF656" s="65"/>
      <c r="BG656" s="65"/>
      <c r="BH656" s="65"/>
      <c r="BI656" s="65"/>
      <c r="BJ656" s="65"/>
      <c r="BK656" s="65"/>
      <c r="BL656" s="65"/>
      <c r="BM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  <c r="AX657" s="65"/>
      <c r="AY657" s="65"/>
      <c r="AZ657" s="65"/>
      <c r="BA657" s="65"/>
      <c r="BB657" s="65"/>
      <c r="BC657" s="65"/>
      <c r="BD657" s="65"/>
      <c r="BE657" s="65"/>
      <c r="BF657" s="65"/>
      <c r="BG657" s="65"/>
      <c r="BH657" s="65"/>
      <c r="BI657" s="65"/>
      <c r="BJ657" s="65"/>
      <c r="BK657" s="65"/>
      <c r="BL657" s="65"/>
      <c r="BM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  <c r="AX658" s="65"/>
      <c r="AY658" s="65"/>
      <c r="AZ658" s="65"/>
      <c r="BA658" s="65"/>
      <c r="BB658" s="65"/>
      <c r="BC658" s="65"/>
      <c r="BD658" s="65"/>
      <c r="BE658" s="65"/>
      <c r="BF658" s="65"/>
      <c r="BG658" s="65"/>
      <c r="BH658" s="65"/>
      <c r="BI658" s="65"/>
      <c r="BJ658" s="65"/>
      <c r="BK658" s="65"/>
      <c r="BL658" s="65"/>
      <c r="BM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  <c r="AX659" s="65"/>
      <c r="AY659" s="65"/>
      <c r="AZ659" s="65"/>
      <c r="BA659" s="65"/>
      <c r="BB659" s="65"/>
      <c r="BC659" s="65"/>
      <c r="BD659" s="65"/>
      <c r="BE659" s="65"/>
      <c r="BF659" s="65"/>
      <c r="BG659" s="65"/>
      <c r="BH659" s="65"/>
      <c r="BI659" s="65"/>
      <c r="BJ659" s="65"/>
      <c r="BK659" s="65"/>
      <c r="BL659" s="65"/>
      <c r="BM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  <c r="AX660" s="65"/>
      <c r="AY660" s="65"/>
      <c r="AZ660" s="65"/>
      <c r="BA660" s="65"/>
      <c r="BB660" s="65"/>
      <c r="BC660" s="65"/>
      <c r="BD660" s="65"/>
      <c r="BE660" s="65"/>
      <c r="BF660" s="65"/>
      <c r="BG660" s="65"/>
      <c r="BH660" s="65"/>
      <c r="BI660" s="65"/>
      <c r="BJ660" s="65"/>
      <c r="BK660" s="65"/>
      <c r="BL660" s="65"/>
      <c r="BM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  <c r="AX661" s="65"/>
      <c r="AY661" s="65"/>
      <c r="AZ661" s="65"/>
      <c r="BA661" s="65"/>
      <c r="BB661" s="65"/>
      <c r="BC661" s="65"/>
      <c r="BD661" s="65"/>
      <c r="BE661" s="65"/>
      <c r="BF661" s="65"/>
      <c r="BG661" s="65"/>
      <c r="BH661" s="65"/>
      <c r="BI661" s="65"/>
      <c r="BJ661" s="65"/>
      <c r="BK661" s="65"/>
      <c r="BL661" s="65"/>
      <c r="BM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  <c r="AX662" s="65"/>
      <c r="AY662" s="65"/>
      <c r="AZ662" s="65"/>
      <c r="BA662" s="65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  <c r="BL662" s="65"/>
      <c r="BM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  <c r="AX663" s="65"/>
      <c r="AY663" s="65"/>
      <c r="AZ663" s="65"/>
      <c r="BA663" s="65"/>
      <c r="BB663" s="65"/>
      <c r="BC663" s="65"/>
      <c r="BD663" s="65"/>
      <c r="BE663" s="65"/>
      <c r="BF663" s="65"/>
      <c r="BG663" s="65"/>
      <c r="BH663" s="65"/>
      <c r="BI663" s="65"/>
      <c r="BJ663" s="65"/>
      <c r="BK663" s="65"/>
      <c r="BL663" s="65"/>
      <c r="BM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65"/>
      <c r="AV664" s="65"/>
      <c r="AW664" s="65"/>
      <c r="AX664" s="65"/>
      <c r="AY664" s="65"/>
      <c r="AZ664" s="65"/>
      <c r="BA664" s="65"/>
      <c r="BB664" s="65"/>
      <c r="BC664" s="65"/>
      <c r="BD664" s="65"/>
      <c r="BE664" s="65"/>
      <c r="BF664" s="65"/>
      <c r="BG664" s="65"/>
      <c r="BH664" s="65"/>
      <c r="BI664" s="65"/>
      <c r="BJ664" s="65"/>
      <c r="BK664" s="65"/>
      <c r="BL664" s="65"/>
      <c r="BM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  <c r="AV665" s="65"/>
      <c r="AW665" s="65"/>
      <c r="AX665" s="65"/>
      <c r="AY665" s="65"/>
      <c r="AZ665" s="65"/>
      <c r="BA665" s="65"/>
      <c r="BB665" s="65"/>
      <c r="BC665" s="65"/>
      <c r="BD665" s="65"/>
      <c r="BE665" s="65"/>
      <c r="BF665" s="65"/>
      <c r="BG665" s="65"/>
      <c r="BH665" s="65"/>
      <c r="BI665" s="65"/>
      <c r="BJ665" s="65"/>
      <c r="BK665" s="65"/>
      <c r="BL665" s="65"/>
      <c r="BM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65"/>
      <c r="AV666" s="65"/>
      <c r="AW666" s="65"/>
      <c r="AX666" s="65"/>
      <c r="AY666" s="65"/>
      <c r="AZ666" s="65"/>
      <c r="BA666" s="65"/>
      <c r="BB666" s="65"/>
      <c r="BC666" s="65"/>
      <c r="BD666" s="65"/>
      <c r="BE666" s="65"/>
      <c r="BF666" s="65"/>
      <c r="BG666" s="65"/>
      <c r="BH666" s="65"/>
      <c r="BI666" s="65"/>
      <c r="BJ666" s="65"/>
      <c r="BK666" s="65"/>
      <c r="BL666" s="65"/>
      <c r="BM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65"/>
      <c r="AV667" s="65"/>
      <c r="AW667" s="65"/>
      <c r="AX667" s="65"/>
      <c r="AY667" s="65"/>
      <c r="AZ667" s="65"/>
      <c r="BA667" s="65"/>
      <c r="BB667" s="65"/>
      <c r="BC667" s="65"/>
      <c r="BD667" s="65"/>
      <c r="BE667" s="65"/>
      <c r="BF667" s="65"/>
      <c r="BG667" s="65"/>
      <c r="BH667" s="65"/>
      <c r="BI667" s="65"/>
      <c r="BJ667" s="65"/>
      <c r="BK667" s="65"/>
      <c r="BL667" s="65"/>
      <c r="BM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65"/>
      <c r="AV668" s="65"/>
      <c r="AW668" s="65"/>
      <c r="AX668" s="65"/>
      <c r="AY668" s="65"/>
      <c r="AZ668" s="65"/>
      <c r="BA668" s="65"/>
      <c r="BB668" s="65"/>
      <c r="BC668" s="65"/>
      <c r="BD668" s="65"/>
      <c r="BE668" s="65"/>
      <c r="BF668" s="65"/>
      <c r="BG668" s="65"/>
      <c r="BH668" s="65"/>
      <c r="BI668" s="65"/>
      <c r="BJ668" s="65"/>
      <c r="BK668" s="65"/>
      <c r="BL668" s="65"/>
      <c r="BM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65"/>
      <c r="AV669" s="65"/>
      <c r="AW669" s="65"/>
      <c r="AX669" s="65"/>
      <c r="AY669" s="65"/>
      <c r="AZ669" s="65"/>
      <c r="BA669" s="65"/>
      <c r="BB669" s="65"/>
      <c r="BC669" s="65"/>
      <c r="BD669" s="65"/>
      <c r="BE669" s="65"/>
      <c r="BF669" s="65"/>
      <c r="BG669" s="65"/>
      <c r="BH669" s="65"/>
      <c r="BI669" s="65"/>
      <c r="BJ669" s="65"/>
      <c r="BK669" s="65"/>
      <c r="BL669" s="65"/>
      <c r="BM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65"/>
      <c r="AV670" s="65"/>
      <c r="AW670" s="65"/>
      <c r="AX670" s="65"/>
      <c r="AY670" s="65"/>
      <c r="AZ670" s="65"/>
      <c r="BA670" s="65"/>
      <c r="BB670" s="65"/>
      <c r="BC670" s="65"/>
      <c r="BD670" s="65"/>
      <c r="BE670" s="65"/>
      <c r="BF670" s="65"/>
      <c r="BG670" s="65"/>
      <c r="BH670" s="65"/>
      <c r="BI670" s="65"/>
      <c r="BJ670" s="65"/>
      <c r="BK670" s="65"/>
      <c r="BL670" s="65"/>
      <c r="BM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  <c r="AX672" s="65"/>
      <c r="AY672" s="65"/>
      <c r="AZ672" s="65"/>
      <c r="BA672" s="65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  <c r="AX673" s="65"/>
      <c r="AY673" s="65"/>
      <c r="AZ673" s="65"/>
      <c r="BA673" s="65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  <c r="AX674" s="65"/>
      <c r="AY674" s="65"/>
      <c r="AZ674" s="65"/>
      <c r="BA674" s="65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  <c r="AX675" s="65"/>
      <c r="AY675" s="65"/>
      <c r="AZ675" s="65"/>
      <c r="BA675" s="65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  <c r="AX676" s="65"/>
      <c r="AY676" s="65"/>
      <c r="AZ676" s="65"/>
      <c r="BA676" s="65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65"/>
      <c r="AV677" s="65"/>
      <c r="AW677" s="65"/>
      <c r="AX677" s="65"/>
      <c r="AY677" s="65"/>
      <c r="AZ677" s="65"/>
      <c r="BA677" s="65"/>
      <c r="BB677" s="65"/>
      <c r="BC677" s="65"/>
      <c r="BD677" s="65"/>
      <c r="BE677" s="65"/>
      <c r="BF677" s="65"/>
      <c r="BG677" s="65"/>
      <c r="BH677" s="65"/>
      <c r="BI677" s="65"/>
      <c r="BJ677" s="65"/>
      <c r="BK677" s="65"/>
      <c r="BL677" s="65"/>
      <c r="BM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65"/>
      <c r="AV678" s="65"/>
      <c r="AW678" s="65"/>
      <c r="AX678" s="65"/>
      <c r="AY678" s="65"/>
      <c r="AZ678" s="65"/>
      <c r="BA678" s="65"/>
      <c r="BB678" s="65"/>
      <c r="BC678" s="65"/>
      <c r="BD678" s="65"/>
      <c r="BE678" s="65"/>
      <c r="BF678" s="65"/>
      <c r="BG678" s="65"/>
      <c r="BH678" s="65"/>
      <c r="BI678" s="65"/>
      <c r="BJ678" s="65"/>
      <c r="BK678" s="65"/>
      <c r="BL678" s="65"/>
      <c r="BM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65"/>
      <c r="AV679" s="65"/>
      <c r="AW679" s="65"/>
      <c r="AX679" s="65"/>
      <c r="AY679" s="65"/>
      <c r="AZ679" s="65"/>
      <c r="BA679" s="65"/>
      <c r="BB679" s="65"/>
      <c r="BC679" s="65"/>
      <c r="BD679" s="65"/>
      <c r="BE679" s="65"/>
      <c r="BF679" s="65"/>
      <c r="BG679" s="65"/>
      <c r="BH679" s="65"/>
      <c r="BI679" s="65"/>
      <c r="BJ679" s="65"/>
      <c r="BK679" s="65"/>
      <c r="BL679" s="65"/>
      <c r="BM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65"/>
      <c r="AV680" s="65"/>
      <c r="AW680" s="65"/>
      <c r="AX680" s="65"/>
      <c r="AY680" s="65"/>
      <c r="AZ680" s="65"/>
      <c r="BA680" s="65"/>
      <c r="BB680" s="65"/>
      <c r="BC680" s="65"/>
      <c r="BD680" s="65"/>
      <c r="BE680" s="65"/>
      <c r="BF680" s="65"/>
      <c r="BG680" s="65"/>
      <c r="BH680" s="65"/>
      <c r="BI680" s="65"/>
      <c r="BJ680" s="65"/>
      <c r="BK680" s="65"/>
      <c r="BL680" s="65"/>
      <c r="BM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65"/>
      <c r="AV681" s="65"/>
      <c r="AW681" s="65"/>
      <c r="AX681" s="65"/>
      <c r="AY681" s="65"/>
      <c r="AZ681" s="65"/>
      <c r="BA681" s="65"/>
      <c r="BB681" s="65"/>
      <c r="BC681" s="65"/>
      <c r="BD681" s="65"/>
      <c r="BE681" s="65"/>
      <c r="BF681" s="65"/>
      <c r="BG681" s="65"/>
      <c r="BH681" s="65"/>
      <c r="BI681" s="65"/>
      <c r="BJ681" s="65"/>
      <c r="BK681" s="65"/>
      <c r="BL681" s="65"/>
      <c r="BM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65"/>
      <c r="AV682" s="65"/>
      <c r="AW682" s="65"/>
      <c r="AX682" s="65"/>
      <c r="AY682" s="65"/>
      <c r="AZ682" s="65"/>
      <c r="BA682" s="65"/>
      <c r="BB682" s="65"/>
      <c r="BC682" s="65"/>
      <c r="BD682" s="65"/>
      <c r="BE682" s="65"/>
      <c r="BF682" s="65"/>
      <c r="BG682" s="65"/>
      <c r="BH682" s="65"/>
      <c r="BI682" s="65"/>
      <c r="BJ682" s="65"/>
      <c r="BK682" s="65"/>
      <c r="BL682" s="65"/>
      <c r="BM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  <c r="AV683" s="65"/>
      <c r="AW683" s="65"/>
      <c r="AX683" s="65"/>
      <c r="AY683" s="65"/>
      <c r="AZ683" s="65"/>
      <c r="BA683" s="65"/>
      <c r="BB683" s="65"/>
      <c r="BC683" s="65"/>
      <c r="BD683" s="65"/>
      <c r="BE683" s="65"/>
      <c r="BF683" s="65"/>
      <c r="BG683" s="65"/>
      <c r="BH683" s="65"/>
      <c r="BI683" s="65"/>
      <c r="BJ683" s="65"/>
      <c r="BK683" s="65"/>
      <c r="BL683" s="65"/>
      <c r="BM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65"/>
      <c r="AV684" s="65"/>
      <c r="AW684" s="65"/>
      <c r="AX684" s="65"/>
      <c r="AY684" s="65"/>
      <c r="AZ684" s="65"/>
      <c r="BA684" s="65"/>
      <c r="BB684" s="65"/>
      <c r="BC684" s="65"/>
      <c r="BD684" s="65"/>
      <c r="BE684" s="65"/>
      <c r="BF684" s="65"/>
      <c r="BG684" s="65"/>
      <c r="BH684" s="65"/>
      <c r="BI684" s="65"/>
      <c r="BJ684" s="65"/>
      <c r="BK684" s="65"/>
      <c r="BL684" s="65"/>
      <c r="BM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65"/>
      <c r="AV685" s="65"/>
      <c r="AW685" s="65"/>
      <c r="AX685" s="65"/>
      <c r="AY685" s="65"/>
      <c r="AZ685" s="65"/>
      <c r="BA685" s="65"/>
      <c r="BB685" s="65"/>
      <c r="BC685" s="65"/>
      <c r="BD685" s="65"/>
      <c r="BE685" s="65"/>
      <c r="BF685" s="65"/>
      <c r="BG685" s="65"/>
      <c r="BH685" s="65"/>
      <c r="BI685" s="65"/>
      <c r="BJ685" s="65"/>
      <c r="BK685" s="65"/>
      <c r="BL685" s="65"/>
      <c r="BM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65"/>
      <c r="AV686" s="65"/>
      <c r="AW686" s="65"/>
      <c r="AX686" s="65"/>
      <c r="AY686" s="65"/>
      <c r="AZ686" s="65"/>
      <c r="BA686" s="65"/>
      <c r="BB686" s="65"/>
      <c r="BC686" s="65"/>
      <c r="BD686" s="65"/>
      <c r="BE686" s="65"/>
      <c r="BF686" s="65"/>
      <c r="BG686" s="65"/>
      <c r="BH686" s="65"/>
      <c r="BI686" s="65"/>
      <c r="BJ686" s="65"/>
      <c r="BK686" s="65"/>
      <c r="BL686" s="65"/>
      <c r="BM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65"/>
      <c r="AV687" s="65"/>
      <c r="AW687" s="65"/>
      <c r="AX687" s="65"/>
      <c r="AY687" s="65"/>
      <c r="AZ687" s="65"/>
      <c r="BA687" s="65"/>
      <c r="BB687" s="65"/>
      <c r="BC687" s="65"/>
      <c r="BD687" s="65"/>
      <c r="BE687" s="65"/>
      <c r="BF687" s="65"/>
      <c r="BG687" s="65"/>
      <c r="BH687" s="65"/>
      <c r="BI687" s="65"/>
      <c r="BJ687" s="65"/>
      <c r="BK687" s="65"/>
      <c r="BL687" s="65"/>
      <c r="BM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65"/>
      <c r="AV688" s="65"/>
      <c r="AW688" s="65"/>
      <c r="AX688" s="65"/>
      <c r="AY688" s="65"/>
      <c r="AZ688" s="65"/>
      <c r="BA688" s="65"/>
      <c r="BB688" s="65"/>
      <c r="BC688" s="65"/>
      <c r="BD688" s="65"/>
      <c r="BE688" s="65"/>
      <c r="BF688" s="65"/>
      <c r="BG688" s="65"/>
      <c r="BH688" s="65"/>
      <c r="BI688" s="65"/>
      <c r="BJ688" s="65"/>
      <c r="BK688" s="65"/>
      <c r="BL688" s="65"/>
      <c r="BM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65"/>
      <c r="AV689" s="65"/>
      <c r="AW689" s="65"/>
      <c r="AX689" s="65"/>
      <c r="AY689" s="65"/>
      <c r="AZ689" s="65"/>
      <c r="BA689" s="65"/>
      <c r="BB689" s="65"/>
      <c r="BC689" s="65"/>
      <c r="BD689" s="65"/>
      <c r="BE689" s="65"/>
      <c r="BF689" s="65"/>
      <c r="BG689" s="65"/>
      <c r="BH689" s="65"/>
      <c r="BI689" s="65"/>
      <c r="BJ689" s="65"/>
      <c r="BK689" s="65"/>
      <c r="BL689" s="65"/>
      <c r="BM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65"/>
      <c r="AV690" s="65"/>
      <c r="AW690" s="65"/>
      <c r="AX690" s="65"/>
      <c r="AY690" s="65"/>
      <c r="AZ690" s="65"/>
      <c r="BA690" s="65"/>
      <c r="BB690" s="65"/>
      <c r="BC690" s="65"/>
      <c r="BD690" s="65"/>
      <c r="BE690" s="65"/>
      <c r="BF690" s="65"/>
      <c r="BG690" s="65"/>
      <c r="BH690" s="65"/>
      <c r="BI690" s="65"/>
      <c r="BJ690" s="65"/>
      <c r="BK690" s="65"/>
      <c r="BL690" s="65"/>
      <c r="BM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65"/>
      <c r="AV691" s="65"/>
      <c r="AW691" s="65"/>
      <c r="AX691" s="65"/>
      <c r="AY691" s="65"/>
      <c r="AZ691" s="65"/>
      <c r="BA691" s="65"/>
      <c r="BB691" s="65"/>
      <c r="BC691" s="65"/>
      <c r="BD691" s="65"/>
      <c r="BE691" s="65"/>
      <c r="BF691" s="65"/>
      <c r="BG691" s="65"/>
      <c r="BH691" s="65"/>
      <c r="BI691" s="65"/>
      <c r="BJ691" s="65"/>
      <c r="BK691" s="65"/>
      <c r="BL691" s="65"/>
      <c r="BM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65"/>
      <c r="AV692" s="65"/>
      <c r="AW692" s="65"/>
      <c r="AX692" s="65"/>
      <c r="AY692" s="65"/>
      <c r="AZ692" s="65"/>
      <c r="BA692" s="65"/>
      <c r="BB692" s="65"/>
      <c r="BC692" s="65"/>
      <c r="BD692" s="65"/>
      <c r="BE692" s="65"/>
      <c r="BF692" s="65"/>
      <c r="BG692" s="65"/>
      <c r="BH692" s="65"/>
      <c r="BI692" s="65"/>
      <c r="BJ692" s="65"/>
      <c r="BK692" s="65"/>
      <c r="BL692" s="65"/>
      <c r="BM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65"/>
      <c r="AV693" s="65"/>
      <c r="AW693" s="65"/>
      <c r="AX693" s="65"/>
      <c r="AY693" s="65"/>
      <c r="AZ693" s="65"/>
      <c r="BA693" s="65"/>
      <c r="BB693" s="65"/>
      <c r="BC693" s="65"/>
      <c r="BD693" s="65"/>
      <c r="BE693" s="65"/>
      <c r="BF693" s="65"/>
      <c r="BG693" s="65"/>
      <c r="BH693" s="65"/>
      <c r="BI693" s="65"/>
      <c r="BJ693" s="65"/>
      <c r="BK693" s="65"/>
      <c r="BL693" s="65"/>
      <c r="BM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65"/>
      <c r="AV694" s="65"/>
      <c r="AW694" s="65"/>
      <c r="AX694" s="65"/>
      <c r="AY694" s="65"/>
      <c r="AZ694" s="65"/>
      <c r="BA694" s="65"/>
      <c r="BB694" s="65"/>
      <c r="BC694" s="65"/>
      <c r="BD694" s="65"/>
      <c r="BE694" s="65"/>
      <c r="BF694" s="65"/>
      <c r="BG694" s="65"/>
      <c r="BH694" s="65"/>
      <c r="BI694" s="65"/>
      <c r="BJ694" s="65"/>
      <c r="BK694" s="65"/>
      <c r="BL694" s="65"/>
      <c r="BM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65"/>
      <c r="AV695" s="65"/>
      <c r="AW695" s="65"/>
      <c r="AX695" s="65"/>
      <c r="AY695" s="65"/>
      <c r="AZ695" s="65"/>
      <c r="BA695" s="65"/>
      <c r="BB695" s="65"/>
      <c r="BC695" s="65"/>
      <c r="BD695" s="65"/>
      <c r="BE695" s="65"/>
      <c r="BF695" s="65"/>
      <c r="BG695" s="65"/>
      <c r="BH695" s="65"/>
      <c r="BI695" s="65"/>
      <c r="BJ695" s="65"/>
      <c r="BK695" s="65"/>
      <c r="BL695" s="65"/>
      <c r="BM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65"/>
      <c r="AV696" s="65"/>
      <c r="AW696" s="65"/>
      <c r="AX696" s="65"/>
      <c r="AY696" s="65"/>
      <c r="AZ696" s="65"/>
      <c r="BA696" s="65"/>
      <c r="BB696" s="65"/>
      <c r="BC696" s="65"/>
      <c r="BD696" s="65"/>
      <c r="BE696" s="65"/>
      <c r="BF696" s="65"/>
      <c r="BG696" s="65"/>
      <c r="BH696" s="65"/>
      <c r="BI696" s="65"/>
      <c r="BJ696" s="65"/>
      <c r="BK696" s="65"/>
      <c r="BL696" s="65"/>
      <c r="BM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65"/>
      <c r="AV697" s="65"/>
      <c r="AW697" s="65"/>
      <c r="AX697" s="65"/>
      <c r="AY697" s="65"/>
      <c r="AZ697" s="65"/>
      <c r="BA697" s="65"/>
      <c r="BB697" s="65"/>
      <c r="BC697" s="65"/>
      <c r="BD697" s="65"/>
      <c r="BE697" s="65"/>
      <c r="BF697" s="65"/>
      <c r="BG697" s="65"/>
      <c r="BH697" s="65"/>
      <c r="BI697" s="65"/>
      <c r="BJ697" s="65"/>
      <c r="BK697" s="65"/>
      <c r="BL697" s="65"/>
      <c r="BM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65"/>
      <c r="AV698" s="65"/>
      <c r="AW698" s="65"/>
      <c r="AX698" s="65"/>
      <c r="AY698" s="65"/>
      <c r="AZ698" s="65"/>
      <c r="BA698" s="65"/>
      <c r="BB698" s="65"/>
      <c r="BC698" s="65"/>
      <c r="BD698" s="65"/>
      <c r="BE698" s="65"/>
      <c r="BF698" s="65"/>
      <c r="BG698" s="65"/>
      <c r="BH698" s="65"/>
      <c r="BI698" s="65"/>
      <c r="BJ698" s="65"/>
      <c r="BK698" s="65"/>
      <c r="BL698" s="65"/>
      <c r="BM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65"/>
      <c r="AV699" s="65"/>
      <c r="AW699" s="65"/>
      <c r="AX699" s="65"/>
      <c r="AY699" s="65"/>
      <c r="AZ699" s="65"/>
      <c r="BA699" s="65"/>
      <c r="BB699" s="65"/>
      <c r="BC699" s="65"/>
      <c r="BD699" s="65"/>
      <c r="BE699" s="65"/>
      <c r="BF699" s="65"/>
      <c r="BG699" s="65"/>
      <c r="BH699" s="65"/>
      <c r="BI699" s="65"/>
      <c r="BJ699" s="65"/>
      <c r="BK699" s="65"/>
      <c r="BL699" s="65"/>
      <c r="BM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65"/>
      <c r="AV700" s="65"/>
      <c r="AW700" s="65"/>
      <c r="AX700" s="65"/>
      <c r="AY700" s="65"/>
      <c r="AZ700" s="65"/>
      <c r="BA700" s="65"/>
      <c r="BB700" s="65"/>
      <c r="BC700" s="65"/>
      <c r="BD700" s="65"/>
      <c r="BE700" s="65"/>
      <c r="BF700" s="65"/>
      <c r="BG700" s="65"/>
      <c r="BH700" s="65"/>
      <c r="BI700" s="65"/>
      <c r="BJ700" s="65"/>
      <c r="BK700" s="65"/>
      <c r="BL700" s="65"/>
      <c r="BM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65"/>
      <c r="AV701" s="65"/>
      <c r="AW701" s="65"/>
      <c r="AX701" s="65"/>
      <c r="AY701" s="65"/>
      <c r="AZ701" s="65"/>
      <c r="BA701" s="65"/>
      <c r="BB701" s="65"/>
      <c r="BC701" s="65"/>
      <c r="BD701" s="65"/>
      <c r="BE701" s="65"/>
      <c r="BF701" s="65"/>
      <c r="BG701" s="65"/>
      <c r="BH701" s="65"/>
      <c r="BI701" s="65"/>
      <c r="BJ701" s="65"/>
      <c r="BK701" s="65"/>
      <c r="BL701" s="65"/>
      <c r="BM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65"/>
      <c r="AV702" s="65"/>
      <c r="AW702" s="65"/>
      <c r="AX702" s="65"/>
      <c r="AY702" s="65"/>
      <c r="AZ702" s="65"/>
      <c r="BA702" s="65"/>
      <c r="BB702" s="65"/>
      <c r="BC702" s="65"/>
      <c r="BD702" s="65"/>
      <c r="BE702" s="65"/>
      <c r="BF702" s="65"/>
      <c r="BG702" s="65"/>
      <c r="BH702" s="65"/>
      <c r="BI702" s="65"/>
      <c r="BJ702" s="65"/>
      <c r="BK702" s="65"/>
      <c r="BL702" s="65"/>
      <c r="BM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65"/>
      <c r="AV703" s="65"/>
      <c r="AW703" s="65"/>
      <c r="AX703" s="65"/>
      <c r="AY703" s="65"/>
      <c r="AZ703" s="65"/>
      <c r="BA703" s="65"/>
      <c r="BB703" s="65"/>
      <c r="BC703" s="65"/>
      <c r="BD703" s="65"/>
      <c r="BE703" s="65"/>
      <c r="BF703" s="65"/>
      <c r="BG703" s="65"/>
      <c r="BH703" s="65"/>
      <c r="BI703" s="65"/>
      <c r="BJ703" s="65"/>
      <c r="BK703" s="65"/>
      <c r="BL703" s="65"/>
      <c r="BM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65"/>
      <c r="AV704" s="65"/>
      <c r="AW704" s="65"/>
      <c r="AX704" s="65"/>
      <c r="AY704" s="65"/>
      <c r="AZ704" s="65"/>
      <c r="BA704" s="65"/>
      <c r="BB704" s="65"/>
      <c r="BC704" s="65"/>
      <c r="BD704" s="65"/>
      <c r="BE704" s="65"/>
      <c r="BF704" s="65"/>
      <c r="BG704" s="65"/>
      <c r="BH704" s="65"/>
      <c r="BI704" s="65"/>
      <c r="BJ704" s="65"/>
      <c r="BK704" s="65"/>
      <c r="BL704" s="65"/>
      <c r="BM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65"/>
      <c r="AV705" s="65"/>
      <c r="AW705" s="65"/>
      <c r="AX705" s="65"/>
      <c r="AY705" s="65"/>
      <c r="AZ705" s="65"/>
      <c r="BA705" s="65"/>
      <c r="BB705" s="65"/>
      <c r="BC705" s="65"/>
      <c r="BD705" s="65"/>
      <c r="BE705" s="65"/>
      <c r="BF705" s="65"/>
      <c r="BG705" s="65"/>
      <c r="BH705" s="65"/>
      <c r="BI705" s="65"/>
      <c r="BJ705" s="65"/>
      <c r="BK705" s="65"/>
      <c r="BL705" s="65"/>
      <c r="BM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65"/>
      <c r="AV706" s="65"/>
      <c r="AW706" s="65"/>
      <c r="AX706" s="65"/>
      <c r="AY706" s="65"/>
      <c r="AZ706" s="65"/>
      <c r="BA706" s="65"/>
      <c r="BB706" s="65"/>
      <c r="BC706" s="65"/>
      <c r="BD706" s="65"/>
      <c r="BE706" s="65"/>
      <c r="BF706" s="65"/>
      <c r="BG706" s="65"/>
      <c r="BH706" s="65"/>
      <c r="BI706" s="65"/>
      <c r="BJ706" s="65"/>
      <c r="BK706" s="65"/>
      <c r="BL706" s="65"/>
      <c r="BM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65"/>
      <c r="AV707" s="65"/>
      <c r="AW707" s="65"/>
      <c r="AX707" s="65"/>
      <c r="AY707" s="65"/>
      <c r="AZ707" s="65"/>
      <c r="BA707" s="65"/>
      <c r="BB707" s="65"/>
      <c r="BC707" s="65"/>
      <c r="BD707" s="65"/>
      <c r="BE707" s="65"/>
      <c r="BF707" s="65"/>
      <c r="BG707" s="65"/>
      <c r="BH707" s="65"/>
      <c r="BI707" s="65"/>
      <c r="BJ707" s="65"/>
      <c r="BK707" s="65"/>
      <c r="BL707" s="65"/>
      <c r="BM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65"/>
      <c r="AV708" s="65"/>
      <c r="AW708" s="65"/>
      <c r="AX708" s="65"/>
      <c r="AY708" s="65"/>
      <c r="AZ708" s="65"/>
      <c r="BA708" s="65"/>
      <c r="BB708" s="65"/>
      <c r="BC708" s="65"/>
      <c r="BD708" s="65"/>
      <c r="BE708" s="65"/>
      <c r="BF708" s="65"/>
      <c r="BG708" s="65"/>
      <c r="BH708" s="65"/>
      <c r="BI708" s="65"/>
      <c r="BJ708" s="65"/>
      <c r="BK708" s="65"/>
      <c r="BL708" s="65"/>
      <c r="BM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  <c r="AV709" s="65"/>
      <c r="AW709" s="65"/>
      <c r="AX709" s="65"/>
      <c r="AY709" s="65"/>
      <c r="AZ709" s="65"/>
      <c r="BA709" s="65"/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  <c r="BL709" s="65"/>
      <c r="BM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65"/>
      <c r="AV711" s="65"/>
      <c r="AW711" s="65"/>
      <c r="AX711" s="65"/>
      <c r="AY711" s="65"/>
      <c r="AZ711" s="65"/>
      <c r="BA711" s="65"/>
      <c r="BB711" s="65"/>
      <c r="BC711" s="65"/>
      <c r="BD711" s="65"/>
      <c r="BE711" s="65"/>
      <c r="BF711" s="65"/>
      <c r="BG711" s="65"/>
      <c r="BH711" s="65"/>
      <c r="BI711" s="65"/>
      <c r="BJ711" s="65"/>
      <c r="BK711" s="65"/>
      <c r="BL711" s="65"/>
      <c r="BM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65"/>
      <c r="AV712" s="65"/>
      <c r="AW712" s="65"/>
      <c r="AX712" s="65"/>
      <c r="AY712" s="65"/>
      <c r="AZ712" s="65"/>
      <c r="BA712" s="65"/>
      <c r="BB712" s="65"/>
      <c r="BC712" s="65"/>
      <c r="BD712" s="65"/>
      <c r="BE712" s="65"/>
      <c r="BF712" s="65"/>
      <c r="BG712" s="65"/>
      <c r="BH712" s="65"/>
      <c r="BI712" s="65"/>
      <c r="BJ712" s="65"/>
      <c r="BK712" s="65"/>
      <c r="BL712" s="65"/>
      <c r="BM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65"/>
      <c r="AV713" s="65"/>
      <c r="AW713" s="65"/>
      <c r="AX713" s="65"/>
      <c r="AY713" s="65"/>
      <c r="AZ713" s="65"/>
      <c r="BA713" s="65"/>
      <c r="BB713" s="65"/>
      <c r="BC713" s="65"/>
      <c r="BD713" s="65"/>
      <c r="BE713" s="65"/>
      <c r="BF713" s="65"/>
      <c r="BG713" s="65"/>
      <c r="BH713" s="65"/>
      <c r="BI713" s="65"/>
      <c r="BJ713" s="65"/>
      <c r="BK713" s="65"/>
      <c r="BL713" s="65"/>
      <c r="BM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  <c r="AV714" s="65"/>
      <c r="AW714" s="65"/>
      <c r="AX714" s="65"/>
      <c r="AY714" s="65"/>
      <c r="AZ714" s="65"/>
      <c r="BA714" s="65"/>
      <c r="BB714" s="65"/>
      <c r="BC714" s="65"/>
      <c r="BD714" s="65"/>
      <c r="BE714" s="65"/>
      <c r="BF714" s="65"/>
      <c r="BG714" s="65"/>
      <c r="BH714" s="65"/>
      <c r="BI714" s="65"/>
      <c r="BJ714" s="65"/>
      <c r="BK714" s="65"/>
      <c r="BL714" s="65"/>
      <c r="BM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65"/>
      <c r="AV715" s="65"/>
      <c r="AW715" s="65"/>
      <c r="AX715" s="65"/>
      <c r="AY715" s="65"/>
      <c r="AZ715" s="65"/>
      <c r="BA715" s="65"/>
      <c r="BB715" s="65"/>
      <c r="BC715" s="65"/>
      <c r="BD715" s="65"/>
      <c r="BE715" s="65"/>
      <c r="BF715" s="65"/>
      <c r="BG715" s="65"/>
      <c r="BH715" s="65"/>
      <c r="BI715" s="65"/>
      <c r="BJ715" s="65"/>
      <c r="BK715" s="65"/>
      <c r="BL715" s="65"/>
      <c r="BM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65"/>
      <c r="AV716" s="65"/>
      <c r="AW716" s="65"/>
      <c r="AX716" s="65"/>
      <c r="AY716" s="65"/>
      <c r="AZ716" s="65"/>
      <c r="BA716" s="65"/>
      <c r="BB716" s="65"/>
      <c r="BC716" s="65"/>
      <c r="BD716" s="65"/>
      <c r="BE716" s="65"/>
      <c r="BF716" s="65"/>
      <c r="BG716" s="65"/>
      <c r="BH716" s="65"/>
      <c r="BI716" s="65"/>
      <c r="BJ716" s="65"/>
      <c r="BK716" s="65"/>
      <c r="BL716" s="65"/>
      <c r="BM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65"/>
      <c r="AV717" s="65"/>
      <c r="AW717" s="65"/>
      <c r="AX717" s="65"/>
      <c r="AY717" s="65"/>
      <c r="AZ717" s="65"/>
      <c r="BA717" s="65"/>
      <c r="BB717" s="65"/>
      <c r="BC717" s="65"/>
      <c r="BD717" s="65"/>
      <c r="BE717" s="65"/>
      <c r="BF717" s="65"/>
      <c r="BG717" s="65"/>
      <c r="BH717" s="65"/>
      <c r="BI717" s="65"/>
      <c r="BJ717" s="65"/>
      <c r="BK717" s="65"/>
      <c r="BL717" s="65"/>
      <c r="BM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65"/>
      <c r="AV718" s="65"/>
      <c r="AW718" s="65"/>
      <c r="AX718" s="65"/>
      <c r="AY718" s="65"/>
      <c r="AZ718" s="65"/>
      <c r="BA718" s="65"/>
      <c r="BB718" s="65"/>
      <c r="BC718" s="65"/>
      <c r="BD718" s="65"/>
      <c r="BE718" s="65"/>
      <c r="BF718" s="65"/>
      <c r="BG718" s="65"/>
      <c r="BH718" s="65"/>
      <c r="BI718" s="65"/>
      <c r="BJ718" s="65"/>
      <c r="BK718" s="65"/>
      <c r="BL718" s="65"/>
      <c r="BM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65"/>
      <c r="AV719" s="65"/>
      <c r="AW719" s="65"/>
      <c r="AX719" s="65"/>
      <c r="AY719" s="65"/>
      <c r="AZ719" s="65"/>
      <c r="BA719" s="65"/>
      <c r="BB719" s="65"/>
      <c r="BC719" s="65"/>
      <c r="BD719" s="65"/>
      <c r="BE719" s="65"/>
      <c r="BF719" s="65"/>
      <c r="BG719" s="65"/>
      <c r="BH719" s="65"/>
      <c r="BI719" s="65"/>
      <c r="BJ719" s="65"/>
      <c r="BK719" s="65"/>
      <c r="BL719" s="65"/>
      <c r="BM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65"/>
      <c r="AV720" s="65"/>
      <c r="AW720" s="65"/>
      <c r="AX720" s="65"/>
      <c r="AY720" s="65"/>
      <c r="AZ720" s="65"/>
      <c r="BA720" s="65"/>
      <c r="BB720" s="65"/>
      <c r="BC720" s="65"/>
      <c r="BD720" s="65"/>
      <c r="BE720" s="65"/>
      <c r="BF720" s="65"/>
      <c r="BG720" s="65"/>
      <c r="BH720" s="65"/>
      <c r="BI720" s="65"/>
      <c r="BJ720" s="65"/>
      <c r="BK720" s="65"/>
      <c r="BL720" s="65"/>
      <c r="BM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65"/>
      <c r="AV721" s="65"/>
      <c r="AW721" s="65"/>
      <c r="AX721" s="65"/>
      <c r="AY721" s="65"/>
      <c r="AZ721" s="65"/>
      <c r="BA721" s="65"/>
      <c r="BB721" s="65"/>
      <c r="BC721" s="65"/>
      <c r="BD721" s="65"/>
      <c r="BE721" s="65"/>
      <c r="BF721" s="65"/>
      <c r="BG721" s="65"/>
      <c r="BH721" s="65"/>
      <c r="BI721" s="65"/>
      <c r="BJ721" s="65"/>
      <c r="BK721" s="65"/>
      <c r="BL721" s="65"/>
      <c r="BM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  <c r="AV722" s="65"/>
      <c r="AW722" s="65"/>
      <c r="AX722" s="65"/>
      <c r="AY722" s="65"/>
      <c r="AZ722" s="65"/>
      <c r="BA722" s="65"/>
      <c r="BB722" s="65"/>
      <c r="BC722" s="65"/>
      <c r="BD722" s="65"/>
      <c r="BE722" s="65"/>
      <c r="BF722" s="65"/>
      <c r="BG722" s="65"/>
      <c r="BH722" s="65"/>
      <c r="BI722" s="65"/>
      <c r="BJ722" s="65"/>
      <c r="BK722" s="65"/>
      <c r="BL722" s="65"/>
      <c r="BM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65"/>
      <c r="AV723" s="65"/>
      <c r="AW723" s="65"/>
      <c r="AX723" s="65"/>
      <c r="AY723" s="65"/>
      <c r="AZ723" s="65"/>
      <c r="BA723" s="65"/>
      <c r="BB723" s="65"/>
      <c r="BC723" s="65"/>
      <c r="BD723" s="65"/>
      <c r="BE723" s="65"/>
      <c r="BF723" s="65"/>
      <c r="BG723" s="65"/>
      <c r="BH723" s="65"/>
      <c r="BI723" s="65"/>
      <c r="BJ723" s="65"/>
      <c r="BK723" s="65"/>
      <c r="BL723" s="65"/>
      <c r="BM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65"/>
      <c r="AV724" s="65"/>
      <c r="AW724" s="65"/>
      <c r="AX724" s="65"/>
      <c r="AY724" s="65"/>
      <c r="AZ724" s="65"/>
      <c r="BA724" s="65"/>
      <c r="BB724" s="65"/>
      <c r="BC724" s="65"/>
      <c r="BD724" s="65"/>
      <c r="BE724" s="65"/>
      <c r="BF724" s="65"/>
      <c r="BG724" s="65"/>
      <c r="BH724" s="65"/>
      <c r="BI724" s="65"/>
      <c r="BJ724" s="65"/>
      <c r="BK724" s="65"/>
      <c r="BL724" s="65"/>
      <c r="BM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65"/>
      <c r="AV725" s="65"/>
      <c r="AW725" s="65"/>
      <c r="AX725" s="65"/>
      <c r="AY725" s="65"/>
      <c r="AZ725" s="65"/>
      <c r="BA725" s="65"/>
      <c r="BB725" s="65"/>
      <c r="BC725" s="65"/>
      <c r="BD725" s="65"/>
      <c r="BE725" s="65"/>
      <c r="BF725" s="65"/>
      <c r="BG725" s="65"/>
      <c r="BH725" s="65"/>
      <c r="BI725" s="65"/>
      <c r="BJ725" s="65"/>
      <c r="BK725" s="65"/>
      <c r="BL725" s="65"/>
      <c r="BM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65"/>
      <c r="AV726" s="65"/>
      <c r="AW726" s="65"/>
      <c r="AX726" s="65"/>
      <c r="AY726" s="65"/>
      <c r="AZ726" s="65"/>
      <c r="BA726" s="65"/>
      <c r="BB726" s="65"/>
      <c r="BC726" s="65"/>
      <c r="BD726" s="65"/>
      <c r="BE726" s="65"/>
      <c r="BF726" s="65"/>
      <c r="BG726" s="65"/>
      <c r="BH726" s="65"/>
      <c r="BI726" s="65"/>
      <c r="BJ726" s="65"/>
      <c r="BK726" s="65"/>
      <c r="BL726" s="65"/>
      <c r="BM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65"/>
      <c r="AV727" s="65"/>
      <c r="AW727" s="65"/>
      <c r="AX727" s="65"/>
      <c r="AY727" s="65"/>
      <c r="AZ727" s="65"/>
      <c r="BA727" s="65"/>
      <c r="BB727" s="65"/>
      <c r="BC727" s="65"/>
      <c r="BD727" s="65"/>
      <c r="BE727" s="65"/>
      <c r="BF727" s="65"/>
      <c r="BG727" s="65"/>
      <c r="BH727" s="65"/>
      <c r="BI727" s="65"/>
      <c r="BJ727" s="65"/>
      <c r="BK727" s="65"/>
      <c r="BL727" s="65"/>
      <c r="BM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65"/>
      <c r="AV728" s="65"/>
      <c r="AW728" s="65"/>
      <c r="AX728" s="65"/>
      <c r="AY728" s="65"/>
      <c r="AZ728" s="65"/>
      <c r="BA728" s="65"/>
      <c r="BB728" s="65"/>
      <c r="BC728" s="65"/>
      <c r="BD728" s="65"/>
      <c r="BE728" s="65"/>
      <c r="BF728" s="65"/>
      <c r="BG728" s="65"/>
      <c r="BH728" s="65"/>
      <c r="BI728" s="65"/>
      <c r="BJ728" s="65"/>
      <c r="BK728" s="65"/>
      <c r="BL728" s="65"/>
      <c r="BM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65"/>
      <c r="AV729" s="65"/>
      <c r="AW729" s="65"/>
      <c r="AX729" s="65"/>
      <c r="AY729" s="65"/>
      <c r="AZ729" s="65"/>
      <c r="BA729" s="65"/>
      <c r="BB729" s="65"/>
      <c r="BC729" s="65"/>
      <c r="BD729" s="65"/>
      <c r="BE729" s="65"/>
      <c r="BF729" s="65"/>
      <c r="BG729" s="65"/>
      <c r="BH729" s="65"/>
      <c r="BI729" s="65"/>
      <c r="BJ729" s="65"/>
      <c r="BK729" s="65"/>
      <c r="BL729" s="65"/>
      <c r="BM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65"/>
      <c r="AV730" s="65"/>
      <c r="AW730" s="65"/>
      <c r="AX730" s="65"/>
      <c r="AY730" s="65"/>
      <c r="AZ730" s="65"/>
      <c r="BA730" s="65"/>
      <c r="BB730" s="65"/>
      <c r="BC730" s="65"/>
      <c r="BD730" s="65"/>
      <c r="BE730" s="65"/>
      <c r="BF730" s="65"/>
      <c r="BG730" s="65"/>
      <c r="BH730" s="65"/>
      <c r="BI730" s="65"/>
      <c r="BJ730" s="65"/>
      <c r="BK730" s="65"/>
      <c r="BL730" s="65"/>
      <c r="BM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65"/>
      <c r="AV731" s="65"/>
      <c r="AW731" s="65"/>
      <c r="AX731" s="65"/>
      <c r="AY731" s="65"/>
      <c r="AZ731" s="65"/>
      <c r="BA731" s="65"/>
      <c r="BB731" s="65"/>
      <c r="BC731" s="65"/>
      <c r="BD731" s="65"/>
      <c r="BE731" s="65"/>
      <c r="BF731" s="65"/>
      <c r="BG731" s="65"/>
      <c r="BH731" s="65"/>
      <c r="BI731" s="65"/>
      <c r="BJ731" s="65"/>
      <c r="BK731" s="65"/>
      <c r="BL731" s="65"/>
      <c r="BM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65"/>
      <c r="AV732" s="65"/>
      <c r="AW732" s="65"/>
      <c r="AX732" s="65"/>
      <c r="AY732" s="65"/>
      <c r="AZ732" s="65"/>
      <c r="BA732" s="65"/>
      <c r="BB732" s="65"/>
      <c r="BC732" s="65"/>
      <c r="BD732" s="65"/>
      <c r="BE732" s="65"/>
      <c r="BF732" s="65"/>
      <c r="BG732" s="65"/>
      <c r="BH732" s="65"/>
      <c r="BI732" s="65"/>
      <c r="BJ732" s="65"/>
      <c r="BK732" s="65"/>
      <c r="BL732" s="65"/>
      <c r="BM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65"/>
      <c r="AV733" s="65"/>
      <c r="AW733" s="65"/>
      <c r="AX733" s="65"/>
      <c r="AY733" s="65"/>
      <c r="AZ733" s="65"/>
      <c r="BA733" s="65"/>
      <c r="BB733" s="65"/>
      <c r="BC733" s="65"/>
      <c r="BD733" s="65"/>
      <c r="BE733" s="65"/>
      <c r="BF733" s="65"/>
      <c r="BG733" s="65"/>
      <c r="BH733" s="65"/>
      <c r="BI733" s="65"/>
      <c r="BJ733" s="65"/>
      <c r="BK733" s="65"/>
      <c r="BL733" s="65"/>
      <c r="BM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65"/>
      <c r="AV734" s="65"/>
      <c r="AW734" s="65"/>
      <c r="AX734" s="65"/>
      <c r="AY734" s="65"/>
      <c r="AZ734" s="65"/>
      <c r="BA734" s="65"/>
      <c r="BB734" s="65"/>
      <c r="BC734" s="65"/>
      <c r="BD734" s="65"/>
      <c r="BE734" s="65"/>
      <c r="BF734" s="65"/>
      <c r="BG734" s="65"/>
      <c r="BH734" s="65"/>
      <c r="BI734" s="65"/>
      <c r="BJ734" s="65"/>
      <c r="BK734" s="65"/>
      <c r="BL734" s="65"/>
      <c r="BM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65"/>
      <c r="AV735" s="65"/>
      <c r="AW735" s="65"/>
      <c r="AX735" s="65"/>
      <c r="AY735" s="65"/>
      <c r="AZ735" s="65"/>
      <c r="BA735" s="65"/>
      <c r="BB735" s="65"/>
      <c r="BC735" s="65"/>
      <c r="BD735" s="65"/>
      <c r="BE735" s="65"/>
      <c r="BF735" s="65"/>
      <c r="BG735" s="65"/>
      <c r="BH735" s="65"/>
      <c r="BI735" s="65"/>
      <c r="BJ735" s="65"/>
      <c r="BK735" s="65"/>
      <c r="BL735" s="65"/>
      <c r="BM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65"/>
      <c r="AV736" s="65"/>
      <c r="AW736" s="65"/>
      <c r="AX736" s="65"/>
      <c r="AY736" s="65"/>
      <c r="AZ736" s="65"/>
      <c r="BA736" s="65"/>
      <c r="BB736" s="65"/>
      <c r="BC736" s="65"/>
      <c r="BD736" s="65"/>
      <c r="BE736" s="65"/>
      <c r="BF736" s="65"/>
      <c r="BG736" s="65"/>
      <c r="BH736" s="65"/>
      <c r="BI736" s="65"/>
      <c r="BJ736" s="65"/>
      <c r="BK736" s="65"/>
      <c r="BL736" s="65"/>
      <c r="BM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65"/>
      <c r="AV737" s="65"/>
      <c r="AW737" s="65"/>
      <c r="AX737" s="65"/>
      <c r="AY737" s="65"/>
      <c r="AZ737" s="65"/>
      <c r="BA737" s="65"/>
      <c r="BB737" s="65"/>
      <c r="BC737" s="65"/>
      <c r="BD737" s="65"/>
      <c r="BE737" s="65"/>
      <c r="BF737" s="65"/>
      <c r="BG737" s="65"/>
      <c r="BH737" s="65"/>
      <c r="BI737" s="65"/>
      <c r="BJ737" s="65"/>
      <c r="BK737" s="65"/>
      <c r="BL737" s="65"/>
      <c r="BM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65"/>
      <c r="AV738" s="65"/>
      <c r="AW738" s="65"/>
      <c r="AX738" s="65"/>
      <c r="AY738" s="65"/>
      <c r="AZ738" s="65"/>
      <c r="BA738" s="65"/>
      <c r="BB738" s="65"/>
      <c r="BC738" s="65"/>
      <c r="BD738" s="65"/>
      <c r="BE738" s="65"/>
      <c r="BF738" s="65"/>
      <c r="BG738" s="65"/>
      <c r="BH738" s="65"/>
      <c r="BI738" s="65"/>
      <c r="BJ738" s="65"/>
      <c r="BK738" s="65"/>
      <c r="BL738" s="65"/>
      <c r="BM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65"/>
      <c r="AV739" s="65"/>
      <c r="AW739" s="65"/>
      <c r="AX739" s="65"/>
      <c r="AY739" s="65"/>
      <c r="AZ739" s="65"/>
      <c r="BA739" s="65"/>
      <c r="BB739" s="65"/>
      <c r="BC739" s="65"/>
      <c r="BD739" s="65"/>
      <c r="BE739" s="65"/>
      <c r="BF739" s="65"/>
      <c r="BG739" s="65"/>
      <c r="BH739" s="65"/>
      <c r="BI739" s="65"/>
      <c r="BJ739" s="65"/>
      <c r="BK739" s="65"/>
      <c r="BL739" s="65"/>
      <c r="BM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  <c r="AV740" s="65"/>
      <c r="AW740" s="65"/>
      <c r="AX740" s="65"/>
      <c r="AY740" s="65"/>
      <c r="AZ740" s="65"/>
      <c r="BA740" s="65"/>
      <c r="BB740" s="65"/>
      <c r="BC740" s="65"/>
      <c r="BD740" s="65"/>
      <c r="BE740" s="65"/>
      <c r="BF740" s="65"/>
      <c r="BG740" s="65"/>
      <c r="BH740" s="65"/>
      <c r="BI740" s="65"/>
      <c r="BJ740" s="65"/>
      <c r="BK740" s="65"/>
      <c r="BL740" s="65"/>
      <c r="BM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65"/>
      <c r="AV741" s="65"/>
      <c r="AW741" s="65"/>
      <c r="AX741" s="65"/>
      <c r="AY741" s="65"/>
      <c r="AZ741" s="65"/>
      <c r="BA741" s="65"/>
      <c r="BB741" s="65"/>
      <c r="BC741" s="65"/>
      <c r="BD741" s="65"/>
      <c r="BE741" s="65"/>
      <c r="BF741" s="65"/>
      <c r="BG741" s="65"/>
      <c r="BH741" s="65"/>
      <c r="BI741" s="65"/>
      <c r="BJ741" s="65"/>
      <c r="BK741" s="65"/>
      <c r="BL741" s="65"/>
      <c r="BM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65"/>
      <c r="AV742" s="65"/>
      <c r="AW742" s="65"/>
      <c r="AX742" s="65"/>
      <c r="AY742" s="65"/>
      <c r="AZ742" s="65"/>
      <c r="BA742" s="65"/>
      <c r="BB742" s="65"/>
      <c r="BC742" s="65"/>
      <c r="BD742" s="65"/>
      <c r="BE742" s="65"/>
      <c r="BF742" s="65"/>
      <c r="BG742" s="65"/>
      <c r="BH742" s="65"/>
      <c r="BI742" s="65"/>
      <c r="BJ742" s="65"/>
      <c r="BK742" s="65"/>
      <c r="BL742" s="65"/>
      <c r="BM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65"/>
      <c r="AV743" s="65"/>
      <c r="AW743" s="65"/>
      <c r="AX743" s="65"/>
      <c r="AY743" s="65"/>
      <c r="AZ743" s="65"/>
      <c r="BA743" s="65"/>
      <c r="BB743" s="65"/>
      <c r="BC743" s="65"/>
      <c r="BD743" s="65"/>
      <c r="BE743" s="65"/>
      <c r="BF743" s="65"/>
      <c r="BG743" s="65"/>
      <c r="BH743" s="65"/>
      <c r="BI743" s="65"/>
      <c r="BJ743" s="65"/>
      <c r="BK743" s="65"/>
      <c r="BL743" s="65"/>
      <c r="BM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65"/>
      <c r="AV744" s="65"/>
      <c r="AW744" s="65"/>
      <c r="AX744" s="65"/>
      <c r="AY744" s="65"/>
      <c r="AZ744" s="65"/>
      <c r="BA744" s="65"/>
      <c r="BB744" s="65"/>
      <c r="BC744" s="65"/>
      <c r="BD744" s="65"/>
      <c r="BE744" s="65"/>
      <c r="BF744" s="65"/>
      <c r="BG744" s="65"/>
      <c r="BH744" s="65"/>
      <c r="BI744" s="65"/>
      <c r="BJ744" s="65"/>
      <c r="BK744" s="65"/>
      <c r="BL744" s="65"/>
      <c r="BM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65"/>
      <c r="AV745" s="65"/>
      <c r="AW745" s="65"/>
      <c r="AX745" s="65"/>
      <c r="AY745" s="65"/>
      <c r="AZ745" s="65"/>
      <c r="BA745" s="65"/>
      <c r="BB745" s="65"/>
      <c r="BC745" s="65"/>
      <c r="BD745" s="65"/>
      <c r="BE745" s="65"/>
      <c r="BF745" s="65"/>
      <c r="BG745" s="65"/>
      <c r="BH745" s="65"/>
      <c r="BI745" s="65"/>
      <c r="BJ745" s="65"/>
      <c r="BK745" s="65"/>
      <c r="BL745" s="65"/>
      <c r="BM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65"/>
      <c r="AV746" s="65"/>
      <c r="AW746" s="65"/>
      <c r="AX746" s="65"/>
      <c r="AY746" s="65"/>
      <c r="AZ746" s="65"/>
      <c r="BA746" s="65"/>
      <c r="BB746" s="65"/>
      <c r="BC746" s="65"/>
      <c r="BD746" s="65"/>
      <c r="BE746" s="65"/>
      <c r="BF746" s="65"/>
      <c r="BG746" s="65"/>
      <c r="BH746" s="65"/>
      <c r="BI746" s="65"/>
      <c r="BJ746" s="65"/>
      <c r="BK746" s="65"/>
      <c r="BL746" s="65"/>
      <c r="BM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65"/>
      <c r="AV747" s="65"/>
      <c r="AW747" s="65"/>
      <c r="AX747" s="65"/>
      <c r="AY747" s="65"/>
      <c r="AZ747" s="65"/>
      <c r="BA747" s="65"/>
      <c r="BB747" s="65"/>
      <c r="BC747" s="65"/>
      <c r="BD747" s="65"/>
      <c r="BE747" s="65"/>
      <c r="BF747" s="65"/>
      <c r="BG747" s="65"/>
      <c r="BH747" s="65"/>
      <c r="BI747" s="65"/>
      <c r="BJ747" s="65"/>
      <c r="BK747" s="65"/>
      <c r="BL747" s="65"/>
      <c r="BM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65"/>
      <c r="AV748" s="65"/>
      <c r="AW748" s="65"/>
      <c r="AX748" s="65"/>
      <c r="AY748" s="65"/>
      <c r="AZ748" s="65"/>
      <c r="BA748" s="65"/>
      <c r="BB748" s="65"/>
      <c r="BC748" s="65"/>
      <c r="BD748" s="65"/>
      <c r="BE748" s="65"/>
      <c r="BF748" s="65"/>
      <c r="BG748" s="65"/>
      <c r="BH748" s="65"/>
      <c r="BI748" s="65"/>
      <c r="BJ748" s="65"/>
      <c r="BK748" s="65"/>
      <c r="BL748" s="65"/>
      <c r="BM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65"/>
      <c r="AV749" s="65"/>
      <c r="AW749" s="65"/>
      <c r="AX749" s="65"/>
      <c r="AY749" s="65"/>
      <c r="AZ749" s="65"/>
      <c r="BA749" s="65"/>
      <c r="BB749" s="65"/>
      <c r="BC749" s="65"/>
      <c r="BD749" s="65"/>
      <c r="BE749" s="65"/>
      <c r="BF749" s="65"/>
      <c r="BG749" s="65"/>
      <c r="BH749" s="65"/>
      <c r="BI749" s="65"/>
      <c r="BJ749" s="65"/>
      <c r="BK749" s="65"/>
      <c r="BL749" s="65"/>
      <c r="BM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65"/>
      <c r="AV750" s="65"/>
      <c r="AW750" s="65"/>
      <c r="AX750" s="65"/>
      <c r="AY750" s="65"/>
      <c r="AZ750" s="65"/>
      <c r="BA750" s="65"/>
      <c r="BB750" s="65"/>
      <c r="BC750" s="65"/>
      <c r="BD750" s="65"/>
      <c r="BE750" s="65"/>
      <c r="BF750" s="65"/>
      <c r="BG750" s="65"/>
      <c r="BH750" s="65"/>
      <c r="BI750" s="65"/>
      <c r="BJ750" s="65"/>
      <c r="BK750" s="65"/>
      <c r="BL750" s="65"/>
      <c r="BM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65"/>
      <c r="AV751" s="65"/>
      <c r="AW751" s="65"/>
      <c r="AX751" s="65"/>
      <c r="AY751" s="65"/>
      <c r="AZ751" s="65"/>
      <c r="BA751" s="65"/>
      <c r="BB751" s="65"/>
      <c r="BC751" s="65"/>
      <c r="BD751" s="65"/>
      <c r="BE751" s="65"/>
      <c r="BF751" s="65"/>
      <c r="BG751" s="65"/>
      <c r="BH751" s="65"/>
      <c r="BI751" s="65"/>
      <c r="BJ751" s="65"/>
      <c r="BK751" s="65"/>
      <c r="BL751" s="65"/>
      <c r="BM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65"/>
      <c r="AV752" s="65"/>
      <c r="AW752" s="65"/>
      <c r="AX752" s="65"/>
      <c r="AY752" s="65"/>
      <c r="AZ752" s="65"/>
      <c r="BA752" s="65"/>
      <c r="BB752" s="65"/>
      <c r="BC752" s="65"/>
      <c r="BD752" s="65"/>
      <c r="BE752" s="65"/>
      <c r="BF752" s="65"/>
      <c r="BG752" s="65"/>
      <c r="BH752" s="65"/>
      <c r="BI752" s="65"/>
      <c r="BJ752" s="65"/>
      <c r="BK752" s="65"/>
      <c r="BL752" s="65"/>
      <c r="BM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65"/>
      <c r="AV753" s="65"/>
      <c r="AW753" s="65"/>
      <c r="AX753" s="65"/>
      <c r="AY753" s="65"/>
      <c r="AZ753" s="65"/>
      <c r="BA753" s="65"/>
      <c r="BB753" s="65"/>
      <c r="BC753" s="65"/>
      <c r="BD753" s="65"/>
      <c r="BE753" s="65"/>
      <c r="BF753" s="65"/>
      <c r="BG753" s="65"/>
      <c r="BH753" s="65"/>
      <c r="BI753" s="65"/>
      <c r="BJ753" s="65"/>
      <c r="BK753" s="65"/>
      <c r="BL753" s="65"/>
      <c r="BM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65"/>
      <c r="AV754" s="65"/>
      <c r="AW754" s="65"/>
      <c r="AX754" s="65"/>
      <c r="AY754" s="65"/>
      <c r="AZ754" s="65"/>
      <c r="BA754" s="65"/>
      <c r="BB754" s="65"/>
      <c r="BC754" s="65"/>
      <c r="BD754" s="65"/>
      <c r="BE754" s="65"/>
      <c r="BF754" s="65"/>
      <c r="BG754" s="65"/>
      <c r="BH754" s="65"/>
      <c r="BI754" s="65"/>
      <c r="BJ754" s="65"/>
      <c r="BK754" s="65"/>
      <c r="BL754" s="65"/>
      <c r="BM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65"/>
      <c r="AV755" s="65"/>
      <c r="AW755" s="65"/>
      <c r="AX755" s="65"/>
      <c r="AY755" s="65"/>
      <c r="AZ755" s="65"/>
      <c r="BA755" s="65"/>
      <c r="BB755" s="65"/>
      <c r="BC755" s="65"/>
      <c r="BD755" s="65"/>
      <c r="BE755" s="65"/>
      <c r="BF755" s="65"/>
      <c r="BG755" s="65"/>
      <c r="BH755" s="65"/>
      <c r="BI755" s="65"/>
      <c r="BJ755" s="65"/>
      <c r="BK755" s="65"/>
      <c r="BL755" s="65"/>
      <c r="BM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65"/>
      <c r="AV756" s="65"/>
      <c r="AW756" s="65"/>
      <c r="AX756" s="65"/>
      <c r="AY756" s="65"/>
      <c r="AZ756" s="65"/>
      <c r="BA756" s="65"/>
      <c r="BB756" s="65"/>
      <c r="BC756" s="65"/>
      <c r="BD756" s="65"/>
      <c r="BE756" s="65"/>
      <c r="BF756" s="65"/>
      <c r="BG756" s="65"/>
      <c r="BH756" s="65"/>
      <c r="BI756" s="65"/>
      <c r="BJ756" s="65"/>
      <c r="BK756" s="65"/>
      <c r="BL756" s="65"/>
      <c r="BM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65"/>
      <c r="AV757" s="65"/>
      <c r="AW757" s="65"/>
      <c r="AX757" s="65"/>
      <c r="AY757" s="65"/>
      <c r="AZ757" s="65"/>
      <c r="BA757" s="65"/>
      <c r="BB757" s="65"/>
      <c r="BC757" s="65"/>
      <c r="BD757" s="65"/>
      <c r="BE757" s="65"/>
      <c r="BF757" s="65"/>
      <c r="BG757" s="65"/>
      <c r="BH757" s="65"/>
      <c r="BI757" s="65"/>
      <c r="BJ757" s="65"/>
      <c r="BK757" s="65"/>
      <c r="BL757" s="65"/>
      <c r="BM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65"/>
      <c r="AV758" s="65"/>
      <c r="AW758" s="65"/>
      <c r="AX758" s="65"/>
      <c r="AY758" s="65"/>
      <c r="AZ758" s="65"/>
      <c r="BA758" s="65"/>
      <c r="BB758" s="65"/>
      <c r="BC758" s="65"/>
      <c r="BD758" s="65"/>
      <c r="BE758" s="65"/>
      <c r="BF758" s="65"/>
      <c r="BG758" s="65"/>
      <c r="BH758" s="65"/>
      <c r="BI758" s="65"/>
      <c r="BJ758" s="65"/>
      <c r="BK758" s="65"/>
      <c r="BL758" s="65"/>
      <c r="BM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65"/>
      <c r="AV759" s="65"/>
      <c r="AW759" s="65"/>
      <c r="AX759" s="65"/>
      <c r="AY759" s="65"/>
      <c r="AZ759" s="65"/>
      <c r="BA759" s="65"/>
      <c r="BB759" s="65"/>
      <c r="BC759" s="65"/>
      <c r="BD759" s="65"/>
      <c r="BE759" s="65"/>
      <c r="BF759" s="65"/>
      <c r="BG759" s="65"/>
      <c r="BH759" s="65"/>
      <c r="BI759" s="65"/>
      <c r="BJ759" s="65"/>
      <c r="BK759" s="65"/>
      <c r="BL759" s="65"/>
      <c r="BM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65"/>
      <c r="AV760" s="65"/>
      <c r="AW760" s="65"/>
      <c r="AX760" s="65"/>
      <c r="AY760" s="65"/>
      <c r="AZ760" s="65"/>
      <c r="BA760" s="65"/>
      <c r="BB760" s="65"/>
      <c r="BC760" s="65"/>
      <c r="BD760" s="65"/>
      <c r="BE760" s="65"/>
      <c r="BF760" s="65"/>
      <c r="BG760" s="65"/>
      <c r="BH760" s="65"/>
      <c r="BI760" s="65"/>
      <c r="BJ760" s="65"/>
      <c r="BK760" s="65"/>
      <c r="BL760" s="65"/>
      <c r="BM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65"/>
      <c r="AV761" s="65"/>
      <c r="AW761" s="65"/>
      <c r="AX761" s="65"/>
      <c r="AY761" s="65"/>
      <c r="AZ761" s="65"/>
      <c r="BA761" s="65"/>
      <c r="BB761" s="65"/>
      <c r="BC761" s="65"/>
      <c r="BD761" s="65"/>
      <c r="BE761" s="65"/>
      <c r="BF761" s="65"/>
      <c r="BG761" s="65"/>
      <c r="BH761" s="65"/>
      <c r="BI761" s="65"/>
      <c r="BJ761" s="65"/>
      <c r="BK761" s="65"/>
      <c r="BL761" s="65"/>
      <c r="BM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65"/>
      <c r="AV762" s="65"/>
      <c r="AW762" s="65"/>
      <c r="AX762" s="65"/>
      <c r="AY762" s="65"/>
      <c r="AZ762" s="65"/>
      <c r="BA762" s="65"/>
      <c r="BB762" s="65"/>
      <c r="BC762" s="65"/>
      <c r="BD762" s="65"/>
      <c r="BE762" s="65"/>
      <c r="BF762" s="65"/>
      <c r="BG762" s="65"/>
      <c r="BH762" s="65"/>
      <c r="BI762" s="65"/>
      <c r="BJ762" s="65"/>
      <c r="BK762" s="65"/>
      <c r="BL762" s="65"/>
      <c r="BM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65"/>
      <c r="AV763" s="65"/>
      <c r="AW763" s="65"/>
      <c r="AX763" s="65"/>
      <c r="AY763" s="65"/>
      <c r="AZ763" s="65"/>
      <c r="BA763" s="65"/>
      <c r="BB763" s="65"/>
      <c r="BC763" s="65"/>
      <c r="BD763" s="65"/>
      <c r="BE763" s="65"/>
      <c r="BF763" s="65"/>
      <c r="BG763" s="65"/>
      <c r="BH763" s="65"/>
      <c r="BI763" s="65"/>
      <c r="BJ763" s="65"/>
      <c r="BK763" s="65"/>
      <c r="BL763" s="65"/>
      <c r="BM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65"/>
      <c r="AV764" s="65"/>
      <c r="AW764" s="65"/>
      <c r="AX764" s="65"/>
      <c r="AY764" s="65"/>
      <c r="AZ764" s="65"/>
      <c r="BA764" s="65"/>
      <c r="BB764" s="65"/>
      <c r="BC764" s="65"/>
      <c r="BD764" s="65"/>
      <c r="BE764" s="65"/>
      <c r="BF764" s="65"/>
      <c r="BG764" s="65"/>
      <c r="BH764" s="65"/>
      <c r="BI764" s="65"/>
      <c r="BJ764" s="65"/>
      <c r="BK764" s="65"/>
      <c r="BL764" s="65"/>
      <c r="BM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65"/>
      <c r="AV765" s="65"/>
      <c r="AW765" s="65"/>
      <c r="AX765" s="65"/>
      <c r="AY765" s="65"/>
      <c r="AZ765" s="65"/>
      <c r="BA765" s="65"/>
      <c r="BB765" s="65"/>
      <c r="BC765" s="65"/>
      <c r="BD765" s="65"/>
      <c r="BE765" s="65"/>
      <c r="BF765" s="65"/>
      <c r="BG765" s="65"/>
      <c r="BH765" s="65"/>
      <c r="BI765" s="65"/>
      <c r="BJ765" s="65"/>
      <c r="BK765" s="65"/>
      <c r="BL765" s="65"/>
      <c r="BM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65"/>
      <c r="AV766" s="65"/>
      <c r="AW766" s="65"/>
      <c r="AX766" s="65"/>
      <c r="AY766" s="65"/>
      <c r="AZ766" s="65"/>
      <c r="BA766" s="65"/>
      <c r="BB766" s="65"/>
      <c r="BC766" s="65"/>
      <c r="BD766" s="65"/>
      <c r="BE766" s="65"/>
      <c r="BF766" s="65"/>
      <c r="BG766" s="65"/>
      <c r="BH766" s="65"/>
      <c r="BI766" s="65"/>
      <c r="BJ766" s="65"/>
      <c r="BK766" s="65"/>
      <c r="BL766" s="65"/>
      <c r="BM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65"/>
      <c r="AV767" s="65"/>
      <c r="AW767" s="65"/>
      <c r="AX767" s="65"/>
      <c r="AY767" s="65"/>
      <c r="AZ767" s="65"/>
      <c r="BA767" s="65"/>
      <c r="BB767" s="65"/>
      <c r="BC767" s="65"/>
      <c r="BD767" s="65"/>
      <c r="BE767" s="65"/>
      <c r="BF767" s="65"/>
      <c r="BG767" s="65"/>
      <c r="BH767" s="65"/>
      <c r="BI767" s="65"/>
      <c r="BJ767" s="65"/>
      <c r="BK767" s="65"/>
      <c r="BL767" s="65"/>
      <c r="BM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65"/>
      <c r="AV768" s="65"/>
      <c r="AW768" s="65"/>
      <c r="AX768" s="65"/>
      <c r="AY768" s="65"/>
      <c r="AZ768" s="65"/>
      <c r="BA768" s="65"/>
      <c r="BB768" s="65"/>
      <c r="BC768" s="65"/>
      <c r="BD768" s="65"/>
      <c r="BE768" s="65"/>
      <c r="BF768" s="65"/>
      <c r="BG768" s="65"/>
      <c r="BH768" s="65"/>
      <c r="BI768" s="65"/>
      <c r="BJ768" s="65"/>
      <c r="BK768" s="65"/>
      <c r="BL768" s="65"/>
      <c r="BM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65"/>
      <c r="AV769" s="65"/>
      <c r="AW769" s="65"/>
      <c r="AX769" s="65"/>
      <c r="AY769" s="65"/>
      <c r="AZ769" s="65"/>
      <c r="BA769" s="65"/>
      <c r="BB769" s="65"/>
      <c r="BC769" s="65"/>
      <c r="BD769" s="65"/>
      <c r="BE769" s="65"/>
      <c r="BF769" s="65"/>
      <c r="BG769" s="65"/>
      <c r="BH769" s="65"/>
      <c r="BI769" s="65"/>
      <c r="BJ769" s="65"/>
      <c r="BK769" s="65"/>
      <c r="BL769" s="65"/>
      <c r="BM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65"/>
      <c r="AV770" s="65"/>
      <c r="AW770" s="65"/>
      <c r="AX770" s="65"/>
      <c r="AY770" s="65"/>
      <c r="AZ770" s="65"/>
      <c r="BA770" s="65"/>
      <c r="BB770" s="65"/>
      <c r="BC770" s="65"/>
      <c r="BD770" s="65"/>
      <c r="BE770" s="65"/>
      <c r="BF770" s="65"/>
      <c r="BG770" s="65"/>
      <c r="BH770" s="65"/>
      <c r="BI770" s="65"/>
      <c r="BJ770" s="65"/>
      <c r="BK770" s="65"/>
      <c r="BL770" s="65"/>
      <c r="BM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65"/>
      <c r="AV771" s="65"/>
      <c r="AW771" s="65"/>
      <c r="AX771" s="65"/>
      <c r="AY771" s="65"/>
      <c r="AZ771" s="65"/>
      <c r="BA771" s="65"/>
      <c r="BB771" s="65"/>
      <c r="BC771" s="65"/>
      <c r="BD771" s="65"/>
      <c r="BE771" s="65"/>
      <c r="BF771" s="65"/>
      <c r="BG771" s="65"/>
      <c r="BH771" s="65"/>
      <c r="BI771" s="65"/>
      <c r="BJ771" s="65"/>
      <c r="BK771" s="65"/>
      <c r="BL771" s="65"/>
      <c r="BM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65"/>
      <c r="AV772" s="65"/>
      <c r="AW772" s="65"/>
      <c r="AX772" s="65"/>
      <c r="AY772" s="65"/>
      <c r="AZ772" s="65"/>
      <c r="BA772" s="65"/>
      <c r="BB772" s="65"/>
      <c r="BC772" s="65"/>
      <c r="BD772" s="65"/>
      <c r="BE772" s="65"/>
      <c r="BF772" s="65"/>
      <c r="BG772" s="65"/>
      <c r="BH772" s="65"/>
      <c r="BI772" s="65"/>
      <c r="BJ772" s="65"/>
      <c r="BK772" s="65"/>
      <c r="BL772" s="65"/>
      <c r="BM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65"/>
      <c r="AV773" s="65"/>
      <c r="AW773" s="65"/>
      <c r="AX773" s="65"/>
      <c r="AY773" s="65"/>
      <c r="AZ773" s="65"/>
      <c r="BA773" s="65"/>
      <c r="BB773" s="65"/>
      <c r="BC773" s="65"/>
      <c r="BD773" s="65"/>
      <c r="BE773" s="65"/>
      <c r="BF773" s="65"/>
      <c r="BG773" s="65"/>
      <c r="BH773" s="65"/>
      <c r="BI773" s="65"/>
      <c r="BJ773" s="65"/>
      <c r="BK773" s="65"/>
      <c r="BL773" s="65"/>
      <c r="BM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  <c r="AV774" s="65"/>
      <c r="AW774" s="65"/>
      <c r="AX774" s="65"/>
      <c r="AY774" s="65"/>
      <c r="AZ774" s="65"/>
      <c r="BA774" s="65"/>
      <c r="BB774" s="65"/>
      <c r="BC774" s="65"/>
      <c r="BD774" s="65"/>
      <c r="BE774" s="65"/>
      <c r="BF774" s="65"/>
      <c r="BG774" s="65"/>
      <c r="BH774" s="65"/>
      <c r="BI774" s="65"/>
      <c r="BJ774" s="65"/>
      <c r="BK774" s="65"/>
      <c r="BL774" s="65"/>
      <c r="BM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65"/>
      <c r="AV775" s="65"/>
      <c r="AW775" s="65"/>
      <c r="AX775" s="65"/>
      <c r="AY775" s="65"/>
      <c r="AZ775" s="65"/>
      <c r="BA775" s="65"/>
      <c r="BB775" s="65"/>
      <c r="BC775" s="65"/>
      <c r="BD775" s="65"/>
      <c r="BE775" s="65"/>
      <c r="BF775" s="65"/>
      <c r="BG775" s="65"/>
      <c r="BH775" s="65"/>
      <c r="BI775" s="65"/>
      <c r="BJ775" s="65"/>
      <c r="BK775" s="65"/>
      <c r="BL775" s="65"/>
      <c r="BM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65"/>
      <c r="AV776" s="65"/>
      <c r="AW776" s="65"/>
      <c r="AX776" s="65"/>
      <c r="AY776" s="65"/>
      <c r="AZ776" s="65"/>
      <c r="BA776" s="65"/>
      <c r="BB776" s="65"/>
      <c r="BC776" s="65"/>
      <c r="BD776" s="65"/>
      <c r="BE776" s="65"/>
      <c r="BF776" s="65"/>
      <c r="BG776" s="65"/>
      <c r="BH776" s="65"/>
      <c r="BI776" s="65"/>
      <c r="BJ776" s="65"/>
      <c r="BK776" s="65"/>
      <c r="BL776" s="65"/>
      <c r="BM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65"/>
      <c r="AV777" s="65"/>
      <c r="AW777" s="65"/>
      <c r="AX777" s="65"/>
      <c r="AY777" s="65"/>
      <c r="AZ777" s="65"/>
      <c r="BA777" s="65"/>
      <c r="BB777" s="65"/>
      <c r="BC777" s="65"/>
      <c r="BD777" s="65"/>
      <c r="BE777" s="65"/>
      <c r="BF777" s="65"/>
      <c r="BG777" s="65"/>
      <c r="BH777" s="65"/>
      <c r="BI777" s="65"/>
      <c r="BJ777" s="65"/>
      <c r="BK777" s="65"/>
      <c r="BL777" s="65"/>
      <c r="BM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65"/>
      <c r="AV778" s="65"/>
      <c r="AW778" s="65"/>
      <c r="AX778" s="65"/>
      <c r="AY778" s="65"/>
      <c r="AZ778" s="65"/>
      <c r="BA778" s="65"/>
      <c r="BB778" s="65"/>
      <c r="BC778" s="65"/>
      <c r="BD778" s="65"/>
      <c r="BE778" s="65"/>
      <c r="BF778" s="65"/>
      <c r="BG778" s="65"/>
      <c r="BH778" s="65"/>
      <c r="BI778" s="65"/>
      <c r="BJ778" s="65"/>
      <c r="BK778" s="65"/>
      <c r="BL778" s="65"/>
      <c r="BM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65"/>
      <c r="AV779" s="65"/>
      <c r="AW779" s="65"/>
      <c r="AX779" s="65"/>
      <c r="AY779" s="65"/>
      <c r="AZ779" s="65"/>
      <c r="BA779" s="65"/>
      <c r="BB779" s="65"/>
      <c r="BC779" s="65"/>
      <c r="BD779" s="65"/>
      <c r="BE779" s="65"/>
      <c r="BF779" s="65"/>
      <c r="BG779" s="65"/>
      <c r="BH779" s="65"/>
      <c r="BI779" s="65"/>
      <c r="BJ779" s="65"/>
      <c r="BK779" s="65"/>
      <c r="BL779" s="65"/>
      <c r="BM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65"/>
      <c r="AV780" s="65"/>
      <c r="AW780" s="65"/>
      <c r="AX780" s="65"/>
      <c r="AY780" s="65"/>
      <c r="AZ780" s="65"/>
      <c r="BA780" s="65"/>
      <c r="BB780" s="65"/>
      <c r="BC780" s="65"/>
      <c r="BD780" s="65"/>
      <c r="BE780" s="65"/>
      <c r="BF780" s="65"/>
      <c r="BG780" s="65"/>
      <c r="BH780" s="65"/>
      <c r="BI780" s="65"/>
      <c r="BJ780" s="65"/>
      <c r="BK780" s="65"/>
      <c r="BL780" s="65"/>
      <c r="BM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65"/>
      <c r="AV781" s="65"/>
      <c r="AW781" s="65"/>
      <c r="AX781" s="65"/>
      <c r="AY781" s="65"/>
      <c r="AZ781" s="65"/>
      <c r="BA781" s="65"/>
      <c r="BB781" s="65"/>
      <c r="BC781" s="65"/>
      <c r="BD781" s="65"/>
      <c r="BE781" s="65"/>
      <c r="BF781" s="65"/>
      <c r="BG781" s="65"/>
      <c r="BH781" s="65"/>
      <c r="BI781" s="65"/>
      <c r="BJ781" s="65"/>
      <c r="BK781" s="65"/>
      <c r="BL781" s="65"/>
      <c r="BM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65"/>
      <c r="AV782" s="65"/>
      <c r="AW782" s="65"/>
      <c r="AX782" s="65"/>
      <c r="AY782" s="65"/>
      <c r="AZ782" s="65"/>
      <c r="BA782" s="65"/>
      <c r="BB782" s="65"/>
      <c r="BC782" s="65"/>
      <c r="BD782" s="65"/>
      <c r="BE782" s="65"/>
      <c r="BF782" s="65"/>
      <c r="BG782" s="65"/>
      <c r="BH782" s="65"/>
      <c r="BI782" s="65"/>
      <c r="BJ782" s="65"/>
      <c r="BK782" s="65"/>
      <c r="BL782" s="65"/>
      <c r="BM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65"/>
      <c r="AV783" s="65"/>
      <c r="AW783" s="65"/>
      <c r="AX783" s="65"/>
      <c r="AY783" s="65"/>
      <c r="AZ783" s="65"/>
      <c r="BA783" s="65"/>
      <c r="BB783" s="65"/>
      <c r="BC783" s="65"/>
      <c r="BD783" s="65"/>
      <c r="BE783" s="65"/>
      <c r="BF783" s="65"/>
      <c r="BG783" s="65"/>
      <c r="BH783" s="65"/>
      <c r="BI783" s="65"/>
      <c r="BJ783" s="65"/>
      <c r="BK783" s="65"/>
      <c r="BL783" s="65"/>
      <c r="BM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65"/>
      <c r="AV784" s="65"/>
      <c r="AW784" s="65"/>
      <c r="AX784" s="65"/>
      <c r="AY784" s="65"/>
      <c r="AZ784" s="65"/>
      <c r="BA784" s="65"/>
      <c r="BB784" s="65"/>
      <c r="BC784" s="65"/>
      <c r="BD784" s="65"/>
      <c r="BE784" s="65"/>
      <c r="BF784" s="65"/>
      <c r="BG784" s="65"/>
      <c r="BH784" s="65"/>
      <c r="BI784" s="65"/>
      <c r="BJ784" s="65"/>
      <c r="BK784" s="65"/>
      <c r="BL784" s="65"/>
      <c r="BM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65"/>
      <c r="AV785" s="65"/>
      <c r="AW785" s="65"/>
      <c r="AX785" s="65"/>
      <c r="AY785" s="65"/>
      <c r="AZ785" s="65"/>
      <c r="BA785" s="65"/>
      <c r="BB785" s="65"/>
      <c r="BC785" s="65"/>
      <c r="BD785" s="65"/>
      <c r="BE785" s="65"/>
      <c r="BF785" s="65"/>
      <c r="BG785" s="65"/>
      <c r="BH785" s="65"/>
      <c r="BI785" s="65"/>
      <c r="BJ785" s="65"/>
      <c r="BK785" s="65"/>
      <c r="BL785" s="65"/>
      <c r="BM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65"/>
      <c r="AV786" s="65"/>
      <c r="AW786" s="65"/>
      <c r="AX786" s="65"/>
      <c r="AY786" s="65"/>
      <c r="AZ786" s="65"/>
      <c r="BA786" s="65"/>
      <c r="BB786" s="65"/>
      <c r="BC786" s="65"/>
      <c r="BD786" s="65"/>
      <c r="BE786" s="65"/>
      <c r="BF786" s="65"/>
      <c r="BG786" s="65"/>
      <c r="BH786" s="65"/>
      <c r="BI786" s="65"/>
      <c r="BJ786" s="65"/>
      <c r="BK786" s="65"/>
      <c r="BL786" s="65"/>
      <c r="BM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65"/>
      <c r="AV787" s="65"/>
      <c r="AW787" s="65"/>
      <c r="AX787" s="65"/>
      <c r="AY787" s="65"/>
      <c r="AZ787" s="65"/>
      <c r="BA787" s="65"/>
      <c r="BB787" s="65"/>
      <c r="BC787" s="65"/>
      <c r="BD787" s="65"/>
      <c r="BE787" s="65"/>
      <c r="BF787" s="65"/>
      <c r="BG787" s="65"/>
      <c r="BH787" s="65"/>
      <c r="BI787" s="65"/>
      <c r="BJ787" s="65"/>
      <c r="BK787" s="65"/>
      <c r="BL787" s="65"/>
      <c r="BM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65"/>
      <c r="AV788" s="65"/>
      <c r="AW788" s="65"/>
      <c r="AX788" s="65"/>
      <c r="AY788" s="65"/>
      <c r="AZ788" s="65"/>
      <c r="BA788" s="65"/>
      <c r="BB788" s="65"/>
      <c r="BC788" s="65"/>
      <c r="BD788" s="65"/>
      <c r="BE788" s="65"/>
      <c r="BF788" s="65"/>
      <c r="BG788" s="65"/>
      <c r="BH788" s="65"/>
      <c r="BI788" s="65"/>
      <c r="BJ788" s="65"/>
      <c r="BK788" s="65"/>
      <c r="BL788" s="65"/>
      <c r="BM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65"/>
      <c r="AV789" s="65"/>
      <c r="AW789" s="65"/>
      <c r="AX789" s="65"/>
      <c r="AY789" s="65"/>
      <c r="AZ789" s="65"/>
      <c r="BA789" s="65"/>
      <c r="BB789" s="65"/>
      <c r="BC789" s="65"/>
      <c r="BD789" s="65"/>
      <c r="BE789" s="65"/>
      <c r="BF789" s="65"/>
      <c r="BG789" s="65"/>
      <c r="BH789" s="65"/>
      <c r="BI789" s="65"/>
      <c r="BJ789" s="65"/>
      <c r="BK789" s="65"/>
      <c r="BL789" s="65"/>
      <c r="BM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65"/>
      <c r="AV790" s="65"/>
      <c r="AW790" s="65"/>
      <c r="AX790" s="65"/>
      <c r="AY790" s="65"/>
      <c r="AZ790" s="65"/>
      <c r="BA790" s="65"/>
      <c r="BB790" s="65"/>
      <c r="BC790" s="65"/>
      <c r="BD790" s="65"/>
      <c r="BE790" s="65"/>
      <c r="BF790" s="65"/>
      <c r="BG790" s="65"/>
      <c r="BH790" s="65"/>
      <c r="BI790" s="65"/>
      <c r="BJ790" s="65"/>
      <c r="BK790" s="65"/>
      <c r="BL790" s="65"/>
      <c r="BM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65"/>
      <c r="AV791" s="65"/>
      <c r="AW791" s="65"/>
      <c r="AX791" s="65"/>
      <c r="AY791" s="65"/>
      <c r="AZ791" s="65"/>
      <c r="BA791" s="65"/>
      <c r="BB791" s="65"/>
      <c r="BC791" s="65"/>
      <c r="BD791" s="65"/>
      <c r="BE791" s="65"/>
      <c r="BF791" s="65"/>
      <c r="BG791" s="65"/>
      <c r="BH791" s="65"/>
      <c r="BI791" s="65"/>
      <c r="BJ791" s="65"/>
      <c r="BK791" s="65"/>
      <c r="BL791" s="65"/>
      <c r="BM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  <c r="AV792" s="65"/>
      <c r="AW792" s="65"/>
      <c r="AX792" s="65"/>
      <c r="AY792" s="65"/>
      <c r="AZ792" s="65"/>
      <c r="BA792" s="65"/>
      <c r="BB792" s="65"/>
      <c r="BC792" s="65"/>
      <c r="BD792" s="65"/>
      <c r="BE792" s="65"/>
      <c r="BF792" s="65"/>
      <c r="BG792" s="65"/>
      <c r="BH792" s="65"/>
      <c r="BI792" s="65"/>
      <c r="BJ792" s="65"/>
      <c r="BK792" s="65"/>
      <c r="BL792" s="65"/>
      <c r="BM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  <c r="AV793" s="65"/>
      <c r="AW793" s="65"/>
      <c r="AX793" s="65"/>
      <c r="AY793" s="65"/>
      <c r="AZ793" s="65"/>
      <c r="BA793" s="65"/>
      <c r="BB793" s="65"/>
      <c r="BC793" s="65"/>
      <c r="BD793" s="65"/>
      <c r="BE793" s="65"/>
      <c r="BF793" s="65"/>
      <c r="BG793" s="65"/>
      <c r="BH793" s="65"/>
      <c r="BI793" s="65"/>
      <c r="BJ793" s="65"/>
      <c r="BK793" s="65"/>
      <c r="BL793" s="65"/>
      <c r="BM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  <c r="AV794" s="65"/>
      <c r="AW794" s="65"/>
      <c r="AX794" s="65"/>
      <c r="AY794" s="65"/>
      <c r="AZ794" s="65"/>
      <c r="BA794" s="65"/>
      <c r="BB794" s="65"/>
      <c r="BC794" s="65"/>
      <c r="BD794" s="65"/>
      <c r="BE794" s="65"/>
      <c r="BF794" s="65"/>
      <c r="BG794" s="65"/>
      <c r="BH794" s="65"/>
      <c r="BI794" s="65"/>
      <c r="BJ794" s="65"/>
      <c r="BK794" s="65"/>
      <c r="BL794" s="65"/>
      <c r="BM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V795" s="65"/>
      <c r="AW795" s="65"/>
      <c r="AX795" s="65"/>
      <c r="AY795" s="65"/>
      <c r="AZ795" s="65"/>
      <c r="BA795" s="65"/>
      <c r="BB795" s="65"/>
      <c r="BC795" s="65"/>
      <c r="BD795" s="65"/>
      <c r="BE795" s="65"/>
      <c r="BF795" s="65"/>
      <c r="BG795" s="65"/>
      <c r="BH795" s="65"/>
      <c r="BI795" s="65"/>
      <c r="BJ795" s="65"/>
      <c r="BK795" s="65"/>
      <c r="BL795" s="65"/>
      <c r="BM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  <c r="AV796" s="65"/>
      <c r="AW796" s="65"/>
      <c r="AX796" s="65"/>
      <c r="AY796" s="65"/>
      <c r="AZ796" s="65"/>
      <c r="BA796" s="65"/>
      <c r="BB796" s="65"/>
      <c r="BC796" s="65"/>
      <c r="BD796" s="65"/>
      <c r="BE796" s="65"/>
      <c r="BF796" s="65"/>
      <c r="BG796" s="65"/>
      <c r="BH796" s="65"/>
      <c r="BI796" s="65"/>
      <c r="BJ796" s="65"/>
      <c r="BK796" s="65"/>
      <c r="BL796" s="65"/>
      <c r="BM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  <c r="AV797" s="65"/>
      <c r="AW797" s="65"/>
      <c r="AX797" s="65"/>
      <c r="AY797" s="65"/>
      <c r="AZ797" s="65"/>
      <c r="BA797" s="65"/>
      <c r="BB797" s="65"/>
      <c r="BC797" s="65"/>
      <c r="BD797" s="65"/>
      <c r="BE797" s="65"/>
      <c r="BF797" s="65"/>
      <c r="BG797" s="65"/>
      <c r="BH797" s="65"/>
      <c r="BI797" s="65"/>
      <c r="BJ797" s="65"/>
      <c r="BK797" s="65"/>
      <c r="BL797" s="65"/>
      <c r="BM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  <c r="AV798" s="65"/>
      <c r="AW798" s="65"/>
      <c r="AX798" s="65"/>
      <c r="AY798" s="65"/>
      <c r="AZ798" s="65"/>
      <c r="BA798" s="65"/>
      <c r="BB798" s="65"/>
      <c r="BC798" s="65"/>
      <c r="BD798" s="65"/>
      <c r="BE798" s="65"/>
      <c r="BF798" s="65"/>
      <c r="BG798" s="65"/>
      <c r="BH798" s="65"/>
      <c r="BI798" s="65"/>
      <c r="BJ798" s="65"/>
      <c r="BK798" s="65"/>
      <c r="BL798" s="65"/>
      <c r="BM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  <c r="AV799" s="65"/>
      <c r="AW799" s="65"/>
      <c r="AX799" s="65"/>
      <c r="AY799" s="65"/>
      <c r="AZ799" s="65"/>
      <c r="BA799" s="65"/>
      <c r="BB799" s="65"/>
      <c r="BC799" s="65"/>
      <c r="BD799" s="65"/>
      <c r="BE799" s="65"/>
      <c r="BF799" s="65"/>
      <c r="BG799" s="65"/>
      <c r="BH799" s="65"/>
      <c r="BI799" s="65"/>
      <c r="BJ799" s="65"/>
      <c r="BK799" s="65"/>
      <c r="BL799" s="65"/>
      <c r="BM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  <c r="AV800" s="65"/>
      <c r="AW800" s="65"/>
      <c r="AX800" s="65"/>
      <c r="AY800" s="65"/>
      <c r="AZ800" s="65"/>
      <c r="BA800" s="65"/>
      <c r="BB800" s="65"/>
      <c r="BC800" s="65"/>
      <c r="BD800" s="65"/>
      <c r="BE800" s="65"/>
      <c r="BF800" s="65"/>
      <c r="BG800" s="65"/>
      <c r="BH800" s="65"/>
      <c r="BI800" s="65"/>
      <c r="BJ800" s="65"/>
      <c r="BK800" s="65"/>
      <c r="BL800" s="65"/>
      <c r="BM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  <c r="AV801" s="65"/>
      <c r="AW801" s="65"/>
      <c r="AX801" s="65"/>
      <c r="AY801" s="65"/>
      <c r="AZ801" s="65"/>
      <c r="BA801" s="65"/>
      <c r="BB801" s="65"/>
      <c r="BC801" s="65"/>
      <c r="BD801" s="65"/>
      <c r="BE801" s="65"/>
      <c r="BF801" s="65"/>
      <c r="BG801" s="65"/>
      <c r="BH801" s="65"/>
      <c r="BI801" s="65"/>
      <c r="BJ801" s="65"/>
      <c r="BK801" s="65"/>
      <c r="BL801" s="65"/>
      <c r="BM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  <c r="AV802" s="65"/>
      <c r="AW802" s="65"/>
      <c r="AX802" s="65"/>
      <c r="AY802" s="65"/>
      <c r="AZ802" s="65"/>
      <c r="BA802" s="65"/>
      <c r="BB802" s="65"/>
      <c r="BC802" s="65"/>
      <c r="BD802" s="65"/>
      <c r="BE802" s="65"/>
      <c r="BF802" s="65"/>
      <c r="BG802" s="65"/>
      <c r="BH802" s="65"/>
      <c r="BI802" s="65"/>
      <c r="BJ802" s="65"/>
      <c r="BK802" s="65"/>
      <c r="BL802" s="65"/>
      <c r="BM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  <c r="AV803" s="65"/>
      <c r="AW803" s="65"/>
      <c r="AX803" s="65"/>
      <c r="AY803" s="65"/>
      <c r="AZ803" s="65"/>
      <c r="BA803" s="65"/>
      <c r="BB803" s="65"/>
      <c r="BC803" s="65"/>
      <c r="BD803" s="65"/>
      <c r="BE803" s="65"/>
      <c r="BF803" s="65"/>
      <c r="BG803" s="65"/>
      <c r="BH803" s="65"/>
      <c r="BI803" s="65"/>
      <c r="BJ803" s="65"/>
      <c r="BK803" s="65"/>
      <c r="BL803" s="65"/>
      <c r="BM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  <c r="AV804" s="65"/>
      <c r="AW804" s="65"/>
      <c r="AX804" s="65"/>
      <c r="AY804" s="65"/>
      <c r="AZ804" s="65"/>
      <c r="BA804" s="65"/>
      <c r="BB804" s="65"/>
      <c r="BC804" s="65"/>
      <c r="BD804" s="65"/>
      <c r="BE804" s="65"/>
      <c r="BF804" s="65"/>
      <c r="BG804" s="65"/>
      <c r="BH804" s="65"/>
      <c r="BI804" s="65"/>
      <c r="BJ804" s="65"/>
      <c r="BK804" s="65"/>
      <c r="BL804" s="65"/>
      <c r="BM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  <c r="AV805" s="65"/>
      <c r="AW805" s="65"/>
      <c r="AX805" s="65"/>
      <c r="AY805" s="65"/>
      <c r="AZ805" s="65"/>
      <c r="BA805" s="65"/>
      <c r="BB805" s="65"/>
      <c r="BC805" s="65"/>
      <c r="BD805" s="65"/>
      <c r="BE805" s="65"/>
      <c r="BF805" s="65"/>
      <c r="BG805" s="65"/>
      <c r="BH805" s="65"/>
      <c r="BI805" s="65"/>
      <c r="BJ805" s="65"/>
      <c r="BK805" s="65"/>
      <c r="BL805" s="65"/>
      <c r="BM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  <c r="AV806" s="65"/>
      <c r="AW806" s="65"/>
      <c r="AX806" s="65"/>
      <c r="AY806" s="65"/>
      <c r="AZ806" s="65"/>
      <c r="BA806" s="65"/>
      <c r="BB806" s="65"/>
      <c r="BC806" s="65"/>
      <c r="BD806" s="65"/>
      <c r="BE806" s="65"/>
      <c r="BF806" s="65"/>
      <c r="BG806" s="65"/>
      <c r="BH806" s="65"/>
      <c r="BI806" s="65"/>
      <c r="BJ806" s="65"/>
      <c r="BK806" s="65"/>
      <c r="BL806" s="65"/>
      <c r="BM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  <c r="AV807" s="65"/>
      <c r="AW807" s="65"/>
      <c r="AX807" s="65"/>
      <c r="AY807" s="65"/>
      <c r="AZ807" s="65"/>
      <c r="BA807" s="65"/>
      <c r="BB807" s="65"/>
      <c r="BC807" s="65"/>
      <c r="BD807" s="65"/>
      <c r="BE807" s="65"/>
      <c r="BF807" s="65"/>
      <c r="BG807" s="65"/>
      <c r="BH807" s="65"/>
      <c r="BI807" s="65"/>
      <c r="BJ807" s="65"/>
      <c r="BK807" s="65"/>
      <c r="BL807" s="65"/>
      <c r="BM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  <c r="AV808" s="65"/>
      <c r="AW808" s="65"/>
      <c r="AX808" s="65"/>
      <c r="AY808" s="65"/>
      <c r="AZ808" s="65"/>
      <c r="BA808" s="65"/>
      <c r="BB808" s="65"/>
      <c r="BC808" s="65"/>
      <c r="BD808" s="65"/>
      <c r="BE808" s="65"/>
      <c r="BF808" s="65"/>
      <c r="BG808" s="65"/>
      <c r="BH808" s="65"/>
      <c r="BI808" s="65"/>
      <c r="BJ808" s="65"/>
      <c r="BK808" s="65"/>
      <c r="BL808" s="65"/>
      <c r="BM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  <c r="AV809" s="65"/>
      <c r="AW809" s="65"/>
      <c r="AX809" s="65"/>
      <c r="AY809" s="65"/>
      <c r="AZ809" s="65"/>
      <c r="BA809" s="65"/>
      <c r="BB809" s="65"/>
      <c r="BC809" s="65"/>
      <c r="BD809" s="65"/>
      <c r="BE809" s="65"/>
      <c r="BF809" s="65"/>
      <c r="BG809" s="65"/>
      <c r="BH809" s="65"/>
      <c r="BI809" s="65"/>
      <c r="BJ809" s="65"/>
      <c r="BK809" s="65"/>
      <c r="BL809" s="65"/>
      <c r="BM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  <c r="AV810" s="65"/>
      <c r="AW810" s="65"/>
      <c r="AX810" s="65"/>
      <c r="AY810" s="65"/>
      <c r="AZ810" s="65"/>
      <c r="BA810" s="65"/>
      <c r="BB810" s="65"/>
      <c r="BC810" s="65"/>
      <c r="BD810" s="65"/>
      <c r="BE810" s="65"/>
      <c r="BF810" s="65"/>
      <c r="BG810" s="65"/>
      <c r="BH810" s="65"/>
      <c r="BI810" s="65"/>
      <c r="BJ810" s="65"/>
      <c r="BK810" s="65"/>
      <c r="BL810" s="65"/>
      <c r="BM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  <c r="AV811" s="65"/>
      <c r="AW811" s="65"/>
      <c r="AX811" s="65"/>
      <c r="AY811" s="65"/>
      <c r="AZ811" s="65"/>
      <c r="BA811" s="65"/>
      <c r="BB811" s="65"/>
      <c r="BC811" s="65"/>
      <c r="BD811" s="65"/>
      <c r="BE811" s="65"/>
      <c r="BF811" s="65"/>
      <c r="BG811" s="65"/>
      <c r="BH811" s="65"/>
      <c r="BI811" s="65"/>
      <c r="BJ811" s="65"/>
      <c r="BK811" s="65"/>
      <c r="BL811" s="65"/>
      <c r="BM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  <c r="AV812" s="65"/>
      <c r="AW812" s="65"/>
      <c r="AX812" s="65"/>
      <c r="AY812" s="65"/>
      <c r="AZ812" s="65"/>
      <c r="BA812" s="65"/>
      <c r="BB812" s="65"/>
      <c r="BC812" s="65"/>
      <c r="BD812" s="65"/>
      <c r="BE812" s="65"/>
      <c r="BF812" s="65"/>
      <c r="BG812" s="65"/>
      <c r="BH812" s="65"/>
      <c r="BI812" s="65"/>
      <c r="BJ812" s="65"/>
      <c r="BK812" s="65"/>
      <c r="BL812" s="65"/>
      <c r="BM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  <c r="AV813" s="65"/>
      <c r="AW813" s="65"/>
      <c r="AX813" s="65"/>
      <c r="AY813" s="65"/>
      <c r="AZ813" s="65"/>
      <c r="BA813" s="65"/>
      <c r="BB813" s="65"/>
      <c r="BC813" s="65"/>
      <c r="BD813" s="65"/>
      <c r="BE813" s="65"/>
      <c r="BF813" s="65"/>
      <c r="BG813" s="65"/>
      <c r="BH813" s="65"/>
      <c r="BI813" s="65"/>
      <c r="BJ813" s="65"/>
      <c r="BK813" s="65"/>
      <c r="BL813" s="65"/>
      <c r="BM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  <c r="AV814" s="65"/>
      <c r="AW814" s="65"/>
      <c r="AX814" s="65"/>
      <c r="AY814" s="65"/>
      <c r="AZ814" s="65"/>
      <c r="BA814" s="65"/>
      <c r="BB814" s="65"/>
      <c r="BC814" s="65"/>
      <c r="BD814" s="65"/>
      <c r="BE814" s="65"/>
      <c r="BF814" s="65"/>
      <c r="BG814" s="65"/>
      <c r="BH814" s="65"/>
      <c r="BI814" s="65"/>
      <c r="BJ814" s="65"/>
      <c r="BK814" s="65"/>
      <c r="BL814" s="65"/>
      <c r="BM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  <c r="AV815" s="65"/>
      <c r="AW815" s="65"/>
      <c r="AX815" s="65"/>
      <c r="AY815" s="65"/>
      <c r="AZ815" s="65"/>
      <c r="BA815" s="65"/>
      <c r="BB815" s="65"/>
      <c r="BC815" s="65"/>
      <c r="BD815" s="65"/>
      <c r="BE815" s="65"/>
      <c r="BF815" s="65"/>
      <c r="BG815" s="65"/>
      <c r="BH815" s="65"/>
      <c r="BI815" s="65"/>
      <c r="BJ815" s="65"/>
      <c r="BK815" s="65"/>
      <c r="BL815" s="65"/>
      <c r="BM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  <c r="AV816" s="65"/>
      <c r="AW816" s="65"/>
      <c r="AX816" s="65"/>
      <c r="AY816" s="65"/>
      <c r="AZ816" s="65"/>
      <c r="BA816" s="65"/>
      <c r="BB816" s="65"/>
      <c r="BC816" s="65"/>
      <c r="BD816" s="65"/>
      <c r="BE816" s="65"/>
      <c r="BF816" s="65"/>
      <c r="BG816" s="65"/>
      <c r="BH816" s="65"/>
      <c r="BI816" s="65"/>
      <c r="BJ816" s="65"/>
      <c r="BK816" s="65"/>
      <c r="BL816" s="65"/>
      <c r="BM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  <c r="AV817" s="65"/>
      <c r="AW817" s="65"/>
      <c r="AX817" s="65"/>
      <c r="AY817" s="65"/>
      <c r="AZ817" s="65"/>
      <c r="BA817" s="65"/>
      <c r="BB817" s="65"/>
      <c r="BC817" s="65"/>
      <c r="BD817" s="65"/>
      <c r="BE817" s="65"/>
      <c r="BF817" s="65"/>
      <c r="BG817" s="65"/>
      <c r="BH817" s="65"/>
      <c r="BI817" s="65"/>
      <c r="BJ817" s="65"/>
      <c r="BK817" s="65"/>
      <c r="BL817" s="65"/>
      <c r="BM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  <c r="AV818" s="65"/>
      <c r="AW818" s="65"/>
      <c r="AX818" s="65"/>
      <c r="AY818" s="65"/>
      <c r="AZ818" s="65"/>
      <c r="BA818" s="65"/>
      <c r="BB818" s="65"/>
      <c r="BC818" s="65"/>
      <c r="BD818" s="65"/>
      <c r="BE818" s="65"/>
      <c r="BF818" s="65"/>
      <c r="BG818" s="65"/>
      <c r="BH818" s="65"/>
      <c r="BI818" s="65"/>
      <c r="BJ818" s="65"/>
      <c r="BK818" s="65"/>
      <c r="BL818" s="65"/>
      <c r="BM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  <c r="AV819" s="65"/>
      <c r="AW819" s="65"/>
      <c r="AX819" s="65"/>
      <c r="AY819" s="65"/>
      <c r="AZ819" s="65"/>
      <c r="BA819" s="65"/>
      <c r="BB819" s="65"/>
      <c r="BC819" s="65"/>
      <c r="BD819" s="65"/>
      <c r="BE819" s="65"/>
      <c r="BF819" s="65"/>
      <c r="BG819" s="65"/>
      <c r="BH819" s="65"/>
      <c r="BI819" s="65"/>
      <c r="BJ819" s="65"/>
      <c r="BK819" s="65"/>
      <c r="BL819" s="65"/>
      <c r="BM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  <c r="AV820" s="65"/>
      <c r="AW820" s="65"/>
      <c r="AX820" s="65"/>
      <c r="AY820" s="65"/>
      <c r="AZ820" s="65"/>
      <c r="BA820" s="65"/>
      <c r="BB820" s="65"/>
      <c r="BC820" s="65"/>
      <c r="BD820" s="65"/>
      <c r="BE820" s="65"/>
      <c r="BF820" s="65"/>
      <c r="BG820" s="65"/>
      <c r="BH820" s="65"/>
      <c r="BI820" s="65"/>
      <c r="BJ820" s="65"/>
      <c r="BK820" s="65"/>
      <c r="BL820" s="65"/>
      <c r="BM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  <c r="AV821" s="65"/>
      <c r="AW821" s="65"/>
      <c r="AX821" s="65"/>
      <c r="AY821" s="65"/>
      <c r="AZ821" s="65"/>
      <c r="BA821" s="65"/>
      <c r="BB821" s="65"/>
      <c r="BC821" s="65"/>
      <c r="BD821" s="65"/>
      <c r="BE821" s="65"/>
      <c r="BF821" s="65"/>
      <c r="BG821" s="65"/>
      <c r="BH821" s="65"/>
      <c r="BI821" s="65"/>
      <c r="BJ821" s="65"/>
      <c r="BK821" s="65"/>
      <c r="BL821" s="65"/>
      <c r="BM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V822" s="65"/>
      <c r="AW822" s="65"/>
      <c r="AX822" s="65"/>
      <c r="AY822" s="65"/>
      <c r="AZ822" s="65"/>
      <c r="BA822" s="65"/>
      <c r="BB822" s="65"/>
      <c r="BC822" s="65"/>
      <c r="BD822" s="65"/>
      <c r="BE822" s="65"/>
      <c r="BF822" s="65"/>
      <c r="BG822" s="65"/>
      <c r="BH822" s="65"/>
      <c r="BI822" s="65"/>
      <c r="BJ822" s="65"/>
      <c r="BK822" s="65"/>
      <c r="BL822" s="65"/>
      <c r="BM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  <c r="AV823" s="65"/>
      <c r="AW823" s="65"/>
      <c r="AX823" s="65"/>
      <c r="AY823" s="65"/>
      <c r="AZ823" s="65"/>
      <c r="BA823" s="65"/>
      <c r="BB823" s="65"/>
      <c r="BC823" s="65"/>
      <c r="BD823" s="65"/>
      <c r="BE823" s="65"/>
      <c r="BF823" s="65"/>
      <c r="BG823" s="65"/>
      <c r="BH823" s="65"/>
      <c r="BI823" s="65"/>
      <c r="BJ823" s="65"/>
      <c r="BK823" s="65"/>
      <c r="BL823" s="65"/>
      <c r="BM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  <c r="AV824" s="65"/>
      <c r="AW824" s="65"/>
      <c r="AX824" s="65"/>
      <c r="AY824" s="65"/>
      <c r="AZ824" s="65"/>
      <c r="BA824" s="65"/>
      <c r="BB824" s="65"/>
      <c r="BC824" s="65"/>
      <c r="BD824" s="65"/>
      <c r="BE824" s="65"/>
      <c r="BF824" s="65"/>
      <c r="BG824" s="65"/>
      <c r="BH824" s="65"/>
      <c r="BI824" s="65"/>
      <c r="BJ824" s="65"/>
      <c r="BK824" s="65"/>
      <c r="BL824" s="65"/>
      <c r="BM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65"/>
      <c r="AV825" s="65"/>
      <c r="AW825" s="65"/>
      <c r="AX825" s="65"/>
      <c r="AY825" s="65"/>
      <c r="AZ825" s="65"/>
      <c r="BA825" s="65"/>
      <c r="BB825" s="65"/>
      <c r="BC825" s="65"/>
      <c r="BD825" s="65"/>
      <c r="BE825" s="65"/>
      <c r="BF825" s="65"/>
      <c r="BG825" s="65"/>
      <c r="BH825" s="65"/>
      <c r="BI825" s="65"/>
      <c r="BJ825" s="65"/>
      <c r="BK825" s="65"/>
      <c r="BL825" s="65"/>
      <c r="BM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65"/>
      <c r="AV826" s="65"/>
      <c r="AW826" s="65"/>
      <c r="AX826" s="65"/>
      <c r="AY826" s="65"/>
      <c r="AZ826" s="65"/>
      <c r="BA826" s="65"/>
      <c r="BB826" s="65"/>
      <c r="BC826" s="65"/>
      <c r="BD826" s="65"/>
      <c r="BE826" s="65"/>
      <c r="BF826" s="65"/>
      <c r="BG826" s="65"/>
      <c r="BH826" s="65"/>
      <c r="BI826" s="65"/>
      <c r="BJ826" s="65"/>
      <c r="BK826" s="65"/>
      <c r="BL826" s="65"/>
      <c r="BM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65"/>
      <c r="AV827" s="65"/>
      <c r="AW827" s="65"/>
      <c r="AX827" s="65"/>
      <c r="AY827" s="65"/>
      <c r="AZ827" s="65"/>
      <c r="BA827" s="65"/>
      <c r="BB827" s="65"/>
      <c r="BC827" s="65"/>
      <c r="BD827" s="65"/>
      <c r="BE827" s="65"/>
      <c r="BF827" s="65"/>
      <c r="BG827" s="65"/>
      <c r="BH827" s="65"/>
      <c r="BI827" s="65"/>
      <c r="BJ827" s="65"/>
      <c r="BK827" s="65"/>
      <c r="BL827" s="65"/>
      <c r="BM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65"/>
      <c r="AV828" s="65"/>
      <c r="AW828" s="65"/>
      <c r="AX828" s="65"/>
      <c r="AY828" s="65"/>
      <c r="AZ828" s="65"/>
      <c r="BA828" s="65"/>
      <c r="BB828" s="65"/>
      <c r="BC828" s="65"/>
      <c r="BD828" s="65"/>
      <c r="BE828" s="65"/>
      <c r="BF828" s="65"/>
      <c r="BG828" s="65"/>
      <c r="BH828" s="65"/>
      <c r="BI828" s="65"/>
      <c r="BJ828" s="65"/>
      <c r="BK828" s="65"/>
      <c r="BL828" s="65"/>
      <c r="BM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65"/>
      <c r="AV829" s="65"/>
      <c r="AW829" s="65"/>
      <c r="AX829" s="65"/>
      <c r="AY829" s="65"/>
      <c r="AZ829" s="65"/>
      <c r="BA829" s="65"/>
      <c r="BB829" s="65"/>
      <c r="BC829" s="65"/>
      <c r="BD829" s="65"/>
      <c r="BE829" s="65"/>
      <c r="BF829" s="65"/>
      <c r="BG829" s="65"/>
      <c r="BH829" s="65"/>
      <c r="BI829" s="65"/>
      <c r="BJ829" s="65"/>
      <c r="BK829" s="65"/>
      <c r="BL829" s="65"/>
      <c r="BM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65"/>
      <c r="AV830" s="65"/>
      <c r="AW830" s="65"/>
      <c r="AX830" s="65"/>
      <c r="AY830" s="65"/>
      <c r="AZ830" s="65"/>
      <c r="BA830" s="65"/>
      <c r="BB830" s="65"/>
      <c r="BC830" s="65"/>
      <c r="BD830" s="65"/>
      <c r="BE830" s="65"/>
      <c r="BF830" s="65"/>
      <c r="BG830" s="65"/>
      <c r="BH830" s="65"/>
      <c r="BI830" s="65"/>
      <c r="BJ830" s="65"/>
      <c r="BK830" s="65"/>
      <c r="BL830" s="65"/>
      <c r="BM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65"/>
      <c r="AV831" s="65"/>
      <c r="AW831" s="65"/>
      <c r="AX831" s="65"/>
      <c r="AY831" s="65"/>
      <c r="AZ831" s="65"/>
      <c r="BA831" s="65"/>
      <c r="BB831" s="65"/>
      <c r="BC831" s="65"/>
      <c r="BD831" s="65"/>
      <c r="BE831" s="65"/>
      <c r="BF831" s="65"/>
      <c r="BG831" s="65"/>
      <c r="BH831" s="65"/>
      <c r="BI831" s="65"/>
      <c r="BJ831" s="65"/>
      <c r="BK831" s="65"/>
      <c r="BL831" s="65"/>
      <c r="BM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65"/>
      <c r="AV832" s="65"/>
      <c r="AW832" s="65"/>
      <c r="AX832" s="65"/>
      <c r="AY832" s="65"/>
      <c r="AZ832" s="65"/>
      <c r="BA832" s="65"/>
      <c r="BB832" s="65"/>
      <c r="BC832" s="65"/>
      <c r="BD832" s="65"/>
      <c r="BE832" s="65"/>
      <c r="BF832" s="65"/>
      <c r="BG832" s="65"/>
      <c r="BH832" s="65"/>
      <c r="BI832" s="65"/>
      <c r="BJ832" s="65"/>
      <c r="BK832" s="65"/>
      <c r="BL832" s="65"/>
      <c r="BM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65"/>
      <c r="AV833" s="65"/>
      <c r="AW833" s="65"/>
      <c r="AX833" s="65"/>
      <c r="AY833" s="65"/>
      <c r="AZ833" s="65"/>
      <c r="BA833" s="65"/>
      <c r="BB833" s="65"/>
      <c r="BC833" s="65"/>
      <c r="BD833" s="65"/>
      <c r="BE833" s="65"/>
      <c r="BF833" s="65"/>
      <c r="BG833" s="65"/>
      <c r="BH833" s="65"/>
      <c r="BI833" s="65"/>
      <c r="BJ833" s="65"/>
      <c r="BK833" s="65"/>
      <c r="BL833" s="65"/>
      <c r="BM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65"/>
      <c r="AV834" s="65"/>
      <c r="AW834" s="65"/>
      <c r="AX834" s="65"/>
      <c r="AY834" s="65"/>
      <c r="AZ834" s="65"/>
      <c r="BA834" s="65"/>
      <c r="BB834" s="65"/>
      <c r="BC834" s="65"/>
      <c r="BD834" s="65"/>
      <c r="BE834" s="65"/>
      <c r="BF834" s="65"/>
      <c r="BG834" s="65"/>
      <c r="BH834" s="65"/>
      <c r="BI834" s="65"/>
      <c r="BJ834" s="65"/>
      <c r="BK834" s="65"/>
      <c r="BL834" s="65"/>
      <c r="BM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65"/>
      <c r="AV835" s="65"/>
      <c r="AW835" s="65"/>
      <c r="AX835" s="65"/>
      <c r="AY835" s="65"/>
      <c r="AZ835" s="65"/>
      <c r="BA835" s="65"/>
      <c r="BB835" s="65"/>
      <c r="BC835" s="65"/>
      <c r="BD835" s="65"/>
      <c r="BE835" s="65"/>
      <c r="BF835" s="65"/>
      <c r="BG835" s="65"/>
      <c r="BH835" s="65"/>
      <c r="BI835" s="65"/>
      <c r="BJ835" s="65"/>
      <c r="BK835" s="65"/>
      <c r="BL835" s="65"/>
      <c r="BM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65"/>
      <c r="AV836" s="65"/>
      <c r="AW836" s="65"/>
      <c r="AX836" s="65"/>
      <c r="AY836" s="65"/>
      <c r="AZ836" s="65"/>
      <c r="BA836" s="65"/>
      <c r="BB836" s="65"/>
      <c r="BC836" s="65"/>
      <c r="BD836" s="65"/>
      <c r="BE836" s="65"/>
      <c r="BF836" s="65"/>
      <c r="BG836" s="65"/>
      <c r="BH836" s="65"/>
      <c r="BI836" s="65"/>
      <c r="BJ836" s="65"/>
      <c r="BK836" s="65"/>
      <c r="BL836" s="65"/>
      <c r="BM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65"/>
      <c r="AV837" s="65"/>
      <c r="AW837" s="65"/>
      <c r="AX837" s="65"/>
      <c r="AY837" s="65"/>
      <c r="AZ837" s="65"/>
      <c r="BA837" s="65"/>
      <c r="BB837" s="65"/>
      <c r="BC837" s="65"/>
      <c r="BD837" s="65"/>
      <c r="BE837" s="65"/>
      <c r="BF837" s="65"/>
      <c r="BG837" s="65"/>
      <c r="BH837" s="65"/>
      <c r="BI837" s="65"/>
      <c r="BJ837" s="65"/>
      <c r="BK837" s="65"/>
      <c r="BL837" s="65"/>
      <c r="BM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65"/>
      <c r="AV838" s="65"/>
      <c r="AW838" s="65"/>
      <c r="AX838" s="65"/>
      <c r="AY838" s="65"/>
      <c r="AZ838" s="65"/>
      <c r="BA838" s="65"/>
      <c r="BB838" s="65"/>
      <c r="BC838" s="65"/>
      <c r="BD838" s="65"/>
      <c r="BE838" s="65"/>
      <c r="BF838" s="65"/>
      <c r="BG838" s="65"/>
      <c r="BH838" s="65"/>
      <c r="BI838" s="65"/>
      <c r="BJ838" s="65"/>
      <c r="BK838" s="65"/>
      <c r="BL838" s="65"/>
      <c r="BM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65"/>
      <c r="AV839" s="65"/>
      <c r="AW839" s="65"/>
      <c r="AX839" s="65"/>
      <c r="AY839" s="65"/>
      <c r="AZ839" s="65"/>
      <c r="BA839" s="65"/>
      <c r="BB839" s="65"/>
      <c r="BC839" s="65"/>
      <c r="BD839" s="65"/>
      <c r="BE839" s="65"/>
      <c r="BF839" s="65"/>
      <c r="BG839" s="65"/>
      <c r="BH839" s="65"/>
      <c r="BI839" s="65"/>
      <c r="BJ839" s="65"/>
      <c r="BK839" s="65"/>
      <c r="BL839" s="65"/>
      <c r="BM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65"/>
      <c r="AV840" s="65"/>
      <c r="AW840" s="65"/>
      <c r="AX840" s="65"/>
      <c r="AY840" s="65"/>
      <c r="AZ840" s="65"/>
      <c r="BA840" s="65"/>
      <c r="BB840" s="65"/>
      <c r="BC840" s="65"/>
      <c r="BD840" s="65"/>
      <c r="BE840" s="65"/>
      <c r="BF840" s="65"/>
      <c r="BG840" s="65"/>
      <c r="BH840" s="65"/>
      <c r="BI840" s="65"/>
      <c r="BJ840" s="65"/>
      <c r="BK840" s="65"/>
      <c r="BL840" s="65"/>
      <c r="BM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65"/>
      <c r="AV841" s="65"/>
      <c r="AW841" s="65"/>
      <c r="AX841" s="65"/>
      <c r="AY841" s="65"/>
      <c r="AZ841" s="65"/>
      <c r="BA841" s="65"/>
      <c r="BB841" s="65"/>
      <c r="BC841" s="65"/>
      <c r="BD841" s="65"/>
      <c r="BE841" s="65"/>
      <c r="BF841" s="65"/>
      <c r="BG841" s="65"/>
      <c r="BH841" s="65"/>
      <c r="BI841" s="65"/>
      <c r="BJ841" s="65"/>
      <c r="BK841" s="65"/>
      <c r="BL841" s="65"/>
      <c r="BM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  <c r="AV842" s="65"/>
      <c r="AW842" s="65"/>
      <c r="AX842" s="65"/>
      <c r="AY842" s="65"/>
      <c r="AZ842" s="65"/>
      <c r="BA842" s="65"/>
      <c r="BB842" s="65"/>
      <c r="BC842" s="65"/>
      <c r="BD842" s="65"/>
      <c r="BE842" s="65"/>
      <c r="BF842" s="65"/>
      <c r="BG842" s="65"/>
      <c r="BH842" s="65"/>
      <c r="BI842" s="65"/>
      <c r="BJ842" s="65"/>
      <c r="BK842" s="65"/>
      <c r="BL842" s="65"/>
      <c r="BM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65"/>
      <c r="AV843" s="65"/>
      <c r="AW843" s="65"/>
      <c r="AX843" s="65"/>
      <c r="AY843" s="65"/>
      <c r="AZ843" s="65"/>
      <c r="BA843" s="65"/>
      <c r="BB843" s="65"/>
      <c r="BC843" s="65"/>
      <c r="BD843" s="65"/>
      <c r="BE843" s="65"/>
      <c r="BF843" s="65"/>
      <c r="BG843" s="65"/>
      <c r="BH843" s="65"/>
      <c r="BI843" s="65"/>
      <c r="BJ843" s="65"/>
      <c r="BK843" s="65"/>
      <c r="BL843" s="65"/>
      <c r="BM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65"/>
      <c r="AV844" s="65"/>
      <c r="AW844" s="65"/>
      <c r="AX844" s="65"/>
      <c r="AY844" s="65"/>
      <c r="AZ844" s="65"/>
      <c r="BA844" s="65"/>
      <c r="BB844" s="65"/>
      <c r="BC844" s="65"/>
      <c r="BD844" s="65"/>
      <c r="BE844" s="65"/>
      <c r="BF844" s="65"/>
      <c r="BG844" s="65"/>
      <c r="BH844" s="65"/>
      <c r="BI844" s="65"/>
      <c r="BJ844" s="65"/>
      <c r="BK844" s="65"/>
      <c r="BL844" s="65"/>
      <c r="BM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65"/>
      <c r="AV845" s="65"/>
      <c r="AW845" s="65"/>
      <c r="AX845" s="65"/>
      <c r="AY845" s="65"/>
      <c r="AZ845" s="65"/>
      <c r="BA845" s="65"/>
      <c r="BB845" s="65"/>
      <c r="BC845" s="65"/>
      <c r="BD845" s="65"/>
      <c r="BE845" s="65"/>
      <c r="BF845" s="65"/>
      <c r="BG845" s="65"/>
      <c r="BH845" s="65"/>
      <c r="BI845" s="65"/>
      <c r="BJ845" s="65"/>
      <c r="BK845" s="65"/>
      <c r="BL845" s="65"/>
      <c r="BM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65"/>
      <c r="AV846" s="65"/>
      <c r="AW846" s="65"/>
      <c r="AX846" s="65"/>
      <c r="AY846" s="65"/>
      <c r="AZ846" s="65"/>
      <c r="BA846" s="65"/>
      <c r="BB846" s="65"/>
      <c r="BC846" s="65"/>
      <c r="BD846" s="65"/>
      <c r="BE846" s="65"/>
      <c r="BF846" s="65"/>
      <c r="BG846" s="65"/>
      <c r="BH846" s="65"/>
      <c r="BI846" s="65"/>
      <c r="BJ846" s="65"/>
      <c r="BK846" s="65"/>
      <c r="BL846" s="65"/>
      <c r="BM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65"/>
      <c r="AV847" s="65"/>
      <c r="AW847" s="65"/>
      <c r="AX847" s="65"/>
      <c r="AY847" s="65"/>
      <c r="AZ847" s="65"/>
      <c r="BA847" s="65"/>
      <c r="BB847" s="65"/>
      <c r="BC847" s="65"/>
      <c r="BD847" s="65"/>
      <c r="BE847" s="65"/>
      <c r="BF847" s="65"/>
      <c r="BG847" s="65"/>
      <c r="BH847" s="65"/>
      <c r="BI847" s="65"/>
      <c r="BJ847" s="65"/>
      <c r="BK847" s="65"/>
      <c r="BL847" s="65"/>
      <c r="BM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65"/>
      <c r="AV848" s="65"/>
      <c r="AW848" s="65"/>
      <c r="AX848" s="65"/>
      <c r="AY848" s="65"/>
      <c r="AZ848" s="65"/>
      <c r="BA848" s="65"/>
      <c r="BB848" s="65"/>
      <c r="BC848" s="65"/>
      <c r="BD848" s="65"/>
      <c r="BE848" s="65"/>
      <c r="BF848" s="65"/>
      <c r="BG848" s="65"/>
      <c r="BH848" s="65"/>
      <c r="BI848" s="65"/>
      <c r="BJ848" s="65"/>
      <c r="BK848" s="65"/>
      <c r="BL848" s="65"/>
      <c r="BM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65"/>
      <c r="AV849" s="65"/>
      <c r="AW849" s="65"/>
      <c r="AX849" s="65"/>
      <c r="AY849" s="65"/>
      <c r="AZ849" s="65"/>
      <c r="BA849" s="65"/>
      <c r="BB849" s="65"/>
      <c r="BC849" s="65"/>
      <c r="BD849" s="65"/>
      <c r="BE849" s="65"/>
      <c r="BF849" s="65"/>
      <c r="BG849" s="65"/>
      <c r="BH849" s="65"/>
      <c r="BI849" s="65"/>
      <c r="BJ849" s="65"/>
      <c r="BK849" s="65"/>
      <c r="BL849" s="65"/>
      <c r="BM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65"/>
      <c r="AV850" s="65"/>
      <c r="AW850" s="65"/>
      <c r="AX850" s="65"/>
      <c r="AY850" s="65"/>
      <c r="AZ850" s="65"/>
      <c r="BA850" s="65"/>
      <c r="BB850" s="65"/>
      <c r="BC850" s="65"/>
      <c r="BD850" s="65"/>
      <c r="BE850" s="65"/>
      <c r="BF850" s="65"/>
      <c r="BG850" s="65"/>
      <c r="BH850" s="65"/>
      <c r="BI850" s="65"/>
      <c r="BJ850" s="65"/>
      <c r="BK850" s="65"/>
      <c r="BL850" s="65"/>
      <c r="BM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65"/>
      <c r="AV851" s="65"/>
      <c r="AW851" s="65"/>
      <c r="AX851" s="65"/>
      <c r="AY851" s="65"/>
      <c r="AZ851" s="65"/>
      <c r="BA851" s="65"/>
      <c r="BB851" s="65"/>
      <c r="BC851" s="65"/>
      <c r="BD851" s="65"/>
      <c r="BE851" s="65"/>
      <c r="BF851" s="65"/>
      <c r="BG851" s="65"/>
      <c r="BH851" s="65"/>
      <c r="BI851" s="65"/>
      <c r="BJ851" s="65"/>
      <c r="BK851" s="65"/>
      <c r="BL851" s="65"/>
      <c r="BM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  <c r="AV852" s="65"/>
      <c r="AW852" s="65"/>
      <c r="AX852" s="65"/>
      <c r="AY852" s="65"/>
      <c r="AZ852" s="65"/>
      <c r="BA852" s="65"/>
      <c r="BB852" s="65"/>
      <c r="BC852" s="65"/>
      <c r="BD852" s="65"/>
      <c r="BE852" s="65"/>
      <c r="BF852" s="65"/>
      <c r="BG852" s="65"/>
      <c r="BH852" s="65"/>
      <c r="BI852" s="65"/>
      <c r="BJ852" s="65"/>
      <c r="BK852" s="65"/>
      <c r="BL852" s="65"/>
      <c r="BM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  <c r="AV853" s="65"/>
      <c r="AW853" s="65"/>
      <c r="AX853" s="65"/>
      <c r="AY853" s="65"/>
      <c r="AZ853" s="65"/>
      <c r="BA853" s="65"/>
      <c r="BB853" s="65"/>
      <c r="BC853" s="65"/>
      <c r="BD853" s="65"/>
      <c r="BE853" s="65"/>
      <c r="BF853" s="65"/>
      <c r="BG853" s="65"/>
      <c r="BH853" s="65"/>
      <c r="BI853" s="65"/>
      <c r="BJ853" s="65"/>
      <c r="BK853" s="65"/>
      <c r="BL853" s="65"/>
      <c r="BM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  <c r="AV854" s="65"/>
      <c r="AW854" s="65"/>
      <c r="AX854" s="65"/>
      <c r="AY854" s="65"/>
      <c r="AZ854" s="65"/>
      <c r="BA854" s="65"/>
      <c r="BB854" s="65"/>
      <c r="BC854" s="65"/>
      <c r="BD854" s="65"/>
      <c r="BE854" s="65"/>
      <c r="BF854" s="65"/>
      <c r="BG854" s="65"/>
      <c r="BH854" s="65"/>
      <c r="BI854" s="65"/>
      <c r="BJ854" s="65"/>
      <c r="BK854" s="65"/>
      <c r="BL854" s="65"/>
      <c r="BM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  <c r="AV855" s="65"/>
      <c r="AW855" s="65"/>
      <c r="AX855" s="65"/>
      <c r="AY855" s="65"/>
      <c r="AZ855" s="65"/>
      <c r="BA855" s="65"/>
      <c r="BB855" s="65"/>
      <c r="BC855" s="65"/>
      <c r="BD855" s="65"/>
      <c r="BE855" s="65"/>
      <c r="BF855" s="65"/>
      <c r="BG855" s="65"/>
      <c r="BH855" s="65"/>
      <c r="BI855" s="65"/>
      <c r="BJ855" s="65"/>
      <c r="BK855" s="65"/>
      <c r="BL855" s="65"/>
      <c r="BM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65"/>
      <c r="AV856" s="65"/>
      <c r="AW856" s="65"/>
      <c r="AX856" s="65"/>
      <c r="AY856" s="65"/>
      <c r="AZ856" s="65"/>
      <c r="BA856" s="65"/>
      <c r="BB856" s="65"/>
      <c r="BC856" s="65"/>
      <c r="BD856" s="65"/>
      <c r="BE856" s="65"/>
      <c r="BF856" s="65"/>
      <c r="BG856" s="65"/>
      <c r="BH856" s="65"/>
      <c r="BI856" s="65"/>
      <c r="BJ856" s="65"/>
      <c r="BK856" s="65"/>
      <c r="BL856" s="65"/>
      <c r="BM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65"/>
      <c r="AV857" s="65"/>
      <c r="AW857" s="65"/>
      <c r="AX857" s="65"/>
      <c r="AY857" s="65"/>
      <c r="AZ857" s="65"/>
      <c r="BA857" s="65"/>
      <c r="BB857" s="65"/>
      <c r="BC857" s="65"/>
      <c r="BD857" s="65"/>
      <c r="BE857" s="65"/>
      <c r="BF857" s="65"/>
      <c r="BG857" s="65"/>
      <c r="BH857" s="65"/>
      <c r="BI857" s="65"/>
      <c r="BJ857" s="65"/>
      <c r="BK857" s="65"/>
      <c r="BL857" s="65"/>
      <c r="BM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65"/>
      <c r="AV858" s="65"/>
      <c r="AW858" s="65"/>
      <c r="AX858" s="65"/>
      <c r="AY858" s="65"/>
      <c r="AZ858" s="65"/>
      <c r="BA858" s="65"/>
      <c r="BB858" s="65"/>
      <c r="BC858" s="65"/>
      <c r="BD858" s="65"/>
      <c r="BE858" s="65"/>
      <c r="BF858" s="65"/>
      <c r="BG858" s="65"/>
      <c r="BH858" s="65"/>
      <c r="BI858" s="65"/>
      <c r="BJ858" s="65"/>
      <c r="BK858" s="65"/>
      <c r="BL858" s="65"/>
      <c r="BM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65"/>
      <c r="AV859" s="65"/>
      <c r="AW859" s="65"/>
      <c r="AX859" s="65"/>
      <c r="AY859" s="65"/>
      <c r="AZ859" s="65"/>
      <c r="BA859" s="65"/>
      <c r="BB859" s="65"/>
      <c r="BC859" s="65"/>
      <c r="BD859" s="65"/>
      <c r="BE859" s="65"/>
      <c r="BF859" s="65"/>
      <c r="BG859" s="65"/>
      <c r="BH859" s="65"/>
      <c r="BI859" s="65"/>
      <c r="BJ859" s="65"/>
      <c r="BK859" s="65"/>
      <c r="BL859" s="65"/>
      <c r="BM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65"/>
      <c r="AV860" s="65"/>
      <c r="AW860" s="65"/>
      <c r="AX860" s="65"/>
      <c r="AY860" s="65"/>
      <c r="AZ860" s="65"/>
      <c r="BA860" s="65"/>
      <c r="BB860" s="65"/>
      <c r="BC860" s="65"/>
      <c r="BD860" s="65"/>
      <c r="BE860" s="65"/>
      <c r="BF860" s="65"/>
      <c r="BG860" s="65"/>
      <c r="BH860" s="65"/>
      <c r="BI860" s="65"/>
      <c r="BJ860" s="65"/>
      <c r="BK860" s="65"/>
      <c r="BL860" s="65"/>
      <c r="BM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65"/>
      <c r="AV861" s="65"/>
      <c r="AW861" s="65"/>
      <c r="AX861" s="65"/>
      <c r="AY861" s="65"/>
      <c r="AZ861" s="65"/>
      <c r="BA861" s="65"/>
      <c r="BB861" s="65"/>
      <c r="BC861" s="65"/>
      <c r="BD861" s="65"/>
      <c r="BE861" s="65"/>
      <c r="BF861" s="65"/>
      <c r="BG861" s="65"/>
      <c r="BH861" s="65"/>
      <c r="BI861" s="65"/>
      <c r="BJ861" s="65"/>
      <c r="BK861" s="65"/>
      <c r="BL861" s="65"/>
      <c r="BM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65"/>
      <c r="AV862" s="65"/>
      <c r="AW862" s="65"/>
      <c r="AX862" s="65"/>
      <c r="AY862" s="65"/>
      <c r="AZ862" s="65"/>
      <c r="BA862" s="65"/>
      <c r="BB862" s="65"/>
      <c r="BC862" s="65"/>
      <c r="BD862" s="65"/>
      <c r="BE862" s="65"/>
      <c r="BF862" s="65"/>
      <c r="BG862" s="65"/>
      <c r="BH862" s="65"/>
      <c r="BI862" s="65"/>
      <c r="BJ862" s="65"/>
      <c r="BK862" s="65"/>
      <c r="BL862" s="65"/>
      <c r="BM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65"/>
      <c r="AV863" s="65"/>
      <c r="AW863" s="65"/>
      <c r="AX863" s="65"/>
      <c r="AY863" s="65"/>
      <c r="AZ863" s="65"/>
      <c r="BA863" s="65"/>
      <c r="BB863" s="65"/>
      <c r="BC863" s="65"/>
      <c r="BD863" s="65"/>
      <c r="BE863" s="65"/>
      <c r="BF863" s="65"/>
      <c r="BG863" s="65"/>
      <c r="BH863" s="65"/>
      <c r="BI863" s="65"/>
      <c r="BJ863" s="65"/>
      <c r="BK863" s="65"/>
      <c r="BL863" s="65"/>
      <c r="BM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  <c r="AV864" s="65"/>
      <c r="AW864" s="65"/>
      <c r="AX864" s="65"/>
      <c r="AY864" s="65"/>
      <c r="AZ864" s="65"/>
      <c r="BA864" s="65"/>
      <c r="BB864" s="65"/>
      <c r="BC864" s="65"/>
      <c r="BD864" s="65"/>
      <c r="BE864" s="65"/>
      <c r="BF864" s="65"/>
      <c r="BG864" s="65"/>
      <c r="BH864" s="65"/>
      <c r="BI864" s="65"/>
      <c r="BJ864" s="65"/>
      <c r="BK864" s="65"/>
      <c r="BL864" s="65"/>
      <c r="BM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65"/>
      <c r="AV865" s="65"/>
      <c r="AW865" s="65"/>
      <c r="AX865" s="65"/>
      <c r="AY865" s="65"/>
      <c r="AZ865" s="65"/>
      <c r="BA865" s="65"/>
      <c r="BB865" s="65"/>
      <c r="BC865" s="65"/>
      <c r="BD865" s="65"/>
      <c r="BE865" s="65"/>
      <c r="BF865" s="65"/>
      <c r="BG865" s="65"/>
      <c r="BH865" s="65"/>
      <c r="BI865" s="65"/>
      <c r="BJ865" s="65"/>
      <c r="BK865" s="65"/>
      <c r="BL865" s="65"/>
      <c r="BM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65"/>
      <c r="AV866" s="65"/>
      <c r="AW866" s="65"/>
      <c r="AX866" s="65"/>
      <c r="AY866" s="65"/>
      <c r="AZ866" s="65"/>
      <c r="BA866" s="65"/>
      <c r="BB866" s="65"/>
      <c r="BC866" s="65"/>
      <c r="BD866" s="65"/>
      <c r="BE866" s="65"/>
      <c r="BF866" s="65"/>
      <c r="BG866" s="65"/>
      <c r="BH866" s="65"/>
      <c r="BI866" s="65"/>
      <c r="BJ866" s="65"/>
      <c r="BK866" s="65"/>
      <c r="BL866" s="65"/>
      <c r="BM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65"/>
      <c r="AV867" s="65"/>
      <c r="AW867" s="65"/>
      <c r="AX867" s="65"/>
      <c r="AY867" s="65"/>
      <c r="AZ867" s="65"/>
      <c r="BA867" s="65"/>
      <c r="BB867" s="65"/>
      <c r="BC867" s="65"/>
      <c r="BD867" s="65"/>
      <c r="BE867" s="65"/>
      <c r="BF867" s="65"/>
      <c r="BG867" s="65"/>
      <c r="BH867" s="65"/>
      <c r="BI867" s="65"/>
      <c r="BJ867" s="65"/>
      <c r="BK867" s="65"/>
      <c r="BL867" s="65"/>
      <c r="BM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65"/>
      <c r="AV868" s="65"/>
      <c r="AW868" s="65"/>
      <c r="AX868" s="65"/>
      <c r="AY868" s="65"/>
      <c r="AZ868" s="65"/>
      <c r="BA868" s="65"/>
      <c r="BB868" s="65"/>
      <c r="BC868" s="65"/>
      <c r="BD868" s="65"/>
      <c r="BE868" s="65"/>
      <c r="BF868" s="65"/>
      <c r="BG868" s="65"/>
      <c r="BH868" s="65"/>
      <c r="BI868" s="65"/>
      <c r="BJ868" s="65"/>
      <c r="BK868" s="65"/>
      <c r="BL868" s="65"/>
      <c r="BM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65"/>
      <c r="AV869" s="65"/>
      <c r="AW869" s="65"/>
      <c r="AX869" s="65"/>
      <c r="AY869" s="65"/>
      <c r="AZ869" s="65"/>
      <c r="BA869" s="65"/>
      <c r="BB869" s="65"/>
      <c r="BC869" s="65"/>
      <c r="BD869" s="65"/>
      <c r="BE869" s="65"/>
      <c r="BF869" s="65"/>
      <c r="BG869" s="65"/>
      <c r="BH869" s="65"/>
      <c r="BI869" s="65"/>
      <c r="BJ869" s="65"/>
      <c r="BK869" s="65"/>
      <c r="BL869" s="65"/>
      <c r="BM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65"/>
      <c r="AV870" s="65"/>
      <c r="AW870" s="65"/>
      <c r="AX870" s="65"/>
      <c r="AY870" s="65"/>
      <c r="AZ870" s="65"/>
      <c r="BA870" s="65"/>
      <c r="BB870" s="65"/>
      <c r="BC870" s="65"/>
      <c r="BD870" s="65"/>
      <c r="BE870" s="65"/>
      <c r="BF870" s="65"/>
      <c r="BG870" s="65"/>
      <c r="BH870" s="65"/>
      <c r="BI870" s="65"/>
      <c r="BJ870" s="65"/>
      <c r="BK870" s="65"/>
      <c r="BL870" s="65"/>
      <c r="BM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65"/>
      <c r="AV871" s="65"/>
      <c r="AW871" s="65"/>
      <c r="AX871" s="65"/>
      <c r="AY871" s="65"/>
      <c r="AZ871" s="65"/>
      <c r="BA871" s="65"/>
      <c r="BB871" s="65"/>
      <c r="BC871" s="65"/>
      <c r="BD871" s="65"/>
      <c r="BE871" s="65"/>
      <c r="BF871" s="65"/>
      <c r="BG871" s="65"/>
      <c r="BH871" s="65"/>
      <c r="BI871" s="65"/>
      <c r="BJ871" s="65"/>
      <c r="BK871" s="65"/>
      <c r="BL871" s="65"/>
      <c r="BM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65"/>
      <c r="AV872" s="65"/>
      <c r="AW872" s="65"/>
      <c r="AX872" s="65"/>
      <c r="AY872" s="65"/>
      <c r="AZ872" s="65"/>
      <c r="BA872" s="65"/>
      <c r="BB872" s="65"/>
      <c r="BC872" s="65"/>
      <c r="BD872" s="65"/>
      <c r="BE872" s="65"/>
      <c r="BF872" s="65"/>
      <c r="BG872" s="65"/>
      <c r="BH872" s="65"/>
      <c r="BI872" s="65"/>
      <c r="BJ872" s="65"/>
      <c r="BK872" s="65"/>
      <c r="BL872" s="65"/>
      <c r="BM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65"/>
      <c r="AV873" s="65"/>
      <c r="AW873" s="65"/>
      <c r="AX873" s="65"/>
      <c r="AY873" s="65"/>
      <c r="AZ873" s="65"/>
      <c r="BA873" s="65"/>
      <c r="BB873" s="65"/>
      <c r="BC873" s="65"/>
      <c r="BD873" s="65"/>
      <c r="BE873" s="65"/>
      <c r="BF873" s="65"/>
      <c r="BG873" s="65"/>
      <c r="BH873" s="65"/>
      <c r="BI873" s="65"/>
      <c r="BJ873" s="65"/>
      <c r="BK873" s="65"/>
      <c r="BL873" s="65"/>
      <c r="BM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65"/>
      <c r="AV874" s="65"/>
      <c r="AW874" s="65"/>
      <c r="AX874" s="65"/>
      <c r="AY874" s="65"/>
      <c r="AZ874" s="65"/>
      <c r="BA874" s="65"/>
      <c r="BB874" s="65"/>
      <c r="BC874" s="65"/>
      <c r="BD874" s="65"/>
      <c r="BE874" s="65"/>
      <c r="BF874" s="65"/>
      <c r="BG874" s="65"/>
      <c r="BH874" s="65"/>
      <c r="BI874" s="65"/>
      <c r="BJ874" s="65"/>
      <c r="BK874" s="65"/>
      <c r="BL874" s="65"/>
      <c r="BM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65"/>
      <c r="AV875" s="65"/>
      <c r="AW875" s="65"/>
      <c r="AX875" s="65"/>
      <c r="AY875" s="65"/>
      <c r="AZ875" s="65"/>
      <c r="BA875" s="65"/>
      <c r="BB875" s="65"/>
      <c r="BC875" s="65"/>
      <c r="BD875" s="65"/>
      <c r="BE875" s="65"/>
      <c r="BF875" s="65"/>
      <c r="BG875" s="65"/>
      <c r="BH875" s="65"/>
      <c r="BI875" s="65"/>
      <c r="BJ875" s="65"/>
      <c r="BK875" s="65"/>
      <c r="BL875" s="65"/>
      <c r="BM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65"/>
      <c r="AV876" s="65"/>
      <c r="AW876" s="65"/>
      <c r="AX876" s="65"/>
      <c r="AY876" s="65"/>
      <c r="AZ876" s="65"/>
      <c r="BA876" s="65"/>
      <c r="BB876" s="65"/>
      <c r="BC876" s="65"/>
      <c r="BD876" s="65"/>
      <c r="BE876" s="65"/>
      <c r="BF876" s="65"/>
      <c r="BG876" s="65"/>
      <c r="BH876" s="65"/>
      <c r="BI876" s="65"/>
      <c r="BJ876" s="65"/>
      <c r="BK876" s="65"/>
      <c r="BL876" s="65"/>
      <c r="BM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65"/>
      <c r="AV877" s="65"/>
      <c r="AW877" s="65"/>
      <c r="AX877" s="65"/>
      <c r="AY877" s="65"/>
      <c r="AZ877" s="65"/>
      <c r="BA877" s="65"/>
      <c r="BB877" s="65"/>
      <c r="BC877" s="65"/>
      <c r="BD877" s="65"/>
      <c r="BE877" s="65"/>
      <c r="BF877" s="65"/>
      <c r="BG877" s="65"/>
      <c r="BH877" s="65"/>
      <c r="BI877" s="65"/>
      <c r="BJ877" s="65"/>
      <c r="BK877" s="65"/>
      <c r="BL877" s="65"/>
      <c r="BM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65"/>
      <c r="AV878" s="65"/>
      <c r="AW878" s="65"/>
      <c r="AX878" s="65"/>
      <c r="AY878" s="65"/>
      <c r="AZ878" s="65"/>
      <c r="BA878" s="65"/>
      <c r="BB878" s="65"/>
      <c r="BC878" s="65"/>
      <c r="BD878" s="65"/>
      <c r="BE878" s="65"/>
      <c r="BF878" s="65"/>
      <c r="BG878" s="65"/>
      <c r="BH878" s="65"/>
      <c r="BI878" s="65"/>
      <c r="BJ878" s="65"/>
      <c r="BK878" s="65"/>
      <c r="BL878" s="65"/>
      <c r="BM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65"/>
      <c r="AV879" s="65"/>
      <c r="AW879" s="65"/>
      <c r="AX879" s="65"/>
      <c r="AY879" s="65"/>
      <c r="AZ879" s="65"/>
      <c r="BA879" s="65"/>
      <c r="BB879" s="65"/>
      <c r="BC879" s="65"/>
      <c r="BD879" s="65"/>
      <c r="BE879" s="65"/>
      <c r="BF879" s="65"/>
      <c r="BG879" s="65"/>
      <c r="BH879" s="65"/>
      <c r="BI879" s="65"/>
      <c r="BJ879" s="65"/>
      <c r="BK879" s="65"/>
      <c r="BL879" s="65"/>
      <c r="BM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65"/>
      <c r="AV880" s="65"/>
      <c r="AW880" s="65"/>
      <c r="AX880" s="65"/>
      <c r="AY880" s="65"/>
      <c r="AZ880" s="65"/>
      <c r="BA880" s="65"/>
      <c r="BB880" s="65"/>
      <c r="BC880" s="65"/>
      <c r="BD880" s="65"/>
      <c r="BE880" s="65"/>
      <c r="BF880" s="65"/>
      <c r="BG880" s="65"/>
      <c r="BH880" s="65"/>
      <c r="BI880" s="65"/>
      <c r="BJ880" s="65"/>
      <c r="BK880" s="65"/>
      <c r="BL880" s="65"/>
      <c r="BM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65"/>
      <c r="AV881" s="65"/>
      <c r="AW881" s="65"/>
      <c r="AX881" s="65"/>
      <c r="AY881" s="65"/>
      <c r="AZ881" s="65"/>
      <c r="BA881" s="65"/>
      <c r="BB881" s="65"/>
      <c r="BC881" s="65"/>
      <c r="BD881" s="65"/>
      <c r="BE881" s="65"/>
      <c r="BF881" s="65"/>
      <c r="BG881" s="65"/>
      <c r="BH881" s="65"/>
      <c r="BI881" s="65"/>
      <c r="BJ881" s="65"/>
      <c r="BK881" s="65"/>
      <c r="BL881" s="65"/>
      <c r="BM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65"/>
      <c r="AV882" s="65"/>
      <c r="AW882" s="65"/>
      <c r="AX882" s="65"/>
      <c r="AY882" s="65"/>
      <c r="AZ882" s="65"/>
      <c r="BA882" s="65"/>
      <c r="BB882" s="65"/>
      <c r="BC882" s="65"/>
      <c r="BD882" s="65"/>
      <c r="BE882" s="65"/>
      <c r="BF882" s="65"/>
      <c r="BG882" s="65"/>
      <c r="BH882" s="65"/>
      <c r="BI882" s="65"/>
      <c r="BJ882" s="65"/>
      <c r="BK882" s="65"/>
      <c r="BL882" s="65"/>
      <c r="BM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65"/>
      <c r="AV883" s="65"/>
      <c r="AW883" s="65"/>
      <c r="AX883" s="65"/>
      <c r="AY883" s="65"/>
      <c r="AZ883" s="65"/>
      <c r="BA883" s="65"/>
      <c r="BB883" s="65"/>
      <c r="BC883" s="65"/>
      <c r="BD883" s="65"/>
      <c r="BE883" s="65"/>
      <c r="BF883" s="65"/>
      <c r="BG883" s="65"/>
      <c r="BH883" s="65"/>
      <c r="BI883" s="65"/>
      <c r="BJ883" s="65"/>
      <c r="BK883" s="65"/>
      <c r="BL883" s="65"/>
      <c r="BM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  <c r="AV884" s="65"/>
      <c r="AW884" s="65"/>
      <c r="AX884" s="65"/>
      <c r="AY884" s="65"/>
      <c r="AZ884" s="65"/>
      <c r="BA884" s="65"/>
      <c r="BB884" s="65"/>
      <c r="BC884" s="65"/>
      <c r="BD884" s="65"/>
      <c r="BE884" s="65"/>
      <c r="BF884" s="65"/>
      <c r="BG884" s="65"/>
      <c r="BH884" s="65"/>
      <c r="BI884" s="65"/>
      <c r="BJ884" s="65"/>
      <c r="BK884" s="65"/>
      <c r="BL884" s="65"/>
      <c r="BM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65"/>
      <c r="AV885" s="65"/>
      <c r="AW885" s="65"/>
      <c r="AX885" s="65"/>
      <c r="AY885" s="65"/>
      <c r="AZ885" s="65"/>
      <c r="BA885" s="65"/>
      <c r="BB885" s="65"/>
      <c r="BC885" s="65"/>
      <c r="BD885" s="65"/>
      <c r="BE885" s="65"/>
      <c r="BF885" s="65"/>
      <c r="BG885" s="65"/>
      <c r="BH885" s="65"/>
      <c r="BI885" s="65"/>
      <c r="BJ885" s="65"/>
      <c r="BK885" s="65"/>
      <c r="BL885" s="65"/>
      <c r="BM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  <c r="AV886" s="65"/>
      <c r="AW886" s="65"/>
      <c r="AX886" s="65"/>
      <c r="AY886" s="65"/>
      <c r="AZ886" s="65"/>
      <c r="BA886" s="65"/>
      <c r="BB886" s="65"/>
      <c r="BC886" s="65"/>
      <c r="BD886" s="65"/>
      <c r="BE886" s="65"/>
      <c r="BF886" s="65"/>
      <c r="BG886" s="65"/>
      <c r="BH886" s="65"/>
      <c r="BI886" s="65"/>
      <c r="BJ886" s="65"/>
      <c r="BK886" s="65"/>
      <c r="BL886" s="65"/>
      <c r="BM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65"/>
      <c r="AV887" s="65"/>
      <c r="AW887" s="65"/>
      <c r="AX887" s="65"/>
      <c r="AY887" s="65"/>
      <c r="AZ887" s="65"/>
      <c r="BA887" s="65"/>
      <c r="BB887" s="65"/>
      <c r="BC887" s="65"/>
      <c r="BD887" s="65"/>
      <c r="BE887" s="65"/>
      <c r="BF887" s="65"/>
      <c r="BG887" s="65"/>
      <c r="BH887" s="65"/>
      <c r="BI887" s="65"/>
      <c r="BJ887" s="65"/>
      <c r="BK887" s="65"/>
      <c r="BL887" s="65"/>
      <c r="BM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65"/>
      <c r="AV888" s="65"/>
      <c r="AW888" s="65"/>
      <c r="AX888" s="65"/>
      <c r="AY888" s="65"/>
      <c r="AZ888" s="65"/>
      <c r="BA888" s="65"/>
      <c r="BB888" s="65"/>
      <c r="BC888" s="65"/>
      <c r="BD888" s="65"/>
      <c r="BE888" s="65"/>
      <c r="BF888" s="65"/>
      <c r="BG888" s="65"/>
      <c r="BH888" s="65"/>
      <c r="BI888" s="65"/>
      <c r="BJ888" s="65"/>
      <c r="BK888" s="65"/>
      <c r="BL888" s="65"/>
      <c r="BM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65"/>
      <c r="AV889" s="65"/>
      <c r="AW889" s="65"/>
      <c r="AX889" s="65"/>
      <c r="AY889" s="65"/>
      <c r="AZ889" s="65"/>
      <c r="BA889" s="65"/>
      <c r="BB889" s="65"/>
      <c r="BC889" s="65"/>
      <c r="BD889" s="65"/>
      <c r="BE889" s="65"/>
      <c r="BF889" s="65"/>
      <c r="BG889" s="65"/>
      <c r="BH889" s="65"/>
      <c r="BI889" s="65"/>
      <c r="BJ889" s="65"/>
      <c r="BK889" s="65"/>
      <c r="BL889" s="65"/>
      <c r="BM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65"/>
      <c r="AV890" s="65"/>
      <c r="AW890" s="65"/>
      <c r="AX890" s="65"/>
      <c r="AY890" s="65"/>
      <c r="AZ890" s="65"/>
      <c r="BA890" s="65"/>
      <c r="BB890" s="65"/>
      <c r="BC890" s="65"/>
      <c r="BD890" s="65"/>
      <c r="BE890" s="65"/>
      <c r="BF890" s="65"/>
      <c r="BG890" s="65"/>
      <c r="BH890" s="65"/>
      <c r="BI890" s="65"/>
      <c r="BJ890" s="65"/>
      <c r="BK890" s="65"/>
      <c r="BL890" s="65"/>
      <c r="BM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65"/>
      <c r="AV891" s="65"/>
      <c r="AW891" s="65"/>
      <c r="AX891" s="65"/>
      <c r="AY891" s="65"/>
      <c r="AZ891" s="65"/>
      <c r="BA891" s="65"/>
      <c r="BB891" s="65"/>
      <c r="BC891" s="65"/>
      <c r="BD891" s="65"/>
      <c r="BE891" s="65"/>
      <c r="BF891" s="65"/>
      <c r="BG891" s="65"/>
      <c r="BH891" s="65"/>
      <c r="BI891" s="65"/>
      <c r="BJ891" s="65"/>
      <c r="BK891" s="65"/>
      <c r="BL891" s="65"/>
      <c r="BM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65"/>
      <c r="AV892" s="65"/>
      <c r="AW892" s="65"/>
      <c r="AX892" s="65"/>
      <c r="AY892" s="65"/>
      <c r="AZ892" s="65"/>
      <c r="BA892" s="65"/>
      <c r="BB892" s="65"/>
      <c r="BC892" s="65"/>
      <c r="BD892" s="65"/>
      <c r="BE892" s="65"/>
      <c r="BF892" s="65"/>
      <c r="BG892" s="65"/>
      <c r="BH892" s="65"/>
      <c r="BI892" s="65"/>
      <c r="BJ892" s="65"/>
      <c r="BK892" s="65"/>
      <c r="BL892" s="65"/>
      <c r="BM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65"/>
      <c r="AV893" s="65"/>
      <c r="AW893" s="65"/>
      <c r="AX893" s="65"/>
      <c r="AY893" s="65"/>
      <c r="AZ893" s="65"/>
      <c r="BA893" s="65"/>
      <c r="BB893" s="65"/>
      <c r="BC893" s="65"/>
      <c r="BD893" s="65"/>
      <c r="BE893" s="65"/>
      <c r="BF893" s="65"/>
      <c r="BG893" s="65"/>
      <c r="BH893" s="65"/>
      <c r="BI893" s="65"/>
      <c r="BJ893" s="65"/>
      <c r="BK893" s="65"/>
      <c r="BL893" s="65"/>
      <c r="BM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65"/>
      <c r="AV894" s="65"/>
      <c r="AW894" s="65"/>
      <c r="AX894" s="65"/>
      <c r="AY894" s="65"/>
      <c r="AZ894" s="65"/>
      <c r="BA894" s="65"/>
      <c r="BB894" s="65"/>
      <c r="BC894" s="65"/>
      <c r="BD894" s="65"/>
      <c r="BE894" s="65"/>
      <c r="BF894" s="65"/>
      <c r="BG894" s="65"/>
      <c r="BH894" s="65"/>
      <c r="BI894" s="65"/>
      <c r="BJ894" s="65"/>
      <c r="BK894" s="65"/>
      <c r="BL894" s="65"/>
      <c r="BM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65"/>
      <c r="AV895" s="65"/>
      <c r="AW895" s="65"/>
      <c r="AX895" s="65"/>
      <c r="AY895" s="65"/>
      <c r="AZ895" s="65"/>
      <c r="BA895" s="65"/>
      <c r="BB895" s="65"/>
      <c r="BC895" s="65"/>
      <c r="BD895" s="65"/>
      <c r="BE895" s="65"/>
      <c r="BF895" s="65"/>
      <c r="BG895" s="65"/>
      <c r="BH895" s="65"/>
      <c r="BI895" s="65"/>
      <c r="BJ895" s="65"/>
      <c r="BK895" s="65"/>
      <c r="BL895" s="65"/>
      <c r="BM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65"/>
      <c r="AV896" s="65"/>
      <c r="AW896" s="65"/>
      <c r="AX896" s="65"/>
      <c r="AY896" s="65"/>
      <c r="AZ896" s="65"/>
      <c r="BA896" s="65"/>
      <c r="BB896" s="65"/>
      <c r="BC896" s="65"/>
      <c r="BD896" s="65"/>
      <c r="BE896" s="65"/>
      <c r="BF896" s="65"/>
      <c r="BG896" s="65"/>
      <c r="BH896" s="65"/>
      <c r="BI896" s="65"/>
      <c r="BJ896" s="65"/>
      <c r="BK896" s="65"/>
      <c r="BL896" s="65"/>
      <c r="BM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65"/>
      <c r="AV897" s="65"/>
      <c r="AW897" s="65"/>
      <c r="AX897" s="65"/>
      <c r="AY897" s="65"/>
      <c r="AZ897" s="65"/>
      <c r="BA897" s="65"/>
      <c r="BB897" s="65"/>
      <c r="BC897" s="65"/>
      <c r="BD897" s="65"/>
      <c r="BE897" s="65"/>
      <c r="BF897" s="65"/>
      <c r="BG897" s="65"/>
      <c r="BH897" s="65"/>
      <c r="BI897" s="65"/>
      <c r="BJ897" s="65"/>
      <c r="BK897" s="65"/>
      <c r="BL897" s="65"/>
      <c r="BM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65"/>
      <c r="AV898" s="65"/>
      <c r="AW898" s="65"/>
      <c r="AX898" s="65"/>
      <c r="AY898" s="65"/>
      <c r="AZ898" s="65"/>
      <c r="BA898" s="65"/>
      <c r="BB898" s="65"/>
      <c r="BC898" s="65"/>
      <c r="BD898" s="65"/>
      <c r="BE898" s="65"/>
      <c r="BF898" s="65"/>
      <c r="BG898" s="65"/>
      <c r="BH898" s="65"/>
      <c r="BI898" s="65"/>
      <c r="BJ898" s="65"/>
      <c r="BK898" s="65"/>
      <c r="BL898" s="65"/>
      <c r="BM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65"/>
      <c r="AV899" s="65"/>
      <c r="AW899" s="65"/>
      <c r="AX899" s="65"/>
      <c r="AY899" s="65"/>
      <c r="AZ899" s="65"/>
      <c r="BA899" s="65"/>
      <c r="BB899" s="65"/>
      <c r="BC899" s="65"/>
      <c r="BD899" s="65"/>
      <c r="BE899" s="65"/>
      <c r="BF899" s="65"/>
      <c r="BG899" s="65"/>
      <c r="BH899" s="65"/>
      <c r="BI899" s="65"/>
      <c r="BJ899" s="65"/>
      <c r="BK899" s="65"/>
      <c r="BL899" s="65"/>
      <c r="BM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65"/>
      <c r="AV900" s="65"/>
      <c r="AW900" s="65"/>
      <c r="AX900" s="65"/>
      <c r="AY900" s="65"/>
      <c r="AZ900" s="65"/>
      <c r="BA900" s="65"/>
      <c r="BB900" s="65"/>
      <c r="BC900" s="65"/>
      <c r="BD900" s="65"/>
      <c r="BE900" s="65"/>
      <c r="BF900" s="65"/>
      <c r="BG900" s="65"/>
      <c r="BH900" s="65"/>
      <c r="BI900" s="65"/>
      <c r="BJ900" s="65"/>
      <c r="BK900" s="65"/>
      <c r="BL900" s="65"/>
      <c r="BM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65"/>
      <c r="AV901" s="65"/>
      <c r="AW901" s="65"/>
      <c r="AX901" s="65"/>
      <c r="AY901" s="65"/>
      <c r="AZ901" s="65"/>
      <c r="BA901" s="65"/>
      <c r="BB901" s="65"/>
      <c r="BC901" s="65"/>
      <c r="BD901" s="65"/>
      <c r="BE901" s="65"/>
      <c r="BF901" s="65"/>
      <c r="BG901" s="65"/>
      <c r="BH901" s="65"/>
      <c r="BI901" s="65"/>
      <c r="BJ901" s="65"/>
      <c r="BK901" s="65"/>
      <c r="BL901" s="65"/>
      <c r="BM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65"/>
      <c r="AV902" s="65"/>
      <c r="AW902" s="65"/>
      <c r="AX902" s="65"/>
      <c r="AY902" s="65"/>
      <c r="AZ902" s="65"/>
      <c r="BA902" s="65"/>
      <c r="BB902" s="65"/>
      <c r="BC902" s="65"/>
      <c r="BD902" s="65"/>
      <c r="BE902" s="65"/>
      <c r="BF902" s="65"/>
      <c r="BG902" s="65"/>
      <c r="BH902" s="65"/>
      <c r="BI902" s="65"/>
      <c r="BJ902" s="65"/>
      <c r="BK902" s="65"/>
      <c r="BL902" s="65"/>
      <c r="BM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65"/>
      <c r="AV903" s="65"/>
      <c r="AW903" s="65"/>
      <c r="AX903" s="65"/>
      <c r="AY903" s="65"/>
      <c r="AZ903" s="65"/>
      <c r="BA903" s="65"/>
      <c r="BB903" s="65"/>
      <c r="BC903" s="65"/>
      <c r="BD903" s="65"/>
      <c r="BE903" s="65"/>
      <c r="BF903" s="65"/>
      <c r="BG903" s="65"/>
      <c r="BH903" s="65"/>
      <c r="BI903" s="65"/>
      <c r="BJ903" s="65"/>
      <c r="BK903" s="65"/>
      <c r="BL903" s="65"/>
      <c r="BM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65"/>
      <c r="AV904" s="65"/>
      <c r="AW904" s="65"/>
      <c r="AX904" s="65"/>
      <c r="AY904" s="65"/>
      <c r="AZ904" s="65"/>
      <c r="BA904" s="65"/>
      <c r="BB904" s="65"/>
      <c r="BC904" s="65"/>
      <c r="BD904" s="65"/>
      <c r="BE904" s="65"/>
      <c r="BF904" s="65"/>
      <c r="BG904" s="65"/>
      <c r="BH904" s="65"/>
      <c r="BI904" s="65"/>
      <c r="BJ904" s="65"/>
      <c r="BK904" s="65"/>
      <c r="BL904" s="65"/>
      <c r="BM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65"/>
      <c r="AV905" s="65"/>
      <c r="AW905" s="65"/>
      <c r="AX905" s="65"/>
      <c r="AY905" s="65"/>
      <c r="AZ905" s="65"/>
      <c r="BA905" s="65"/>
      <c r="BB905" s="65"/>
      <c r="BC905" s="65"/>
      <c r="BD905" s="65"/>
      <c r="BE905" s="65"/>
      <c r="BF905" s="65"/>
      <c r="BG905" s="65"/>
      <c r="BH905" s="65"/>
      <c r="BI905" s="65"/>
      <c r="BJ905" s="65"/>
      <c r="BK905" s="65"/>
      <c r="BL905" s="65"/>
      <c r="BM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65"/>
      <c r="AV906" s="65"/>
      <c r="AW906" s="65"/>
      <c r="AX906" s="65"/>
      <c r="AY906" s="65"/>
      <c r="AZ906" s="65"/>
      <c r="BA906" s="65"/>
      <c r="BB906" s="65"/>
      <c r="BC906" s="65"/>
      <c r="BD906" s="65"/>
      <c r="BE906" s="65"/>
      <c r="BF906" s="65"/>
      <c r="BG906" s="65"/>
      <c r="BH906" s="65"/>
      <c r="BI906" s="65"/>
      <c r="BJ906" s="65"/>
      <c r="BK906" s="65"/>
      <c r="BL906" s="65"/>
      <c r="BM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65"/>
      <c r="AV907" s="65"/>
      <c r="AW907" s="65"/>
      <c r="AX907" s="65"/>
      <c r="AY907" s="65"/>
      <c r="AZ907" s="65"/>
      <c r="BA907" s="65"/>
      <c r="BB907" s="65"/>
      <c r="BC907" s="65"/>
      <c r="BD907" s="65"/>
      <c r="BE907" s="65"/>
      <c r="BF907" s="65"/>
      <c r="BG907" s="65"/>
      <c r="BH907" s="65"/>
      <c r="BI907" s="65"/>
      <c r="BJ907" s="65"/>
      <c r="BK907" s="65"/>
      <c r="BL907" s="65"/>
      <c r="BM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65"/>
      <c r="AV908" s="65"/>
      <c r="AW908" s="65"/>
      <c r="AX908" s="65"/>
      <c r="AY908" s="65"/>
      <c r="AZ908" s="65"/>
      <c r="BA908" s="65"/>
      <c r="BB908" s="65"/>
      <c r="BC908" s="65"/>
      <c r="BD908" s="65"/>
      <c r="BE908" s="65"/>
      <c r="BF908" s="65"/>
      <c r="BG908" s="65"/>
      <c r="BH908" s="65"/>
      <c r="BI908" s="65"/>
      <c r="BJ908" s="65"/>
      <c r="BK908" s="65"/>
      <c r="BL908" s="65"/>
      <c r="BM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65"/>
      <c r="AV909" s="65"/>
      <c r="AW909" s="65"/>
      <c r="AX909" s="65"/>
      <c r="AY909" s="65"/>
      <c r="AZ909" s="65"/>
      <c r="BA909" s="65"/>
      <c r="BB909" s="65"/>
      <c r="BC909" s="65"/>
      <c r="BD909" s="65"/>
      <c r="BE909" s="65"/>
      <c r="BF909" s="65"/>
      <c r="BG909" s="65"/>
      <c r="BH909" s="65"/>
      <c r="BI909" s="65"/>
      <c r="BJ909" s="65"/>
      <c r="BK909" s="65"/>
      <c r="BL909" s="65"/>
      <c r="BM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  <c r="AR910" s="65"/>
      <c r="AS910" s="65"/>
      <c r="AT910" s="65"/>
      <c r="AU910" s="65"/>
      <c r="AV910" s="65"/>
      <c r="AW910" s="65"/>
      <c r="AX910" s="65"/>
      <c r="AY910" s="65"/>
      <c r="AZ910" s="65"/>
      <c r="BA910" s="65"/>
      <c r="BB910" s="65"/>
      <c r="BC910" s="65"/>
      <c r="BD910" s="65"/>
      <c r="BE910" s="65"/>
      <c r="BF910" s="65"/>
      <c r="BG910" s="65"/>
      <c r="BH910" s="65"/>
      <c r="BI910" s="65"/>
      <c r="BJ910" s="65"/>
      <c r="BK910" s="65"/>
      <c r="BL910" s="65"/>
      <c r="BM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  <c r="AR911" s="65"/>
      <c r="AS911" s="65"/>
      <c r="AT911" s="65"/>
      <c r="AU911" s="65"/>
      <c r="AV911" s="65"/>
      <c r="AW911" s="65"/>
      <c r="AX911" s="65"/>
      <c r="AY911" s="65"/>
      <c r="AZ911" s="65"/>
      <c r="BA911" s="65"/>
      <c r="BB911" s="65"/>
      <c r="BC911" s="65"/>
      <c r="BD911" s="65"/>
      <c r="BE911" s="65"/>
      <c r="BF911" s="65"/>
      <c r="BG911" s="65"/>
      <c r="BH911" s="65"/>
      <c r="BI911" s="65"/>
      <c r="BJ911" s="65"/>
      <c r="BK911" s="65"/>
      <c r="BL911" s="65"/>
      <c r="BM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  <c r="AR912" s="65"/>
      <c r="AS912" s="65"/>
      <c r="AT912" s="65"/>
      <c r="AU912" s="65"/>
      <c r="AV912" s="65"/>
      <c r="AW912" s="65"/>
      <c r="AX912" s="65"/>
      <c r="AY912" s="65"/>
      <c r="AZ912" s="65"/>
      <c r="BA912" s="65"/>
      <c r="BB912" s="65"/>
      <c r="BC912" s="65"/>
      <c r="BD912" s="65"/>
      <c r="BE912" s="65"/>
      <c r="BF912" s="65"/>
      <c r="BG912" s="65"/>
      <c r="BH912" s="65"/>
      <c r="BI912" s="65"/>
      <c r="BJ912" s="65"/>
      <c r="BK912" s="65"/>
      <c r="BL912" s="65"/>
      <c r="BM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  <c r="AR913" s="65"/>
      <c r="AS913" s="65"/>
      <c r="AT913" s="65"/>
      <c r="AU913" s="65"/>
      <c r="AV913" s="65"/>
      <c r="AW913" s="65"/>
      <c r="AX913" s="65"/>
      <c r="AY913" s="65"/>
      <c r="AZ913" s="65"/>
      <c r="BA913" s="65"/>
      <c r="BB913" s="65"/>
      <c r="BC913" s="65"/>
      <c r="BD913" s="65"/>
      <c r="BE913" s="65"/>
      <c r="BF913" s="65"/>
      <c r="BG913" s="65"/>
      <c r="BH913" s="65"/>
      <c r="BI913" s="65"/>
      <c r="BJ913" s="65"/>
      <c r="BK913" s="65"/>
      <c r="BL913" s="65"/>
      <c r="BM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  <c r="AR914" s="65"/>
      <c r="AS914" s="65"/>
      <c r="AT914" s="65"/>
      <c r="AU914" s="65"/>
      <c r="AV914" s="65"/>
      <c r="AW914" s="65"/>
      <c r="AX914" s="65"/>
      <c r="AY914" s="65"/>
      <c r="AZ914" s="65"/>
      <c r="BA914" s="65"/>
      <c r="BB914" s="65"/>
      <c r="BC914" s="65"/>
      <c r="BD914" s="65"/>
      <c r="BE914" s="65"/>
      <c r="BF914" s="65"/>
      <c r="BG914" s="65"/>
      <c r="BH914" s="65"/>
      <c r="BI914" s="65"/>
      <c r="BJ914" s="65"/>
      <c r="BK914" s="65"/>
      <c r="BL914" s="65"/>
      <c r="BM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  <c r="AR915" s="65"/>
      <c r="AS915" s="65"/>
      <c r="AT915" s="65"/>
      <c r="AU915" s="65"/>
      <c r="AV915" s="65"/>
      <c r="AW915" s="65"/>
      <c r="AX915" s="65"/>
      <c r="AY915" s="65"/>
      <c r="AZ915" s="65"/>
      <c r="BA915" s="65"/>
      <c r="BB915" s="65"/>
      <c r="BC915" s="65"/>
      <c r="BD915" s="65"/>
      <c r="BE915" s="65"/>
      <c r="BF915" s="65"/>
      <c r="BG915" s="65"/>
      <c r="BH915" s="65"/>
      <c r="BI915" s="65"/>
      <c r="BJ915" s="65"/>
      <c r="BK915" s="65"/>
      <c r="BL915" s="65"/>
      <c r="BM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  <c r="AR916" s="65"/>
      <c r="AS916" s="65"/>
      <c r="AT916" s="65"/>
      <c r="AU916" s="65"/>
      <c r="AV916" s="65"/>
      <c r="AW916" s="65"/>
      <c r="AX916" s="65"/>
      <c r="AY916" s="65"/>
      <c r="AZ916" s="65"/>
      <c r="BA916" s="65"/>
      <c r="BB916" s="65"/>
      <c r="BC916" s="65"/>
      <c r="BD916" s="65"/>
      <c r="BE916" s="65"/>
      <c r="BF916" s="65"/>
      <c r="BG916" s="65"/>
      <c r="BH916" s="65"/>
      <c r="BI916" s="65"/>
      <c r="BJ916" s="65"/>
      <c r="BK916" s="65"/>
      <c r="BL916" s="65"/>
      <c r="BM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  <c r="AR917" s="65"/>
      <c r="AS917" s="65"/>
      <c r="AT917" s="65"/>
      <c r="AU917" s="65"/>
      <c r="AV917" s="65"/>
      <c r="AW917" s="65"/>
      <c r="AX917" s="65"/>
      <c r="AY917" s="65"/>
      <c r="AZ917" s="65"/>
      <c r="BA917" s="65"/>
      <c r="BB917" s="65"/>
      <c r="BC917" s="65"/>
      <c r="BD917" s="65"/>
      <c r="BE917" s="65"/>
      <c r="BF917" s="65"/>
      <c r="BG917" s="65"/>
      <c r="BH917" s="65"/>
      <c r="BI917" s="65"/>
      <c r="BJ917" s="65"/>
      <c r="BK917" s="65"/>
      <c r="BL917" s="65"/>
      <c r="BM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  <c r="AR918" s="65"/>
      <c r="AS918" s="65"/>
      <c r="AT918" s="65"/>
      <c r="AU918" s="65"/>
      <c r="AV918" s="65"/>
      <c r="AW918" s="65"/>
      <c r="AX918" s="65"/>
      <c r="AY918" s="65"/>
      <c r="AZ918" s="65"/>
      <c r="BA918" s="65"/>
      <c r="BB918" s="65"/>
      <c r="BC918" s="65"/>
      <c r="BD918" s="65"/>
      <c r="BE918" s="65"/>
      <c r="BF918" s="65"/>
      <c r="BG918" s="65"/>
      <c r="BH918" s="65"/>
      <c r="BI918" s="65"/>
      <c r="BJ918" s="65"/>
      <c r="BK918" s="65"/>
      <c r="BL918" s="65"/>
      <c r="BM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  <c r="AR919" s="65"/>
      <c r="AS919" s="65"/>
      <c r="AT919" s="65"/>
      <c r="AU919" s="65"/>
      <c r="AV919" s="65"/>
      <c r="AW919" s="65"/>
      <c r="AX919" s="65"/>
      <c r="AY919" s="65"/>
      <c r="AZ919" s="65"/>
      <c r="BA919" s="65"/>
      <c r="BB919" s="65"/>
      <c r="BC919" s="65"/>
      <c r="BD919" s="65"/>
      <c r="BE919" s="65"/>
      <c r="BF919" s="65"/>
      <c r="BG919" s="65"/>
      <c r="BH919" s="65"/>
      <c r="BI919" s="65"/>
      <c r="BJ919" s="65"/>
      <c r="BK919" s="65"/>
      <c r="BL919" s="65"/>
      <c r="BM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  <c r="AR920" s="65"/>
      <c r="AS920" s="65"/>
      <c r="AT920" s="65"/>
      <c r="AU920" s="65"/>
      <c r="AV920" s="65"/>
      <c r="AW920" s="65"/>
      <c r="AX920" s="65"/>
      <c r="AY920" s="65"/>
      <c r="AZ920" s="65"/>
      <c r="BA920" s="65"/>
      <c r="BB920" s="65"/>
      <c r="BC920" s="65"/>
      <c r="BD920" s="65"/>
      <c r="BE920" s="65"/>
      <c r="BF920" s="65"/>
      <c r="BG920" s="65"/>
      <c r="BH920" s="65"/>
      <c r="BI920" s="65"/>
      <c r="BJ920" s="65"/>
      <c r="BK920" s="65"/>
      <c r="BL920" s="65"/>
      <c r="BM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  <c r="AR921" s="65"/>
      <c r="AS921" s="65"/>
      <c r="AT921" s="65"/>
      <c r="AU921" s="65"/>
      <c r="AV921" s="65"/>
      <c r="AW921" s="65"/>
      <c r="AX921" s="65"/>
      <c r="AY921" s="65"/>
      <c r="AZ921" s="65"/>
      <c r="BA921" s="65"/>
      <c r="BB921" s="65"/>
      <c r="BC921" s="65"/>
      <c r="BD921" s="65"/>
      <c r="BE921" s="65"/>
      <c r="BF921" s="65"/>
      <c r="BG921" s="65"/>
      <c r="BH921" s="65"/>
      <c r="BI921" s="65"/>
      <c r="BJ921" s="65"/>
      <c r="BK921" s="65"/>
      <c r="BL921" s="65"/>
      <c r="BM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  <c r="AR922" s="65"/>
      <c r="AS922" s="65"/>
      <c r="AT922" s="65"/>
      <c r="AU922" s="65"/>
      <c r="AV922" s="65"/>
      <c r="AW922" s="65"/>
      <c r="AX922" s="65"/>
      <c r="AY922" s="65"/>
      <c r="AZ922" s="65"/>
      <c r="BA922" s="65"/>
      <c r="BB922" s="65"/>
      <c r="BC922" s="65"/>
      <c r="BD922" s="65"/>
      <c r="BE922" s="65"/>
      <c r="BF922" s="65"/>
      <c r="BG922" s="65"/>
      <c r="BH922" s="65"/>
      <c r="BI922" s="65"/>
      <c r="BJ922" s="65"/>
      <c r="BK922" s="65"/>
      <c r="BL922" s="65"/>
      <c r="BM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  <c r="AR923" s="65"/>
      <c r="AS923" s="65"/>
      <c r="AT923" s="65"/>
      <c r="AU923" s="65"/>
      <c r="AV923" s="65"/>
      <c r="AW923" s="65"/>
      <c r="AX923" s="65"/>
      <c r="AY923" s="65"/>
      <c r="AZ923" s="65"/>
      <c r="BA923" s="65"/>
      <c r="BB923" s="65"/>
      <c r="BC923" s="65"/>
      <c r="BD923" s="65"/>
      <c r="BE923" s="65"/>
      <c r="BF923" s="65"/>
      <c r="BG923" s="65"/>
      <c r="BH923" s="65"/>
      <c r="BI923" s="65"/>
      <c r="BJ923" s="65"/>
      <c r="BK923" s="65"/>
      <c r="BL923" s="65"/>
      <c r="BM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  <c r="AR924" s="65"/>
      <c r="AS924" s="65"/>
      <c r="AT924" s="65"/>
      <c r="AU924" s="65"/>
      <c r="AV924" s="65"/>
      <c r="AW924" s="65"/>
      <c r="AX924" s="65"/>
      <c r="AY924" s="65"/>
      <c r="AZ924" s="65"/>
      <c r="BA924" s="65"/>
      <c r="BB924" s="65"/>
      <c r="BC924" s="65"/>
      <c r="BD924" s="65"/>
      <c r="BE924" s="65"/>
      <c r="BF924" s="65"/>
      <c r="BG924" s="65"/>
      <c r="BH924" s="65"/>
      <c r="BI924" s="65"/>
      <c r="BJ924" s="65"/>
      <c r="BK924" s="65"/>
      <c r="BL924" s="65"/>
      <c r="BM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  <c r="AR925" s="65"/>
      <c r="AS925" s="65"/>
      <c r="AT925" s="65"/>
      <c r="AU925" s="65"/>
      <c r="AV925" s="65"/>
      <c r="AW925" s="65"/>
      <c r="AX925" s="65"/>
      <c r="AY925" s="65"/>
      <c r="AZ925" s="65"/>
      <c r="BA925" s="65"/>
      <c r="BB925" s="65"/>
      <c r="BC925" s="65"/>
      <c r="BD925" s="65"/>
      <c r="BE925" s="65"/>
      <c r="BF925" s="65"/>
      <c r="BG925" s="65"/>
      <c r="BH925" s="65"/>
      <c r="BI925" s="65"/>
      <c r="BJ925" s="65"/>
      <c r="BK925" s="65"/>
      <c r="BL925" s="65"/>
      <c r="BM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  <c r="AU926" s="65"/>
      <c r="AV926" s="65"/>
      <c r="AW926" s="65"/>
      <c r="AX926" s="65"/>
      <c r="AY926" s="65"/>
      <c r="AZ926" s="65"/>
      <c r="BA926" s="65"/>
      <c r="BB926" s="65"/>
      <c r="BC926" s="65"/>
      <c r="BD926" s="65"/>
      <c r="BE926" s="65"/>
      <c r="BF926" s="65"/>
      <c r="BG926" s="65"/>
      <c r="BH926" s="65"/>
      <c r="BI926" s="65"/>
      <c r="BJ926" s="65"/>
      <c r="BK926" s="65"/>
      <c r="BL926" s="65"/>
      <c r="BM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  <c r="AU927" s="65"/>
      <c r="AV927" s="65"/>
      <c r="AW927" s="65"/>
      <c r="AX927" s="65"/>
      <c r="AY927" s="65"/>
      <c r="AZ927" s="65"/>
      <c r="BA927" s="65"/>
      <c r="BB927" s="65"/>
      <c r="BC927" s="65"/>
      <c r="BD927" s="65"/>
      <c r="BE927" s="65"/>
      <c r="BF927" s="65"/>
      <c r="BG927" s="65"/>
      <c r="BH927" s="65"/>
      <c r="BI927" s="65"/>
      <c r="BJ927" s="65"/>
      <c r="BK927" s="65"/>
      <c r="BL927" s="65"/>
      <c r="BM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  <c r="AU928" s="65"/>
      <c r="AV928" s="65"/>
      <c r="AW928" s="65"/>
      <c r="AX928" s="65"/>
      <c r="AY928" s="65"/>
      <c r="AZ928" s="65"/>
      <c r="BA928" s="65"/>
      <c r="BB928" s="65"/>
      <c r="BC928" s="65"/>
      <c r="BD928" s="65"/>
      <c r="BE928" s="65"/>
      <c r="BF928" s="65"/>
      <c r="BG928" s="65"/>
      <c r="BH928" s="65"/>
      <c r="BI928" s="65"/>
      <c r="BJ928" s="65"/>
      <c r="BK928" s="65"/>
      <c r="BL928" s="65"/>
      <c r="BM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  <c r="AU929" s="65"/>
      <c r="AV929" s="65"/>
      <c r="AW929" s="65"/>
      <c r="AX929" s="65"/>
      <c r="AY929" s="65"/>
      <c r="AZ929" s="65"/>
      <c r="BA929" s="65"/>
      <c r="BB929" s="65"/>
      <c r="BC929" s="65"/>
      <c r="BD929" s="65"/>
      <c r="BE929" s="65"/>
      <c r="BF929" s="65"/>
      <c r="BG929" s="65"/>
      <c r="BH929" s="65"/>
      <c r="BI929" s="65"/>
      <c r="BJ929" s="65"/>
      <c r="BK929" s="65"/>
      <c r="BL929" s="65"/>
      <c r="BM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  <c r="AU930" s="65"/>
      <c r="AV930" s="65"/>
      <c r="AW930" s="65"/>
      <c r="AX930" s="65"/>
      <c r="AY930" s="65"/>
      <c r="AZ930" s="65"/>
      <c r="BA930" s="65"/>
      <c r="BB930" s="65"/>
      <c r="BC930" s="65"/>
      <c r="BD930" s="65"/>
      <c r="BE930" s="65"/>
      <c r="BF930" s="65"/>
      <c r="BG930" s="65"/>
      <c r="BH930" s="65"/>
      <c r="BI930" s="65"/>
      <c r="BJ930" s="65"/>
      <c r="BK930" s="65"/>
      <c r="BL930" s="65"/>
      <c r="BM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  <c r="AU931" s="65"/>
      <c r="AV931" s="65"/>
      <c r="AW931" s="65"/>
      <c r="AX931" s="65"/>
      <c r="AY931" s="65"/>
      <c r="AZ931" s="65"/>
      <c r="BA931" s="65"/>
      <c r="BB931" s="65"/>
      <c r="BC931" s="65"/>
      <c r="BD931" s="65"/>
      <c r="BE931" s="65"/>
      <c r="BF931" s="65"/>
      <c r="BG931" s="65"/>
      <c r="BH931" s="65"/>
      <c r="BI931" s="65"/>
      <c r="BJ931" s="65"/>
      <c r="BK931" s="65"/>
      <c r="BL931" s="65"/>
      <c r="BM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  <c r="AU932" s="65"/>
      <c r="AV932" s="65"/>
      <c r="AW932" s="65"/>
      <c r="AX932" s="65"/>
      <c r="AY932" s="65"/>
      <c r="AZ932" s="65"/>
      <c r="BA932" s="65"/>
      <c r="BB932" s="65"/>
      <c r="BC932" s="65"/>
      <c r="BD932" s="65"/>
      <c r="BE932" s="65"/>
      <c r="BF932" s="65"/>
      <c r="BG932" s="65"/>
      <c r="BH932" s="65"/>
      <c r="BI932" s="65"/>
      <c r="BJ932" s="65"/>
      <c r="BK932" s="65"/>
      <c r="BL932" s="65"/>
      <c r="BM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  <c r="AU933" s="65"/>
      <c r="AV933" s="65"/>
      <c r="AW933" s="65"/>
      <c r="AX933" s="65"/>
      <c r="AY933" s="65"/>
      <c r="AZ933" s="65"/>
      <c r="BA933" s="65"/>
      <c r="BB933" s="65"/>
      <c r="BC933" s="65"/>
      <c r="BD933" s="65"/>
      <c r="BE933" s="65"/>
      <c r="BF933" s="65"/>
      <c r="BG933" s="65"/>
      <c r="BH933" s="65"/>
      <c r="BI933" s="65"/>
      <c r="BJ933" s="65"/>
      <c r="BK933" s="65"/>
      <c r="BL933" s="65"/>
      <c r="BM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  <c r="AU934" s="65"/>
      <c r="AV934" s="65"/>
      <c r="AW934" s="65"/>
      <c r="AX934" s="65"/>
      <c r="AY934" s="65"/>
      <c r="AZ934" s="65"/>
      <c r="BA934" s="65"/>
      <c r="BB934" s="65"/>
      <c r="BC934" s="65"/>
      <c r="BD934" s="65"/>
      <c r="BE934" s="65"/>
      <c r="BF934" s="65"/>
      <c r="BG934" s="65"/>
      <c r="BH934" s="65"/>
      <c r="BI934" s="65"/>
      <c r="BJ934" s="65"/>
      <c r="BK934" s="65"/>
      <c r="BL934" s="65"/>
      <c r="BM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  <c r="AU935" s="65"/>
      <c r="AV935" s="65"/>
      <c r="AW935" s="65"/>
      <c r="AX935" s="65"/>
      <c r="AY935" s="65"/>
      <c r="AZ935" s="65"/>
      <c r="BA935" s="65"/>
      <c r="BB935" s="65"/>
      <c r="BC935" s="65"/>
      <c r="BD935" s="65"/>
      <c r="BE935" s="65"/>
      <c r="BF935" s="65"/>
      <c r="BG935" s="65"/>
      <c r="BH935" s="65"/>
      <c r="BI935" s="65"/>
      <c r="BJ935" s="65"/>
      <c r="BK935" s="65"/>
      <c r="BL935" s="65"/>
      <c r="BM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  <c r="AU936" s="65"/>
      <c r="AV936" s="65"/>
      <c r="AW936" s="65"/>
      <c r="AX936" s="65"/>
      <c r="AY936" s="65"/>
      <c r="AZ936" s="65"/>
      <c r="BA936" s="65"/>
      <c r="BB936" s="65"/>
      <c r="BC936" s="65"/>
      <c r="BD936" s="65"/>
      <c r="BE936" s="65"/>
      <c r="BF936" s="65"/>
      <c r="BG936" s="65"/>
      <c r="BH936" s="65"/>
      <c r="BI936" s="65"/>
      <c r="BJ936" s="65"/>
      <c r="BK936" s="65"/>
      <c r="BL936" s="65"/>
      <c r="BM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  <c r="AU937" s="65"/>
      <c r="AV937" s="65"/>
      <c r="AW937" s="65"/>
      <c r="AX937" s="65"/>
      <c r="AY937" s="65"/>
      <c r="AZ937" s="65"/>
      <c r="BA937" s="65"/>
      <c r="BB937" s="65"/>
      <c r="BC937" s="65"/>
      <c r="BD937" s="65"/>
      <c r="BE937" s="65"/>
      <c r="BF937" s="65"/>
      <c r="BG937" s="65"/>
      <c r="BH937" s="65"/>
      <c r="BI937" s="65"/>
      <c r="BJ937" s="65"/>
      <c r="BK937" s="65"/>
      <c r="BL937" s="65"/>
      <c r="BM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  <c r="AU938" s="65"/>
      <c r="AV938" s="65"/>
      <c r="AW938" s="65"/>
      <c r="AX938" s="65"/>
      <c r="AY938" s="65"/>
      <c r="AZ938" s="65"/>
      <c r="BA938" s="65"/>
      <c r="BB938" s="65"/>
      <c r="BC938" s="65"/>
      <c r="BD938" s="65"/>
      <c r="BE938" s="65"/>
      <c r="BF938" s="65"/>
      <c r="BG938" s="65"/>
      <c r="BH938" s="65"/>
      <c r="BI938" s="65"/>
      <c r="BJ938" s="65"/>
      <c r="BK938" s="65"/>
      <c r="BL938" s="65"/>
      <c r="BM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  <c r="AU939" s="65"/>
      <c r="AV939" s="65"/>
      <c r="AW939" s="65"/>
      <c r="AX939" s="65"/>
      <c r="AY939" s="65"/>
      <c r="AZ939" s="65"/>
      <c r="BA939" s="65"/>
      <c r="BB939" s="65"/>
      <c r="BC939" s="65"/>
      <c r="BD939" s="65"/>
      <c r="BE939" s="65"/>
      <c r="BF939" s="65"/>
      <c r="BG939" s="65"/>
      <c r="BH939" s="65"/>
      <c r="BI939" s="65"/>
      <c r="BJ939" s="65"/>
      <c r="BK939" s="65"/>
      <c r="BL939" s="65"/>
      <c r="BM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  <c r="AU940" s="65"/>
      <c r="AV940" s="65"/>
      <c r="AW940" s="65"/>
      <c r="AX940" s="65"/>
      <c r="AY940" s="65"/>
      <c r="AZ940" s="65"/>
      <c r="BA940" s="65"/>
      <c r="BB940" s="65"/>
      <c r="BC940" s="65"/>
      <c r="BD940" s="65"/>
      <c r="BE940" s="65"/>
      <c r="BF940" s="65"/>
      <c r="BG940" s="65"/>
      <c r="BH940" s="65"/>
      <c r="BI940" s="65"/>
      <c r="BJ940" s="65"/>
      <c r="BK940" s="65"/>
      <c r="BL940" s="65"/>
      <c r="BM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  <c r="AU941" s="65"/>
      <c r="AV941" s="65"/>
      <c r="AW941" s="65"/>
      <c r="AX941" s="65"/>
      <c r="AY941" s="65"/>
      <c r="AZ941" s="65"/>
      <c r="BA941" s="65"/>
      <c r="BB941" s="65"/>
      <c r="BC941" s="65"/>
      <c r="BD941" s="65"/>
      <c r="BE941" s="65"/>
      <c r="BF941" s="65"/>
      <c r="BG941" s="65"/>
      <c r="BH941" s="65"/>
      <c r="BI941" s="65"/>
      <c r="BJ941" s="65"/>
      <c r="BK941" s="65"/>
      <c r="BL941" s="65"/>
      <c r="BM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  <c r="AU942" s="65"/>
      <c r="AV942" s="65"/>
      <c r="AW942" s="65"/>
      <c r="AX942" s="65"/>
      <c r="AY942" s="65"/>
      <c r="AZ942" s="65"/>
      <c r="BA942" s="65"/>
      <c r="BB942" s="65"/>
      <c r="BC942" s="65"/>
      <c r="BD942" s="65"/>
      <c r="BE942" s="65"/>
      <c r="BF942" s="65"/>
      <c r="BG942" s="65"/>
      <c r="BH942" s="65"/>
      <c r="BI942" s="65"/>
      <c r="BJ942" s="65"/>
      <c r="BK942" s="65"/>
      <c r="BL942" s="65"/>
      <c r="BM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  <c r="AU943" s="65"/>
      <c r="AV943" s="65"/>
      <c r="AW943" s="65"/>
      <c r="AX943" s="65"/>
      <c r="AY943" s="65"/>
      <c r="AZ943" s="65"/>
      <c r="BA943" s="65"/>
      <c r="BB943" s="65"/>
      <c r="BC943" s="65"/>
      <c r="BD943" s="65"/>
      <c r="BE943" s="65"/>
      <c r="BF943" s="65"/>
      <c r="BG943" s="65"/>
      <c r="BH943" s="65"/>
      <c r="BI943" s="65"/>
      <c r="BJ943" s="65"/>
      <c r="BK943" s="65"/>
      <c r="BL943" s="65"/>
      <c r="BM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  <c r="AU944" s="65"/>
      <c r="AV944" s="65"/>
      <c r="AW944" s="65"/>
      <c r="AX944" s="65"/>
      <c r="AY944" s="65"/>
      <c r="AZ944" s="65"/>
      <c r="BA944" s="65"/>
      <c r="BB944" s="65"/>
      <c r="BC944" s="65"/>
      <c r="BD944" s="65"/>
      <c r="BE944" s="65"/>
      <c r="BF944" s="65"/>
      <c r="BG944" s="65"/>
      <c r="BH944" s="65"/>
      <c r="BI944" s="65"/>
      <c r="BJ944" s="65"/>
      <c r="BK944" s="65"/>
      <c r="BL944" s="65"/>
      <c r="BM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  <c r="AU945" s="65"/>
      <c r="AV945" s="65"/>
      <c r="AW945" s="65"/>
      <c r="AX945" s="65"/>
      <c r="AY945" s="65"/>
      <c r="AZ945" s="65"/>
      <c r="BA945" s="65"/>
      <c r="BB945" s="65"/>
      <c r="BC945" s="65"/>
      <c r="BD945" s="65"/>
      <c r="BE945" s="65"/>
      <c r="BF945" s="65"/>
      <c r="BG945" s="65"/>
      <c r="BH945" s="65"/>
      <c r="BI945" s="65"/>
      <c r="BJ945" s="65"/>
      <c r="BK945" s="65"/>
      <c r="BL945" s="65"/>
      <c r="BM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  <c r="AP946" s="65"/>
      <c r="AQ946" s="65"/>
      <c r="AR946" s="65"/>
      <c r="AS946" s="65"/>
      <c r="AT946" s="65"/>
      <c r="AU946" s="65"/>
      <c r="AV946" s="65"/>
      <c r="AW946" s="65"/>
      <c r="AX946" s="65"/>
      <c r="AY946" s="65"/>
      <c r="AZ946" s="65"/>
      <c r="BA946" s="65"/>
      <c r="BB946" s="65"/>
      <c r="BC946" s="65"/>
      <c r="BD946" s="65"/>
      <c r="BE946" s="65"/>
      <c r="BF946" s="65"/>
      <c r="BG946" s="65"/>
      <c r="BH946" s="65"/>
      <c r="BI946" s="65"/>
      <c r="BJ946" s="65"/>
      <c r="BK946" s="65"/>
      <c r="BL946" s="65"/>
      <c r="BM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  <c r="AP947" s="65"/>
      <c r="AQ947" s="65"/>
      <c r="AR947" s="65"/>
      <c r="AS947" s="65"/>
      <c r="AT947" s="65"/>
      <c r="AU947" s="65"/>
      <c r="AV947" s="65"/>
      <c r="AW947" s="65"/>
      <c r="AX947" s="65"/>
      <c r="AY947" s="65"/>
      <c r="AZ947" s="65"/>
      <c r="BA947" s="65"/>
      <c r="BB947" s="65"/>
      <c r="BC947" s="65"/>
      <c r="BD947" s="65"/>
      <c r="BE947" s="65"/>
      <c r="BF947" s="65"/>
      <c r="BG947" s="65"/>
      <c r="BH947" s="65"/>
      <c r="BI947" s="65"/>
      <c r="BJ947" s="65"/>
      <c r="BK947" s="65"/>
      <c r="BL947" s="65"/>
      <c r="BM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  <c r="AP948" s="65"/>
      <c r="AQ948" s="65"/>
      <c r="AR948" s="65"/>
      <c r="AS948" s="65"/>
      <c r="AT948" s="65"/>
      <c r="AU948" s="65"/>
      <c r="AV948" s="65"/>
      <c r="AW948" s="65"/>
      <c r="AX948" s="65"/>
      <c r="AY948" s="65"/>
      <c r="AZ948" s="65"/>
      <c r="BA948" s="65"/>
      <c r="BB948" s="65"/>
      <c r="BC948" s="65"/>
      <c r="BD948" s="65"/>
      <c r="BE948" s="65"/>
      <c r="BF948" s="65"/>
      <c r="BG948" s="65"/>
      <c r="BH948" s="65"/>
      <c r="BI948" s="65"/>
      <c r="BJ948" s="65"/>
      <c r="BK948" s="65"/>
      <c r="BL948" s="65"/>
      <c r="BM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  <c r="AP949" s="65"/>
      <c r="AQ949" s="65"/>
      <c r="AR949" s="65"/>
      <c r="AS949" s="65"/>
      <c r="AT949" s="65"/>
      <c r="AU949" s="65"/>
      <c r="AV949" s="65"/>
      <c r="AW949" s="65"/>
      <c r="AX949" s="65"/>
      <c r="AY949" s="65"/>
      <c r="AZ949" s="65"/>
      <c r="BA949" s="65"/>
      <c r="BB949" s="65"/>
      <c r="BC949" s="65"/>
      <c r="BD949" s="65"/>
      <c r="BE949" s="65"/>
      <c r="BF949" s="65"/>
      <c r="BG949" s="65"/>
      <c r="BH949" s="65"/>
      <c r="BI949" s="65"/>
      <c r="BJ949" s="65"/>
      <c r="BK949" s="65"/>
      <c r="BL949" s="65"/>
      <c r="BM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  <c r="AP950" s="65"/>
      <c r="AQ950" s="65"/>
      <c r="AR950" s="65"/>
      <c r="AS950" s="65"/>
      <c r="AT950" s="65"/>
      <c r="AU950" s="65"/>
      <c r="AV950" s="65"/>
      <c r="AW950" s="65"/>
      <c r="AX950" s="65"/>
      <c r="AY950" s="65"/>
      <c r="AZ950" s="65"/>
      <c r="BA950" s="65"/>
      <c r="BB950" s="65"/>
      <c r="BC950" s="65"/>
      <c r="BD950" s="65"/>
      <c r="BE950" s="65"/>
      <c r="BF950" s="65"/>
      <c r="BG950" s="65"/>
      <c r="BH950" s="65"/>
      <c r="BI950" s="65"/>
      <c r="BJ950" s="65"/>
      <c r="BK950" s="65"/>
      <c r="BL950" s="65"/>
      <c r="BM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  <c r="AP951" s="65"/>
      <c r="AQ951" s="65"/>
      <c r="AR951" s="65"/>
      <c r="AS951" s="65"/>
      <c r="AT951" s="65"/>
      <c r="AU951" s="65"/>
      <c r="AV951" s="65"/>
      <c r="AW951" s="65"/>
      <c r="AX951" s="65"/>
      <c r="AY951" s="65"/>
      <c r="AZ951" s="65"/>
      <c r="BA951" s="65"/>
      <c r="BB951" s="65"/>
      <c r="BC951" s="65"/>
      <c r="BD951" s="65"/>
      <c r="BE951" s="65"/>
      <c r="BF951" s="65"/>
      <c r="BG951" s="65"/>
      <c r="BH951" s="65"/>
      <c r="BI951" s="65"/>
      <c r="BJ951" s="65"/>
      <c r="BK951" s="65"/>
      <c r="BL951" s="65"/>
      <c r="BM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  <c r="AP952" s="65"/>
      <c r="AQ952" s="65"/>
      <c r="AR952" s="65"/>
      <c r="AS952" s="65"/>
      <c r="AT952" s="65"/>
      <c r="AU952" s="65"/>
      <c r="AV952" s="65"/>
      <c r="AW952" s="65"/>
      <c r="AX952" s="65"/>
      <c r="AY952" s="65"/>
      <c r="AZ952" s="65"/>
      <c r="BA952" s="65"/>
      <c r="BB952" s="65"/>
      <c r="BC952" s="65"/>
      <c r="BD952" s="65"/>
      <c r="BE952" s="65"/>
      <c r="BF952" s="65"/>
      <c r="BG952" s="65"/>
      <c r="BH952" s="65"/>
      <c r="BI952" s="65"/>
      <c r="BJ952" s="65"/>
      <c r="BK952" s="65"/>
      <c r="BL952" s="65"/>
      <c r="BM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  <c r="AP953" s="65"/>
      <c r="AQ953" s="65"/>
      <c r="AR953" s="65"/>
      <c r="AS953" s="65"/>
      <c r="AT953" s="65"/>
      <c r="AU953" s="65"/>
      <c r="AV953" s="65"/>
      <c r="AW953" s="65"/>
      <c r="AX953" s="65"/>
      <c r="AY953" s="65"/>
      <c r="AZ953" s="65"/>
      <c r="BA953" s="65"/>
      <c r="BB953" s="65"/>
      <c r="BC953" s="65"/>
      <c r="BD953" s="65"/>
      <c r="BE953" s="65"/>
      <c r="BF953" s="65"/>
      <c r="BG953" s="65"/>
      <c r="BH953" s="65"/>
      <c r="BI953" s="65"/>
      <c r="BJ953" s="65"/>
      <c r="BK953" s="65"/>
      <c r="BL953" s="65"/>
      <c r="BM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  <c r="AP954" s="65"/>
      <c r="AQ954" s="65"/>
      <c r="AR954" s="65"/>
      <c r="AS954" s="65"/>
      <c r="AT954" s="65"/>
      <c r="AU954" s="65"/>
      <c r="AV954" s="65"/>
      <c r="AW954" s="65"/>
      <c r="AX954" s="65"/>
      <c r="AY954" s="65"/>
      <c r="AZ954" s="65"/>
      <c r="BA954" s="65"/>
      <c r="BB954" s="65"/>
      <c r="BC954" s="65"/>
      <c r="BD954" s="65"/>
      <c r="BE954" s="65"/>
      <c r="BF954" s="65"/>
      <c r="BG954" s="65"/>
      <c r="BH954" s="65"/>
      <c r="BI954" s="65"/>
      <c r="BJ954" s="65"/>
      <c r="BK954" s="65"/>
      <c r="BL954" s="65"/>
      <c r="BM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  <c r="AP955" s="65"/>
      <c r="AQ955" s="65"/>
      <c r="AR955" s="65"/>
      <c r="AS955" s="65"/>
      <c r="AT955" s="65"/>
      <c r="AU955" s="65"/>
      <c r="AV955" s="65"/>
      <c r="AW955" s="65"/>
      <c r="AX955" s="65"/>
      <c r="AY955" s="65"/>
      <c r="AZ955" s="65"/>
      <c r="BA955" s="65"/>
      <c r="BB955" s="65"/>
      <c r="BC955" s="65"/>
      <c r="BD955" s="65"/>
      <c r="BE955" s="65"/>
      <c r="BF955" s="65"/>
      <c r="BG955" s="65"/>
      <c r="BH955" s="65"/>
      <c r="BI955" s="65"/>
      <c r="BJ955" s="65"/>
      <c r="BK955" s="65"/>
      <c r="BL955" s="65"/>
      <c r="BM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  <c r="AP956" s="65"/>
      <c r="AQ956" s="65"/>
      <c r="AR956" s="65"/>
      <c r="AS956" s="65"/>
      <c r="AT956" s="65"/>
      <c r="AU956" s="65"/>
      <c r="AV956" s="65"/>
      <c r="AW956" s="65"/>
      <c r="AX956" s="65"/>
      <c r="AY956" s="65"/>
      <c r="AZ956" s="65"/>
      <c r="BA956" s="65"/>
      <c r="BB956" s="65"/>
      <c r="BC956" s="65"/>
      <c r="BD956" s="65"/>
      <c r="BE956" s="65"/>
      <c r="BF956" s="65"/>
      <c r="BG956" s="65"/>
      <c r="BH956" s="65"/>
      <c r="BI956" s="65"/>
      <c r="BJ956" s="65"/>
      <c r="BK956" s="65"/>
      <c r="BL956" s="65"/>
      <c r="BM956" s="65"/>
    </row>
  </sheetData>
  <mergeCells count="1318">
    <mergeCell ref="W64:W65"/>
    <mergeCell ref="W68:W69"/>
    <mergeCell ref="W66:W67"/>
    <mergeCell ref="N68:N69"/>
    <mergeCell ref="M62:M63"/>
    <mergeCell ref="M68:M69"/>
    <mergeCell ref="P62:P63"/>
    <mergeCell ref="O62:O63"/>
    <mergeCell ref="AA64:AA65"/>
    <mergeCell ref="Y64:Y65"/>
    <mergeCell ref="AA62:AA63"/>
    <mergeCell ref="Y62:Y63"/>
    <mergeCell ref="R64:R65"/>
    <mergeCell ref="R68:R69"/>
    <mergeCell ref="R66:R67"/>
    <mergeCell ref="D62:D63"/>
    <mergeCell ref="P64:P65"/>
    <mergeCell ref="AA66:AA67"/>
    <mergeCell ref="X66:X67"/>
    <mergeCell ref="I68:I69"/>
    <mergeCell ref="O64:O65"/>
    <mergeCell ref="R62:R63"/>
    <mergeCell ref="AJ64:AJ65"/>
    <mergeCell ref="AJ62:AJ63"/>
    <mergeCell ref="AG62:AG63"/>
    <mergeCell ref="AE62:AE63"/>
    <mergeCell ref="AF62:AF63"/>
    <mergeCell ref="AE64:AE65"/>
    <mergeCell ref="AF64:AF65"/>
    <mergeCell ref="V62:V63"/>
    <mergeCell ref="W62:W63"/>
    <mergeCell ref="AO62:AO63"/>
    <mergeCell ref="AN64:AN65"/>
    <mergeCell ref="AH62:AH63"/>
    <mergeCell ref="AN62:AN63"/>
    <mergeCell ref="AO64:AO65"/>
    <mergeCell ref="AJ66:AJ67"/>
    <mergeCell ref="AJ70:AJ71"/>
    <mergeCell ref="AJ68:AJ69"/>
    <mergeCell ref="AO66:AO67"/>
    <mergeCell ref="AS66:AS67"/>
    <mergeCell ref="AA70:AA71"/>
    <mergeCell ref="AH70:AH71"/>
    <mergeCell ref="AG70:AG71"/>
    <mergeCell ref="AG68:AG69"/>
    <mergeCell ref="AH68:AH69"/>
    <mergeCell ref="AF66:AF67"/>
    <mergeCell ref="AF68:AF69"/>
    <mergeCell ref="AE68:AE69"/>
    <mergeCell ref="AE66:AE67"/>
    <mergeCell ref="AS70:AS71"/>
    <mergeCell ref="AQ70:AQ71"/>
    <mergeCell ref="AW72:BD113"/>
    <mergeCell ref="BF72:BM113"/>
    <mergeCell ref="AN72:AU113"/>
    <mergeCell ref="AF70:AF71"/>
    <mergeCell ref="AE70:AE71"/>
    <mergeCell ref="AE72:AL113"/>
    <mergeCell ref="AG66:AG67"/>
    <mergeCell ref="AH66:AH67"/>
    <mergeCell ref="AP66:AP67"/>
    <mergeCell ref="AQ66:AQ67"/>
    <mergeCell ref="AP68:AP69"/>
    <mergeCell ref="AP70:AP71"/>
    <mergeCell ref="AH60:AH61"/>
    <mergeCell ref="AH58:AH59"/>
    <mergeCell ref="AG64:AG65"/>
    <mergeCell ref="AH64:AH65"/>
    <mergeCell ref="AF60:AF61"/>
    <mergeCell ref="AJ60:AJ61"/>
    <mergeCell ref="AE58:AE59"/>
    <mergeCell ref="AE60:AE61"/>
    <mergeCell ref="AF58:AF59"/>
    <mergeCell ref="AJ58:AJ59"/>
    <mergeCell ref="X64:X65"/>
    <mergeCell ref="X62:X63"/>
    <mergeCell ref="O58:O59"/>
    <mergeCell ref="N60:N61"/>
    <mergeCell ref="Y60:Y61"/>
    <mergeCell ref="X60:X61"/>
    <mergeCell ref="Y58:Y59"/>
    <mergeCell ref="W58:W59"/>
    <mergeCell ref="X58:X59"/>
    <mergeCell ref="R58:R59"/>
    <mergeCell ref="W60:W61"/>
    <mergeCell ref="AA60:AA61"/>
    <mergeCell ref="N62:N63"/>
    <mergeCell ref="N66:N67"/>
    <mergeCell ref="O70:O71"/>
    <mergeCell ref="M70:M71"/>
    <mergeCell ref="M66:M67"/>
    <mergeCell ref="AA68:AA69"/>
    <mergeCell ref="X68:X69"/>
    <mergeCell ref="AQ64:AQ65"/>
    <mergeCell ref="AQ68:AQ69"/>
    <mergeCell ref="AP62:AP63"/>
    <mergeCell ref="AS60:AS61"/>
    <mergeCell ref="AQ62:AQ63"/>
    <mergeCell ref="AP64:AP65"/>
    <mergeCell ref="AQ60:AQ61"/>
    <mergeCell ref="AN58:AN59"/>
    <mergeCell ref="AS64:AS65"/>
    <mergeCell ref="AS62:AS63"/>
    <mergeCell ref="M58:M59"/>
    <mergeCell ref="N58:N59"/>
    <mergeCell ref="F58:F59"/>
    <mergeCell ref="G58:G59"/>
    <mergeCell ref="M60:M61"/>
    <mergeCell ref="P60:P61"/>
    <mergeCell ref="R60:R61"/>
    <mergeCell ref="O60:O61"/>
    <mergeCell ref="P58:P59"/>
    <mergeCell ref="Y66:Y67"/>
    <mergeCell ref="Y68:Y69"/>
    <mergeCell ref="V72:AC113"/>
    <mergeCell ref="V68:V69"/>
    <mergeCell ref="V66:V67"/>
    <mergeCell ref="R70:R71"/>
    <mergeCell ref="W70:W71"/>
    <mergeCell ref="V70:V71"/>
    <mergeCell ref="X70:X71"/>
    <mergeCell ref="G68:G69"/>
    <mergeCell ref="F68:F69"/>
    <mergeCell ref="D70:D71"/>
    <mergeCell ref="D68:D69"/>
    <mergeCell ref="E68:E69"/>
    <mergeCell ref="I70:I71"/>
    <mergeCell ref="D72:K113"/>
    <mergeCell ref="M72:T113"/>
    <mergeCell ref="B62:B63"/>
    <mergeCell ref="B68:B69"/>
    <mergeCell ref="B70:B71"/>
    <mergeCell ref="B64:B65"/>
    <mergeCell ref="B58:B59"/>
    <mergeCell ref="B66:B67"/>
    <mergeCell ref="B60:B61"/>
    <mergeCell ref="D66:D67"/>
    <mergeCell ref="D64:D65"/>
    <mergeCell ref="D60:D61"/>
    <mergeCell ref="D58:D59"/>
    <mergeCell ref="E62:E63"/>
    <mergeCell ref="G66:G67"/>
    <mergeCell ref="F66:F67"/>
    <mergeCell ref="F60:F61"/>
    <mergeCell ref="F64:F65"/>
    <mergeCell ref="G60:G61"/>
    <mergeCell ref="E60:E61"/>
    <mergeCell ref="E54:E55"/>
    <mergeCell ref="D54:D55"/>
    <mergeCell ref="B54:B55"/>
    <mergeCell ref="B52:B53"/>
    <mergeCell ref="F54:F55"/>
    <mergeCell ref="F52:F53"/>
    <mergeCell ref="D50:D51"/>
    <mergeCell ref="F50:F51"/>
    <mergeCell ref="B50:B51"/>
    <mergeCell ref="E50:E51"/>
    <mergeCell ref="E56:E57"/>
    <mergeCell ref="D56:D57"/>
    <mergeCell ref="B56:B57"/>
    <mergeCell ref="F56:F57"/>
    <mergeCell ref="E58:E59"/>
    <mergeCell ref="F62:F63"/>
    <mergeCell ref="E66:E67"/>
    <mergeCell ref="E64:E65"/>
    <mergeCell ref="D52:D53"/>
    <mergeCell ref="E52:E53"/>
    <mergeCell ref="P50:P51"/>
    <mergeCell ref="P54:P55"/>
    <mergeCell ref="P52:P53"/>
    <mergeCell ref="O52:O53"/>
    <mergeCell ref="N54:N55"/>
    <mergeCell ref="N52:N53"/>
    <mergeCell ref="P56:P57"/>
    <mergeCell ref="O56:O57"/>
    <mergeCell ref="O66:O67"/>
    <mergeCell ref="P66:P67"/>
    <mergeCell ref="P68:P69"/>
    <mergeCell ref="P70:P71"/>
    <mergeCell ref="N70:N71"/>
    <mergeCell ref="O50:O51"/>
    <mergeCell ref="N50:N51"/>
    <mergeCell ref="N56:N57"/>
    <mergeCell ref="AY62:AY63"/>
    <mergeCell ref="AX62:AX63"/>
    <mergeCell ref="AY56:AY57"/>
    <mergeCell ref="AZ56:AZ57"/>
    <mergeCell ref="AX60:AX61"/>
    <mergeCell ref="AY60:AY61"/>
    <mergeCell ref="AZ60:AZ61"/>
    <mergeCell ref="AZ58:AZ59"/>
    <mergeCell ref="AX58:AX59"/>
    <mergeCell ref="AX56:AX57"/>
    <mergeCell ref="AW60:AW61"/>
    <mergeCell ref="AW62:AW63"/>
    <mergeCell ref="AW56:AW57"/>
    <mergeCell ref="AW58:AW59"/>
    <mergeCell ref="AZ62:AZ63"/>
    <mergeCell ref="AY58:AY59"/>
    <mergeCell ref="BH62:BH63"/>
    <mergeCell ref="BI62:BI63"/>
    <mergeCell ref="BH68:BH69"/>
    <mergeCell ref="BK62:BK63"/>
    <mergeCell ref="BK64:BK65"/>
    <mergeCell ref="BG70:BG71"/>
    <mergeCell ref="BI70:BI71"/>
    <mergeCell ref="BH70:BH71"/>
    <mergeCell ref="BF70:BF71"/>
    <mergeCell ref="W54:W55"/>
    <mergeCell ref="W52:W53"/>
    <mergeCell ref="AA54:AA55"/>
    <mergeCell ref="AA52:AA53"/>
    <mergeCell ref="V54:V55"/>
    <mergeCell ref="V52:V53"/>
    <mergeCell ref="V64:V65"/>
    <mergeCell ref="V58:V59"/>
    <mergeCell ref="V60:V61"/>
    <mergeCell ref="V50:V51"/>
    <mergeCell ref="V56:V57"/>
    <mergeCell ref="Y54:Y55"/>
    <mergeCell ref="X54:X55"/>
    <mergeCell ref="N64:N65"/>
    <mergeCell ref="M64:M65"/>
    <mergeCell ref="O68:O69"/>
    <mergeCell ref="G62:G63"/>
    <mergeCell ref="G70:G71"/>
    <mergeCell ref="G64:G65"/>
    <mergeCell ref="G54:G55"/>
    <mergeCell ref="G52:G53"/>
    <mergeCell ref="G50:G51"/>
    <mergeCell ref="G56:G57"/>
    <mergeCell ref="F70:F71"/>
    <mergeCell ref="E70:E71"/>
    <mergeCell ref="Y70:Y71"/>
    <mergeCell ref="R52:R53"/>
    <mergeCell ref="R54:R55"/>
    <mergeCell ref="R50:R51"/>
    <mergeCell ref="S50:S51"/>
    <mergeCell ref="T50:T51"/>
    <mergeCell ref="R56:R57"/>
    <mergeCell ref="M54:M55"/>
    <mergeCell ref="O54:O55"/>
    <mergeCell ref="M56:M57"/>
    <mergeCell ref="M50:M51"/>
    <mergeCell ref="M52:M53"/>
    <mergeCell ref="I56:I57"/>
    <mergeCell ref="I54:I55"/>
    <mergeCell ref="I58:I59"/>
    <mergeCell ref="I50:I51"/>
    <mergeCell ref="I52:I53"/>
    <mergeCell ref="I62:I63"/>
    <mergeCell ref="I60:I61"/>
    <mergeCell ref="I64:I65"/>
    <mergeCell ref="I66:I67"/>
    <mergeCell ref="AJ56:AJ57"/>
    <mergeCell ref="AF56:AF57"/>
    <mergeCell ref="AG56:AG57"/>
    <mergeCell ref="AH56:AH57"/>
    <mergeCell ref="AH50:AH51"/>
    <mergeCell ref="AH52:AH53"/>
    <mergeCell ref="AN56:AN57"/>
    <mergeCell ref="AO56:AO57"/>
    <mergeCell ref="AP56:AP57"/>
    <mergeCell ref="AP60:AP61"/>
    <mergeCell ref="AE56:AE57"/>
    <mergeCell ref="AP52:AP53"/>
    <mergeCell ref="AP54:AP55"/>
    <mergeCell ref="AH54:AH55"/>
    <mergeCell ref="BK22:BK23"/>
    <mergeCell ref="BK20:BK21"/>
    <mergeCell ref="BL20:BL21"/>
    <mergeCell ref="BD24:BD25"/>
    <mergeCell ref="BE26:BE27"/>
    <mergeCell ref="BD26:BD27"/>
    <mergeCell ref="BE24:BE25"/>
    <mergeCell ref="AF26:AF27"/>
    <mergeCell ref="AF24:AF25"/>
    <mergeCell ref="AL26:AL27"/>
    <mergeCell ref="AL24:AL25"/>
    <mergeCell ref="AG26:AG27"/>
    <mergeCell ref="AG24:AG25"/>
    <mergeCell ref="AH24:AH25"/>
    <mergeCell ref="AH26:AH27"/>
    <mergeCell ref="BF26:BF27"/>
    <mergeCell ref="BF24:BF25"/>
    <mergeCell ref="AD26:AD27"/>
    <mergeCell ref="AH20:AH21"/>
    <mergeCell ref="AG22:AG23"/>
    <mergeCell ref="AB26:AB27"/>
    <mergeCell ref="AK24:AK25"/>
    <mergeCell ref="AC26:AC27"/>
    <mergeCell ref="AC22:AC23"/>
    <mergeCell ref="AC24:AC25"/>
    <mergeCell ref="AA22:AA23"/>
    <mergeCell ref="AB22:AB23"/>
    <mergeCell ref="AD24:AD25"/>
    <mergeCell ref="AE24:AE25"/>
    <mergeCell ref="AB24:AB25"/>
    <mergeCell ref="AA24:AA25"/>
    <mergeCell ref="W20:W21"/>
    <mergeCell ref="W24:W25"/>
    <mergeCell ref="X26:X27"/>
    <mergeCell ref="X24:X25"/>
    <mergeCell ref="AN20:AN21"/>
    <mergeCell ref="AL20:AL21"/>
    <mergeCell ref="AJ26:AJ27"/>
    <mergeCell ref="AN26:AN27"/>
    <mergeCell ref="AN24:AN25"/>
    <mergeCell ref="AM24:AM25"/>
    <mergeCell ref="BG24:BG25"/>
    <mergeCell ref="BH24:BH25"/>
    <mergeCell ref="F24:F25"/>
    <mergeCell ref="G24:G25"/>
    <mergeCell ref="I24:I25"/>
    <mergeCell ref="T24:T25"/>
    <mergeCell ref="U24:U25"/>
    <mergeCell ref="Y20:Y21"/>
    <mergeCell ref="X20:X21"/>
    <mergeCell ref="J20:J21"/>
    <mergeCell ref="I20:I21"/>
    <mergeCell ref="G20:G21"/>
    <mergeCell ref="F20:F21"/>
    <mergeCell ref="AC20:AC21"/>
    <mergeCell ref="AA20:AA21"/>
    <mergeCell ref="AJ20:AJ21"/>
    <mergeCell ref="AK20:AK21"/>
    <mergeCell ref="AD20:AD21"/>
    <mergeCell ref="AF20:AF21"/>
    <mergeCell ref="AE20:AE21"/>
    <mergeCell ref="AE22:AE23"/>
    <mergeCell ref="AF22:AF23"/>
    <mergeCell ref="S22:S23"/>
    <mergeCell ref="T22:T23"/>
    <mergeCell ref="K22:K23"/>
    <mergeCell ref="J22:J23"/>
    <mergeCell ref="F22:F23"/>
    <mergeCell ref="I22:I23"/>
    <mergeCell ref="T26:T27"/>
    <mergeCell ref="U26:U27"/>
    <mergeCell ref="V26:V27"/>
    <mergeCell ref="G26:G27"/>
    <mergeCell ref="I26:I27"/>
    <mergeCell ref="M26:M27"/>
    <mergeCell ref="R26:R27"/>
    <mergeCell ref="F26:F27"/>
    <mergeCell ref="S24:S25"/>
    <mergeCell ref="P24:P25"/>
    <mergeCell ref="R24:R25"/>
    <mergeCell ref="P26:P27"/>
    <mergeCell ref="O26:O27"/>
    <mergeCell ref="BK6:BK7"/>
    <mergeCell ref="BL6:BL7"/>
    <mergeCell ref="BK4:BK5"/>
    <mergeCell ref="BL4:BL5"/>
    <mergeCell ref="BK18:BK19"/>
    <mergeCell ref="BK24:BK25"/>
    <mergeCell ref="BL24:BL25"/>
    <mergeCell ref="BK26:BK27"/>
    <mergeCell ref="BM4:BM5"/>
    <mergeCell ref="BK2:BK3"/>
    <mergeCell ref="BL2:BL3"/>
    <mergeCell ref="BM2:BM3"/>
    <mergeCell ref="BL14:BL15"/>
    <mergeCell ref="BK16:BK17"/>
    <mergeCell ref="BL10:BL11"/>
    <mergeCell ref="BM24:BM25"/>
    <mergeCell ref="BM26:BM27"/>
    <mergeCell ref="BM20:BM21"/>
    <mergeCell ref="BM18:BM19"/>
    <mergeCell ref="BM8:BM9"/>
    <mergeCell ref="BM6:BM7"/>
    <mergeCell ref="BM16:BM17"/>
    <mergeCell ref="BM14:BM15"/>
    <mergeCell ref="BM10:BM11"/>
    <mergeCell ref="AT24:AT25"/>
    <mergeCell ref="AT20:AT21"/>
    <mergeCell ref="AS10:AS11"/>
    <mergeCell ref="AS8:AS9"/>
    <mergeCell ref="AT8:AT9"/>
    <mergeCell ref="AT10:AT11"/>
    <mergeCell ref="AS26:AS27"/>
    <mergeCell ref="AT26:AT27"/>
    <mergeCell ref="AS24:AS25"/>
    <mergeCell ref="AS22:AS23"/>
    <mergeCell ref="AS14:AS15"/>
    <mergeCell ref="BK14:BK15"/>
    <mergeCell ref="BK10:BK11"/>
    <mergeCell ref="BL16:BL17"/>
    <mergeCell ref="BL18:BL19"/>
    <mergeCell ref="BL8:BL9"/>
    <mergeCell ref="BK8:BK9"/>
    <mergeCell ref="AT2:AT3"/>
    <mergeCell ref="AS2:AS3"/>
    <mergeCell ref="AS6:AS7"/>
    <mergeCell ref="AS4:AS5"/>
    <mergeCell ref="AT4:AT5"/>
    <mergeCell ref="AV16:AV17"/>
    <mergeCell ref="AU16:AU17"/>
    <mergeCell ref="BD16:BD17"/>
    <mergeCell ref="BD18:BD19"/>
    <mergeCell ref="AX26:AX27"/>
    <mergeCell ref="AX24:AX25"/>
    <mergeCell ref="AV18:AV19"/>
    <mergeCell ref="AV20:AV21"/>
    <mergeCell ref="AU20:AU21"/>
    <mergeCell ref="AV24:AV25"/>
    <mergeCell ref="AV26:AV27"/>
    <mergeCell ref="AU24:AU25"/>
    <mergeCell ref="AU26:AU27"/>
    <mergeCell ref="N6:N7"/>
    <mergeCell ref="N4:N5"/>
    <mergeCell ref="F6:F7"/>
    <mergeCell ref="F4:F5"/>
    <mergeCell ref="E4:E5"/>
    <mergeCell ref="E6:E7"/>
    <mergeCell ref="D6:D7"/>
    <mergeCell ref="D4:D5"/>
    <mergeCell ref="M6:M7"/>
    <mergeCell ref="L6:L7"/>
    <mergeCell ref="T2:T3"/>
    <mergeCell ref="S2:S3"/>
    <mergeCell ref="I2:I3"/>
    <mergeCell ref="H2:H3"/>
    <mergeCell ref="AC2:AC3"/>
    <mergeCell ref="AF2:AF3"/>
    <mergeCell ref="AE2:AE3"/>
    <mergeCell ref="AI2:AI3"/>
    <mergeCell ref="AJ2:AJ3"/>
    <mergeCell ref="AH2:AH3"/>
    <mergeCell ref="AG2:AG3"/>
    <mergeCell ref="F2:F3"/>
    <mergeCell ref="E2:E3"/>
    <mergeCell ref="D2:D3"/>
    <mergeCell ref="B2:B3"/>
    <mergeCell ref="A1:BE1"/>
    <mergeCell ref="G2:G3"/>
    <mergeCell ref="P2:P3"/>
    <mergeCell ref="X2:X3"/>
    <mergeCell ref="W2:W3"/>
    <mergeCell ref="S4:S5"/>
    <mergeCell ref="S6:S7"/>
    <mergeCell ref="AA2:AA3"/>
    <mergeCell ref="AA6:AA7"/>
    <mergeCell ref="Z2:Z3"/>
    <mergeCell ref="Y2:Y3"/>
    <mergeCell ref="V2:V3"/>
    <mergeCell ref="R4:R5"/>
    <mergeCell ref="R6:R7"/>
    <mergeCell ref="T10:T11"/>
    <mergeCell ref="T8:T9"/>
    <mergeCell ref="U10:U11"/>
    <mergeCell ref="S8:S9"/>
    <mergeCell ref="S10:S11"/>
    <mergeCell ref="AA4:AA5"/>
    <mergeCell ref="AA10:AA11"/>
    <mergeCell ref="J10:J11"/>
    <mergeCell ref="K10:K11"/>
    <mergeCell ref="A4:A11"/>
    <mergeCell ref="M10:M11"/>
    <mergeCell ref="L8:L9"/>
    <mergeCell ref="N10:N11"/>
    <mergeCell ref="Q2:Q3"/>
    <mergeCell ref="R2:R3"/>
    <mergeCell ref="J2:J3"/>
    <mergeCell ref="K2:K3"/>
    <mergeCell ref="N2:N3"/>
    <mergeCell ref="M2:M3"/>
    <mergeCell ref="AK2:AK3"/>
    <mergeCell ref="AB2:AB3"/>
    <mergeCell ref="O2:O3"/>
    <mergeCell ref="K20:K21"/>
    <mergeCell ref="C20:C21"/>
    <mergeCell ref="E20:E21"/>
    <mergeCell ref="D20:D21"/>
    <mergeCell ref="D24:D25"/>
    <mergeCell ref="B24:B25"/>
    <mergeCell ref="C24:C25"/>
    <mergeCell ref="E26:E27"/>
    <mergeCell ref="D26:D27"/>
    <mergeCell ref="C26:C27"/>
    <mergeCell ref="B26:B27"/>
    <mergeCell ref="B22:B23"/>
    <mergeCell ref="D22:D23"/>
    <mergeCell ref="A22:A27"/>
    <mergeCell ref="B20:B21"/>
    <mergeCell ref="A14:A21"/>
    <mergeCell ref="J24:J25"/>
    <mergeCell ref="M20:M21"/>
    <mergeCell ref="O20:O21"/>
    <mergeCell ref="N20:N21"/>
    <mergeCell ref="P20:P21"/>
    <mergeCell ref="L20:L21"/>
    <mergeCell ref="E22:E23"/>
    <mergeCell ref="J6:J7"/>
    <mergeCell ref="I6:I7"/>
    <mergeCell ref="I8:I9"/>
    <mergeCell ref="G6:G7"/>
    <mergeCell ref="G4:G5"/>
    <mergeCell ref="G8:G9"/>
    <mergeCell ref="I4:I5"/>
    <mergeCell ref="R10:R11"/>
    <mergeCell ref="R8:R9"/>
    <mergeCell ref="O10:O11"/>
    <mergeCell ref="O8:O9"/>
    <mergeCell ref="P10:P11"/>
    <mergeCell ref="L10:L11"/>
    <mergeCell ref="AJ6:AJ7"/>
    <mergeCell ref="AK6:AK7"/>
    <mergeCell ref="K4:K5"/>
    <mergeCell ref="O4:O5"/>
    <mergeCell ref="Z4:Z5"/>
    <mergeCell ref="Z6:Z7"/>
    <mergeCell ref="AH10:AH11"/>
    <mergeCell ref="AG10:AG11"/>
    <mergeCell ref="AY10:AY11"/>
    <mergeCell ref="AK10:AK11"/>
    <mergeCell ref="AJ10:AJ11"/>
    <mergeCell ref="AD10:AD11"/>
    <mergeCell ref="AE10:AE11"/>
    <mergeCell ref="AF10:AF11"/>
    <mergeCell ref="AN10:AN11"/>
    <mergeCell ref="AE8:AE9"/>
    <mergeCell ref="AD6:AD7"/>
    <mergeCell ref="AE6:AE7"/>
    <mergeCell ref="AD4:AD5"/>
    <mergeCell ref="AF6:AF7"/>
    <mergeCell ref="AE4:AE5"/>
    <mergeCell ref="AF4:AF5"/>
    <mergeCell ref="AJ4:AJ5"/>
    <mergeCell ref="AN6:AN7"/>
    <mergeCell ref="AM6:AM7"/>
    <mergeCell ref="AK4:AK5"/>
    <mergeCell ref="AM4:AM5"/>
    <mergeCell ref="AN4:AN5"/>
    <mergeCell ref="AF8:AF9"/>
    <mergeCell ref="AH4:AH5"/>
    <mergeCell ref="AG4:AG5"/>
    <mergeCell ref="AH8:AH9"/>
    <mergeCell ref="AG6:AG7"/>
    <mergeCell ref="AG8:AG9"/>
    <mergeCell ref="AH6:AH7"/>
    <mergeCell ref="AK8:AK9"/>
    <mergeCell ref="AJ8:AJ9"/>
    <mergeCell ref="M4:M5"/>
    <mergeCell ref="L4:L5"/>
    <mergeCell ref="N8:N9"/>
    <mergeCell ref="M8:M9"/>
    <mergeCell ref="N18:N19"/>
    <mergeCell ref="M18:M19"/>
    <mergeCell ref="V18:V19"/>
    <mergeCell ref="T18:T19"/>
    <mergeCell ref="S18:S19"/>
    <mergeCell ref="P18:P19"/>
    <mergeCell ref="R18:R19"/>
    <mergeCell ref="O18:O19"/>
    <mergeCell ref="U18:U19"/>
    <mergeCell ref="X18:X19"/>
    <mergeCell ref="X16:X17"/>
    <mergeCell ref="AB14:AB15"/>
    <mergeCell ref="AB18:AB19"/>
    <mergeCell ref="AB16:AB17"/>
    <mergeCell ref="AA18:AA19"/>
    <mergeCell ref="AA16:AA17"/>
    <mergeCell ref="W18:W19"/>
    <mergeCell ref="Y18:Y19"/>
    <mergeCell ref="K18:K19"/>
    <mergeCell ref="V16:V17"/>
    <mergeCell ref="U16:U17"/>
    <mergeCell ref="S16:S17"/>
    <mergeCell ref="R16:R17"/>
    <mergeCell ref="U14:U15"/>
    <mergeCell ref="AA14:AA15"/>
    <mergeCell ref="R14:R15"/>
    <mergeCell ref="K16:K17"/>
    <mergeCell ref="W16:W17"/>
    <mergeCell ref="Y16:Y17"/>
    <mergeCell ref="T16:T17"/>
    <mergeCell ref="AC16:AC17"/>
    <mergeCell ref="P16:P17"/>
    <mergeCell ref="AH16:AH17"/>
    <mergeCell ref="AG16:AG17"/>
    <mergeCell ref="J18:J19"/>
    <mergeCell ref="I18:I19"/>
    <mergeCell ref="F18:F19"/>
    <mergeCell ref="G18:G19"/>
    <mergeCell ref="B18:B19"/>
    <mergeCell ref="AC18:AC19"/>
    <mergeCell ref="AK18:AK19"/>
    <mergeCell ref="AJ18:AJ19"/>
    <mergeCell ref="AD18:AD19"/>
    <mergeCell ref="AD16:AD17"/>
    <mergeCell ref="L18:L19"/>
    <mergeCell ref="AG18:AG19"/>
    <mergeCell ref="AH18:AH19"/>
    <mergeCell ref="AK16:AK17"/>
    <mergeCell ref="AJ16:AJ17"/>
    <mergeCell ref="O16:O17"/>
    <mergeCell ref="N16:N17"/>
    <mergeCell ref="M16:M17"/>
    <mergeCell ref="L16:L17"/>
    <mergeCell ref="B16:B17"/>
    <mergeCell ref="F16:F17"/>
    <mergeCell ref="E16:E17"/>
    <mergeCell ref="C18:C19"/>
    <mergeCell ref="E18:E19"/>
    <mergeCell ref="J16:J17"/>
    <mergeCell ref="G16:G17"/>
    <mergeCell ref="AE18:AE19"/>
    <mergeCell ref="AF14:AF15"/>
    <mergeCell ref="AE14:AE15"/>
    <mergeCell ref="AC14:AC15"/>
    <mergeCell ref="AD12:AD13"/>
    <mergeCell ref="AF16:AF17"/>
    <mergeCell ref="AE16:AE17"/>
    <mergeCell ref="AL16:AL17"/>
    <mergeCell ref="AM16:AM17"/>
    <mergeCell ref="AF18:AF19"/>
    <mergeCell ref="AM18:AM19"/>
    <mergeCell ref="AL18:AL19"/>
    <mergeCell ref="AM12:AM13"/>
    <mergeCell ref="AJ14:AJ15"/>
    <mergeCell ref="AG14:AG15"/>
    <mergeCell ref="AH14:AH15"/>
    <mergeCell ref="G10:G11"/>
    <mergeCell ref="F10:F11"/>
    <mergeCell ref="I10:I11"/>
    <mergeCell ref="U12:U13"/>
    <mergeCell ref="L12:L13"/>
    <mergeCell ref="Z10:Z11"/>
    <mergeCell ref="Z8:Z9"/>
    <mergeCell ref="U8:U9"/>
    <mergeCell ref="E10:E11"/>
    <mergeCell ref="D10:D11"/>
    <mergeCell ref="O6:O7"/>
    <mergeCell ref="P6:P7"/>
    <mergeCell ref="U6:U7"/>
    <mergeCell ref="T6:T7"/>
    <mergeCell ref="P4:P5"/>
    <mergeCell ref="U4:U5"/>
    <mergeCell ref="B12:B13"/>
    <mergeCell ref="B4:B5"/>
    <mergeCell ref="C4:C5"/>
    <mergeCell ref="B6:B7"/>
    <mergeCell ref="C6:C7"/>
    <mergeCell ref="B10:B11"/>
    <mergeCell ref="B8:B9"/>
    <mergeCell ref="D14:D15"/>
    <mergeCell ref="D16:D17"/>
    <mergeCell ref="D18:D19"/>
    <mergeCell ref="E8:E9"/>
    <mergeCell ref="F8:F9"/>
    <mergeCell ref="D8:D9"/>
    <mergeCell ref="C8:C9"/>
    <mergeCell ref="C12:C13"/>
    <mergeCell ref="C10:C11"/>
    <mergeCell ref="I16:I17"/>
    <mergeCell ref="C16:C17"/>
    <mergeCell ref="AT16:AT17"/>
    <mergeCell ref="AN16:AN17"/>
    <mergeCell ref="BC8:BC9"/>
    <mergeCell ref="BC6:BC7"/>
    <mergeCell ref="AV8:AV9"/>
    <mergeCell ref="AT18:AT19"/>
    <mergeCell ref="AU8:AU9"/>
    <mergeCell ref="AW6:AW7"/>
    <mergeCell ref="AU18:AU19"/>
    <mergeCell ref="P8:P9"/>
    <mergeCell ref="AD8:AD9"/>
    <mergeCell ref="AA8:AA9"/>
    <mergeCell ref="AY6:AY7"/>
    <mergeCell ref="J4:J5"/>
    <mergeCell ref="K6:K7"/>
    <mergeCell ref="J8:J9"/>
    <mergeCell ref="K8:K9"/>
    <mergeCell ref="T4:T5"/>
    <mergeCell ref="AN8:AN9"/>
    <mergeCell ref="AP28:AP29"/>
    <mergeCell ref="AP22:AP23"/>
    <mergeCell ref="AP24:AP25"/>
    <mergeCell ref="AQ22:AQ23"/>
    <mergeCell ref="AQ24:AQ25"/>
    <mergeCell ref="AP18:AP19"/>
    <mergeCell ref="AQ18:AQ19"/>
    <mergeCell ref="AP20:AP21"/>
    <mergeCell ref="AP16:AP17"/>
    <mergeCell ref="AQ28:AQ29"/>
    <mergeCell ref="AS28:AS29"/>
    <mergeCell ref="AS30:AS31"/>
    <mergeCell ref="AS32:AS33"/>
    <mergeCell ref="AS18:AS19"/>
    <mergeCell ref="AS16:AS17"/>
    <mergeCell ref="AQ30:AQ31"/>
    <mergeCell ref="AQ32:AQ33"/>
    <mergeCell ref="AP32:AP33"/>
    <mergeCell ref="AP30:AP31"/>
    <mergeCell ref="AS36:AS37"/>
    <mergeCell ref="AQ20:AQ21"/>
    <mergeCell ref="AP4:AP5"/>
    <mergeCell ref="AQ4:AQ5"/>
    <mergeCell ref="AQ2:AQ3"/>
    <mergeCell ref="AQ6:AQ7"/>
    <mergeCell ref="AQ8:AQ9"/>
    <mergeCell ref="AO8:AO9"/>
    <mergeCell ref="AP2:AP3"/>
    <mergeCell ref="AL4:AL5"/>
    <mergeCell ref="AL6:AL7"/>
    <mergeCell ref="AO4:AO5"/>
    <mergeCell ref="AL2:AL3"/>
    <mergeCell ref="AO6:AO7"/>
    <mergeCell ref="AO2:AO3"/>
    <mergeCell ref="AN2:AN3"/>
    <mergeCell ref="AR2:AR3"/>
    <mergeCell ref="AO36:AO37"/>
    <mergeCell ref="AN36:AN37"/>
    <mergeCell ref="AL36:AL37"/>
    <mergeCell ref="AP36:AP37"/>
    <mergeCell ref="AQ36:AQ37"/>
    <mergeCell ref="AO30:AO31"/>
    <mergeCell ref="AO28:AO29"/>
    <mergeCell ref="AO22:AO23"/>
    <mergeCell ref="AO24:AO25"/>
    <mergeCell ref="AO26:AO27"/>
    <mergeCell ref="AP26:AP27"/>
    <mergeCell ref="AQ26:AQ27"/>
    <mergeCell ref="AM26:AM27"/>
    <mergeCell ref="AN28:AN29"/>
    <mergeCell ref="AN30:AN31"/>
    <mergeCell ref="AN32:AN33"/>
    <mergeCell ref="AO32:AO33"/>
    <mergeCell ref="AO10:AO11"/>
    <mergeCell ref="AP10:AP11"/>
    <mergeCell ref="AQ10:AQ11"/>
    <mergeCell ref="AM10:AM11"/>
    <mergeCell ref="AL10:AL11"/>
    <mergeCell ref="AP8:AP9"/>
    <mergeCell ref="AP6:AP7"/>
    <mergeCell ref="AP14:AP15"/>
    <mergeCell ref="AQ14:AQ15"/>
    <mergeCell ref="AM8:AM9"/>
    <mergeCell ref="AL8:AL9"/>
    <mergeCell ref="BH52:BH53"/>
    <mergeCell ref="BI52:BI53"/>
    <mergeCell ref="BH56:BH57"/>
    <mergeCell ref="BH54:BH55"/>
    <mergeCell ref="BI46:BI47"/>
    <mergeCell ref="BH46:BH47"/>
    <mergeCell ref="BI48:BI49"/>
    <mergeCell ref="BI56:BI57"/>
    <mergeCell ref="BI50:BI51"/>
    <mergeCell ref="BL30:BL31"/>
    <mergeCell ref="BK30:BK31"/>
    <mergeCell ref="BF28:BF29"/>
    <mergeCell ref="BG28:BG29"/>
    <mergeCell ref="BG30:BG31"/>
    <mergeCell ref="BG32:BG33"/>
    <mergeCell ref="BH32:BH33"/>
    <mergeCell ref="BL36:BL37"/>
    <mergeCell ref="BM36:BM37"/>
    <mergeCell ref="BC36:BC37"/>
    <mergeCell ref="BD36:BD37"/>
    <mergeCell ref="BE36:BE41"/>
    <mergeCell ref="BF36:BF37"/>
    <mergeCell ref="BG36:BG37"/>
    <mergeCell ref="BH36:BH37"/>
    <mergeCell ref="BM30:BM31"/>
    <mergeCell ref="BM46:BM47"/>
    <mergeCell ref="BH48:BH49"/>
    <mergeCell ref="BH50:BH51"/>
    <mergeCell ref="BK36:BK37"/>
    <mergeCell ref="BL26:BL27"/>
    <mergeCell ref="BK28:BK29"/>
    <mergeCell ref="BK32:BK33"/>
    <mergeCell ref="BK34:BK35"/>
    <mergeCell ref="BL46:BL47"/>
    <mergeCell ref="AZ68:AZ69"/>
    <mergeCell ref="BB66:BB67"/>
    <mergeCell ref="AO68:AO69"/>
    <mergeCell ref="BI64:BI65"/>
    <mergeCell ref="BG64:BG65"/>
    <mergeCell ref="BI68:BI69"/>
    <mergeCell ref="BF68:BF69"/>
    <mergeCell ref="AX64:AX65"/>
    <mergeCell ref="BB64:BB65"/>
    <mergeCell ref="AW66:AW67"/>
    <mergeCell ref="AW64:AW65"/>
    <mergeCell ref="AY66:AY67"/>
    <mergeCell ref="AY64:AY65"/>
    <mergeCell ref="AZ66:AZ67"/>
    <mergeCell ref="AZ64:AZ65"/>
    <mergeCell ref="AW70:AW71"/>
    <mergeCell ref="AX70:AX71"/>
    <mergeCell ref="AS68:AS69"/>
    <mergeCell ref="AY68:AY69"/>
    <mergeCell ref="BB70:BB71"/>
    <mergeCell ref="BB68:BB69"/>
    <mergeCell ref="AY70:AY71"/>
    <mergeCell ref="AW68:AW69"/>
    <mergeCell ref="AZ70:AZ71"/>
    <mergeCell ref="AX68:AX69"/>
    <mergeCell ref="AX66:AX67"/>
    <mergeCell ref="BG68:BG69"/>
    <mergeCell ref="BG66:BG67"/>
    <mergeCell ref="BH58:BH59"/>
    <mergeCell ref="BI58:BI59"/>
    <mergeCell ref="BI60:BI61"/>
    <mergeCell ref="BG62:BG63"/>
    <mergeCell ref="BF60:BF61"/>
    <mergeCell ref="BG60:BG61"/>
    <mergeCell ref="BF64:BF65"/>
    <mergeCell ref="BH60:BH61"/>
    <mergeCell ref="BH64:BH65"/>
    <mergeCell ref="AQ56:AQ57"/>
    <mergeCell ref="AQ58:AQ59"/>
    <mergeCell ref="AO70:AO71"/>
    <mergeCell ref="AN66:AN67"/>
    <mergeCell ref="AN70:AN71"/>
    <mergeCell ref="AN68:AN69"/>
    <mergeCell ref="AS58:AS59"/>
    <mergeCell ref="BG52:BG53"/>
    <mergeCell ref="BG50:BG51"/>
    <mergeCell ref="BB50:BB51"/>
    <mergeCell ref="BB52:BB53"/>
    <mergeCell ref="AZ50:AZ51"/>
    <mergeCell ref="BF50:BF51"/>
    <mergeCell ref="BF52:BF53"/>
    <mergeCell ref="AZ52:AZ53"/>
    <mergeCell ref="AY50:AY51"/>
    <mergeCell ref="AY52:AY53"/>
    <mergeCell ref="AX52:AX53"/>
    <mergeCell ref="AW52:AW53"/>
    <mergeCell ref="AW50:AW51"/>
    <mergeCell ref="AX50:AX51"/>
    <mergeCell ref="AS52:AS53"/>
    <mergeCell ref="BB54:BB55"/>
    <mergeCell ref="BC54:BC55"/>
    <mergeCell ref="BB62:BB63"/>
    <mergeCell ref="BB56:BB57"/>
    <mergeCell ref="BB60:BB61"/>
    <mergeCell ref="BB58:BB59"/>
    <mergeCell ref="BI54:BI55"/>
    <mergeCell ref="AS54:AS55"/>
    <mergeCell ref="AW54:AW55"/>
    <mergeCell ref="AZ54:AZ55"/>
    <mergeCell ref="AY54:AY55"/>
    <mergeCell ref="AX54:AX55"/>
    <mergeCell ref="BF54:BF55"/>
    <mergeCell ref="BF66:BF67"/>
    <mergeCell ref="BI66:BI67"/>
    <mergeCell ref="BH66:BH67"/>
    <mergeCell ref="BK70:BK71"/>
    <mergeCell ref="BK68:BK69"/>
    <mergeCell ref="BK66:BK67"/>
    <mergeCell ref="BK50:BK51"/>
    <mergeCell ref="BK52:BK53"/>
    <mergeCell ref="BK54:BK55"/>
    <mergeCell ref="BK56:BK57"/>
    <mergeCell ref="BK48:BK49"/>
    <mergeCell ref="BK46:BK47"/>
    <mergeCell ref="BJ46:BJ47"/>
    <mergeCell ref="BK60:BK61"/>
    <mergeCell ref="BK58:BK59"/>
    <mergeCell ref="AU6:AU7"/>
    <mergeCell ref="AV6:AV7"/>
    <mergeCell ref="AT36:AT37"/>
    <mergeCell ref="AU36:AU37"/>
    <mergeCell ref="AW36:AW37"/>
    <mergeCell ref="AW30:AW31"/>
    <mergeCell ref="AW32:AW33"/>
    <mergeCell ref="AX30:AX31"/>
    <mergeCell ref="AX36:AX37"/>
    <mergeCell ref="AV36:AV41"/>
    <mergeCell ref="AV12:AV13"/>
    <mergeCell ref="AU10:AU11"/>
    <mergeCell ref="AV10:AV11"/>
    <mergeCell ref="AU2:AU3"/>
    <mergeCell ref="AT6:AT7"/>
    <mergeCell ref="AU4:AU5"/>
    <mergeCell ref="AV4:AV5"/>
    <mergeCell ref="AN18:AN19"/>
    <mergeCell ref="AM20:AM21"/>
    <mergeCell ref="AN22:AN23"/>
    <mergeCell ref="AM36:AM41"/>
    <mergeCell ref="AS20:AS21"/>
    <mergeCell ref="AN14:AN15"/>
    <mergeCell ref="AO14:AO15"/>
    <mergeCell ref="AO16:AO17"/>
    <mergeCell ref="AO18:AO19"/>
    <mergeCell ref="AQ16:AQ17"/>
    <mergeCell ref="AO20:AO21"/>
    <mergeCell ref="BD52:BD53"/>
    <mergeCell ref="BC52:BC53"/>
    <mergeCell ref="BC56:BC57"/>
    <mergeCell ref="BF56:BF57"/>
    <mergeCell ref="BG58:BG59"/>
    <mergeCell ref="BG56:BG57"/>
    <mergeCell ref="BG54:BG55"/>
    <mergeCell ref="BF58:BF59"/>
    <mergeCell ref="BH4:BH5"/>
    <mergeCell ref="BG4:BG5"/>
    <mergeCell ref="BG2:BG3"/>
    <mergeCell ref="BI2:BI3"/>
    <mergeCell ref="BJ2:BJ3"/>
    <mergeCell ref="BH2:BH3"/>
    <mergeCell ref="BI4:BI5"/>
    <mergeCell ref="BF2:BF3"/>
    <mergeCell ref="BE20:BE21"/>
    <mergeCell ref="BG20:BG21"/>
    <mergeCell ref="BF20:BF21"/>
    <mergeCell ref="AZ22:AZ23"/>
    <mergeCell ref="AY22:AY23"/>
    <mergeCell ref="AX22:AX23"/>
    <mergeCell ref="BG26:BG27"/>
    <mergeCell ref="BH26:BH27"/>
    <mergeCell ref="BI28:BI29"/>
    <mergeCell ref="BH30:BH31"/>
    <mergeCell ref="BH28:BH29"/>
    <mergeCell ref="BI26:BI27"/>
    <mergeCell ref="BI24:BI25"/>
    <mergeCell ref="AW26:AW27"/>
    <mergeCell ref="AW28:AW29"/>
    <mergeCell ref="AY24:AY25"/>
    <mergeCell ref="AZ24:AZ25"/>
    <mergeCell ref="AZ32:AZ33"/>
    <mergeCell ref="AX32:AX33"/>
    <mergeCell ref="AY26:AY27"/>
    <mergeCell ref="AX28:AX29"/>
    <mergeCell ref="AY28:AY29"/>
    <mergeCell ref="AY30:AY31"/>
    <mergeCell ref="AY32:AY33"/>
    <mergeCell ref="AZ26:AZ27"/>
    <mergeCell ref="BB32:BB33"/>
    <mergeCell ref="BB28:BB29"/>
    <mergeCell ref="BB30:BB31"/>
    <mergeCell ref="BD10:BD11"/>
    <mergeCell ref="BD20:BD21"/>
    <mergeCell ref="BB20:BB21"/>
    <mergeCell ref="BC20:BC21"/>
    <mergeCell ref="BB16:BB17"/>
    <mergeCell ref="BB14:BB15"/>
    <mergeCell ref="BB18:BB19"/>
    <mergeCell ref="BB22:BB23"/>
    <mergeCell ref="BC18:BC19"/>
    <mergeCell ref="BC16:BC17"/>
    <mergeCell ref="BC26:BC27"/>
    <mergeCell ref="BC24:BC25"/>
    <mergeCell ref="AX6:AX7"/>
    <mergeCell ref="AX4:AX5"/>
    <mergeCell ref="AZ4:AZ5"/>
    <mergeCell ref="AY4:AY5"/>
    <mergeCell ref="BE8:BE9"/>
    <mergeCell ref="BE10:BE11"/>
    <mergeCell ref="BF8:BF9"/>
    <mergeCell ref="BH8:BH9"/>
    <mergeCell ref="BH6:BH7"/>
    <mergeCell ref="BG10:BG11"/>
    <mergeCell ref="BG8:BG9"/>
    <mergeCell ref="BG6:BG7"/>
    <mergeCell ref="BE6:BE7"/>
    <mergeCell ref="BF10:BF11"/>
    <mergeCell ref="BB8:BB9"/>
    <mergeCell ref="BB10:BB11"/>
    <mergeCell ref="BD8:BD9"/>
    <mergeCell ref="BC10:BC11"/>
    <mergeCell ref="BE4:BE5"/>
    <mergeCell ref="BF4:BF5"/>
    <mergeCell ref="BF6:BF7"/>
    <mergeCell ref="AZ10:AZ11"/>
    <mergeCell ref="AZ8:AZ9"/>
    <mergeCell ref="AX10:AX11"/>
    <mergeCell ref="AZ6:AZ7"/>
    <mergeCell ref="BC4:BC5"/>
    <mergeCell ref="BI18:BI19"/>
    <mergeCell ref="BI14:BI15"/>
    <mergeCell ref="BI16:BI17"/>
    <mergeCell ref="BH16:BH17"/>
    <mergeCell ref="BH14:BH15"/>
    <mergeCell ref="BH10:BH11"/>
    <mergeCell ref="BI20:BI21"/>
    <mergeCell ref="BH20:BH21"/>
    <mergeCell ref="BH18:BH19"/>
    <mergeCell ref="BI6:BI7"/>
    <mergeCell ref="BI8:BI9"/>
    <mergeCell ref="BI10:BI11"/>
    <mergeCell ref="BF16:BF17"/>
    <mergeCell ref="BG16:BG17"/>
    <mergeCell ref="BF14:BF15"/>
    <mergeCell ref="BG14:BG15"/>
    <mergeCell ref="BD4:BD5"/>
    <mergeCell ref="BD6:BD7"/>
    <mergeCell ref="BE16:BE17"/>
    <mergeCell ref="BE18:BE19"/>
    <mergeCell ref="BE12:BE13"/>
    <mergeCell ref="BF18:BF19"/>
    <mergeCell ref="BG18:BG19"/>
    <mergeCell ref="AX18:AX19"/>
    <mergeCell ref="AX20:AX21"/>
    <mergeCell ref="AY20:AY21"/>
    <mergeCell ref="AZ20:AZ21"/>
    <mergeCell ref="AX16:AX17"/>
    <mergeCell ref="AZ14:AZ15"/>
    <mergeCell ref="AY14:AY15"/>
    <mergeCell ref="AZ16:AZ17"/>
    <mergeCell ref="AY16:AY17"/>
    <mergeCell ref="AX14:AX15"/>
    <mergeCell ref="AX8:AX9"/>
    <mergeCell ref="AY8:AY9"/>
    <mergeCell ref="AZ2:AZ3"/>
    <mergeCell ref="AY2:AY3"/>
    <mergeCell ref="BA2:BA3"/>
    <mergeCell ref="AX2:AX3"/>
    <mergeCell ref="AY18:AY19"/>
    <mergeCell ref="AZ18:AZ19"/>
    <mergeCell ref="AW18:AW19"/>
    <mergeCell ref="AW16:AW17"/>
    <mergeCell ref="AW8:AW9"/>
    <mergeCell ref="AW10:AW11"/>
    <mergeCell ref="AW2:AW3"/>
    <mergeCell ref="AW4:AW5"/>
    <mergeCell ref="AW20:AW21"/>
    <mergeCell ref="AW24:AW25"/>
    <mergeCell ref="AW22:AW23"/>
    <mergeCell ref="AW14:AW15"/>
    <mergeCell ref="AY36:AY37"/>
    <mergeCell ref="AZ36:AZ37"/>
    <mergeCell ref="BI30:BI31"/>
    <mergeCell ref="BI32:BI33"/>
    <mergeCell ref="BI36:BI37"/>
    <mergeCell ref="AZ30:AZ31"/>
    <mergeCell ref="BF32:BF33"/>
    <mergeCell ref="BF30:BF31"/>
    <mergeCell ref="AZ28:AZ29"/>
    <mergeCell ref="BB24:BB25"/>
    <mergeCell ref="BB36:BB37"/>
    <mergeCell ref="BB26:BB27"/>
    <mergeCell ref="BD56:BD57"/>
    <mergeCell ref="BD54:BD55"/>
    <mergeCell ref="BD2:BD3"/>
    <mergeCell ref="BB2:BB3"/>
    <mergeCell ref="BB4:BB5"/>
    <mergeCell ref="BB6:BB7"/>
    <mergeCell ref="BC2:BC3"/>
    <mergeCell ref="AG60:AG61"/>
    <mergeCell ref="AG58:AG59"/>
    <mergeCell ref="AH46:AH47"/>
    <mergeCell ref="AP58:AP59"/>
    <mergeCell ref="AO58:AO59"/>
    <mergeCell ref="AO60:AO61"/>
    <mergeCell ref="AN60:AN61"/>
    <mergeCell ref="AN46:AN47"/>
    <mergeCell ref="AO48:AO49"/>
    <mergeCell ref="AO46:AO47"/>
    <mergeCell ref="AP46:AP47"/>
    <mergeCell ref="AN48:AN49"/>
    <mergeCell ref="AT52:AT53"/>
    <mergeCell ref="AU52:AU53"/>
    <mergeCell ref="AS56:AS57"/>
    <mergeCell ref="AE54:AE55"/>
    <mergeCell ref="AF54:AF55"/>
    <mergeCell ref="Y50:Y51"/>
    <mergeCell ref="X50:X51"/>
    <mergeCell ref="W50:W51"/>
    <mergeCell ref="Y56:Y57"/>
    <mergeCell ref="W56:W57"/>
    <mergeCell ref="X56:X57"/>
    <mergeCell ref="Y52:Y53"/>
    <mergeCell ref="X52:X53"/>
    <mergeCell ref="AP50:AP51"/>
    <mergeCell ref="AG48:AG49"/>
    <mergeCell ref="AH48:AH49"/>
    <mergeCell ref="AT50:AT51"/>
    <mergeCell ref="AU50:AU51"/>
    <mergeCell ref="AT48:AT49"/>
    <mergeCell ref="AU48:AU49"/>
    <mergeCell ref="AS50:AS51"/>
    <mergeCell ref="AA50:AA51"/>
    <mergeCell ref="AB50:AB51"/>
    <mergeCell ref="AA58:AA59"/>
    <mergeCell ref="AA56:AA57"/>
    <mergeCell ref="AQ50:AQ51"/>
    <mergeCell ref="AQ54:AQ55"/>
    <mergeCell ref="AQ52:AQ53"/>
    <mergeCell ref="AO52:AO53"/>
    <mergeCell ref="AO54:AO55"/>
    <mergeCell ref="AO50:AO51"/>
    <mergeCell ref="AN50:AN51"/>
    <mergeCell ref="AM50:AM51"/>
    <mergeCell ref="AN54:AN55"/>
    <mergeCell ref="AN52:AN53"/>
    <mergeCell ref="AE50:AE51"/>
    <mergeCell ref="AD50:AD51"/>
    <mergeCell ref="AJ50:AJ51"/>
    <mergeCell ref="AG54:AG55"/>
    <mergeCell ref="AC50:AC51"/>
    <mergeCell ref="AF52:AF53"/>
    <mergeCell ref="AG50:AG51"/>
    <mergeCell ref="AF50:AF51"/>
    <mergeCell ref="AG52:AG53"/>
    <mergeCell ref="AE52:AE53"/>
    <mergeCell ref="AJ54:AJ55"/>
    <mergeCell ref="AJ52:AJ53"/>
    <mergeCell ref="AJ24:AJ25"/>
    <mergeCell ref="AK26:AK27"/>
    <mergeCell ref="Y24:Y25"/>
    <mergeCell ref="Y26:Y27"/>
    <mergeCell ref="AA26:AA27"/>
    <mergeCell ref="W26:W27"/>
    <mergeCell ref="AJ22:AJ23"/>
    <mergeCell ref="AH22:AH23"/>
    <mergeCell ref="AE26:AE27"/>
    <mergeCell ref="C14:C15"/>
    <mergeCell ref="B14:B15"/>
    <mergeCell ref="J14:J15"/>
    <mergeCell ref="K14:K15"/>
    <mergeCell ref="I14:I15"/>
    <mergeCell ref="E14:E15"/>
    <mergeCell ref="L14:L15"/>
    <mergeCell ref="S14:S15"/>
    <mergeCell ref="S26:S27"/>
    <mergeCell ref="S20:S21"/>
    <mergeCell ref="K24:K25"/>
    <mergeCell ref="L24:L25"/>
    <mergeCell ref="J26:J27"/>
    <mergeCell ref="K26:K27"/>
    <mergeCell ref="AG20:AG21"/>
    <mergeCell ref="AB20:AB21"/>
    <mergeCell ref="U20:U21"/>
    <mergeCell ref="V20:V21"/>
    <mergeCell ref="T20:T21"/>
    <mergeCell ref="R22:R23"/>
    <mergeCell ref="R20:R21"/>
    <mergeCell ref="T14:T15"/>
    <mergeCell ref="L26:L27"/>
    <mergeCell ref="O24:O25"/>
    <mergeCell ref="N24:N25"/>
    <mergeCell ref="E24:E25"/>
    <mergeCell ref="M24:M25"/>
    <mergeCell ref="N26:N27"/>
    <mergeCell ref="V32:V33"/>
    <mergeCell ref="W32:W33"/>
    <mergeCell ref="M36:M37"/>
    <mergeCell ref="N36:N37"/>
    <mergeCell ref="R32:R33"/>
    <mergeCell ref="R36:R37"/>
    <mergeCell ref="P36:P37"/>
    <mergeCell ref="O36:O37"/>
    <mergeCell ref="V36:V37"/>
    <mergeCell ref="W36:W37"/>
    <mergeCell ref="I28:I29"/>
    <mergeCell ref="I30:I31"/>
    <mergeCell ref="R30:R31"/>
    <mergeCell ref="R28:R29"/>
    <mergeCell ref="I36:I37"/>
    <mergeCell ref="G32:G33"/>
    <mergeCell ref="G36:G37"/>
    <mergeCell ref="I32:I33"/>
    <mergeCell ref="F32:F33"/>
    <mergeCell ref="E32:E33"/>
    <mergeCell ref="D32:D33"/>
    <mergeCell ref="G30:G31"/>
    <mergeCell ref="D30:D31"/>
    <mergeCell ref="D36:D37"/>
    <mergeCell ref="AF48:AF49"/>
    <mergeCell ref="AE48:AE49"/>
    <mergeCell ref="AF46:AF47"/>
    <mergeCell ref="W48:W49"/>
    <mergeCell ref="X48:X49"/>
    <mergeCell ref="Y48:Y49"/>
    <mergeCell ref="T48:T49"/>
    <mergeCell ref="O46:O47"/>
    <mergeCell ref="AC48:AC49"/>
    <mergeCell ref="AB48:AB49"/>
    <mergeCell ref="AD36:AD41"/>
    <mergeCell ref="AC36:AC37"/>
    <mergeCell ref="Y36:Y37"/>
    <mergeCell ref="AB36:AB37"/>
    <mergeCell ref="AA36:AA37"/>
    <mergeCell ref="U36:U41"/>
    <mergeCell ref="X36:X37"/>
    <mergeCell ref="S36:S37"/>
    <mergeCell ref="T36:T37"/>
    <mergeCell ref="AH36:AH37"/>
    <mergeCell ref="AE36:AE37"/>
    <mergeCell ref="AF36:AF37"/>
    <mergeCell ref="AJ36:AJ37"/>
    <mergeCell ref="AG36:AG37"/>
    <mergeCell ref="X30:X31"/>
    <mergeCell ref="V30:V31"/>
    <mergeCell ref="W30:W31"/>
    <mergeCell ref="AJ30:AJ31"/>
    <mergeCell ref="AJ32:AJ33"/>
    <mergeCell ref="W28:W29"/>
    <mergeCell ref="V28:V29"/>
    <mergeCell ref="AJ28:AJ29"/>
    <mergeCell ref="M30:M31"/>
    <mergeCell ref="M28:M29"/>
    <mergeCell ref="L36:L41"/>
    <mergeCell ref="E36:E37"/>
    <mergeCell ref="F36:F37"/>
    <mergeCell ref="AS48:AS49"/>
    <mergeCell ref="AY48:AY49"/>
    <mergeCell ref="AX48:AX49"/>
    <mergeCell ref="AW48:AW49"/>
    <mergeCell ref="AG46:AG47"/>
    <mergeCell ref="AI46:AI47"/>
    <mergeCell ref="AP48:AP49"/>
    <mergeCell ref="AR46:AR47"/>
    <mergeCell ref="M46:M47"/>
    <mergeCell ref="N46:N47"/>
    <mergeCell ref="M48:M49"/>
    <mergeCell ref="P48:P49"/>
    <mergeCell ref="F46:F47"/>
    <mergeCell ref="G46:G47"/>
    <mergeCell ref="K46:K47"/>
    <mergeCell ref="H46:H47"/>
    <mergeCell ref="J46:J47"/>
    <mergeCell ref="Z46:Z47"/>
    <mergeCell ref="AA46:AA47"/>
    <mergeCell ref="Y46:Y47"/>
    <mergeCell ref="W46:W47"/>
    <mergeCell ref="I46:I47"/>
    <mergeCell ref="I48:I49"/>
    <mergeCell ref="AY46:AY47"/>
    <mergeCell ref="BC46:BC47"/>
    <mergeCell ref="BB46:BB47"/>
    <mergeCell ref="BA46:BA47"/>
    <mergeCell ref="AZ46:AZ47"/>
    <mergeCell ref="AW46:AW47"/>
    <mergeCell ref="AX46:AX47"/>
    <mergeCell ref="BD46:BD47"/>
    <mergeCell ref="BG48:BG49"/>
    <mergeCell ref="BF48:BF49"/>
    <mergeCell ref="BG46:BG47"/>
    <mergeCell ref="BF46:BF47"/>
    <mergeCell ref="AQ46:AQ47"/>
    <mergeCell ref="AQ48:AQ49"/>
    <mergeCell ref="AT46:AT47"/>
    <mergeCell ref="AU46:AU47"/>
    <mergeCell ref="S46:S47"/>
    <mergeCell ref="T46:T47"/>
    <mergeCell ref="AF32:AF33"/>
    <mergeCell ref="AE32:AE33"/>
    <mergeCell ref="AE28:AE29"/>
    <mergeCell ref="AE30:AE31"/>
    <mergeCell ref="AH32:AH33"/>
    <mergeCell ref="AG32:AG33"/>
    <mergeCell ref="AK36:AK37"/>
    <mergeCell ref="Y30:Y31"/>
    <mergeCell ref="Y32:Y33"/>
    <mergeCell ref="AF30:AF31"/>
    <mergeCell ref="AF28:AF29"/>
    <mergeCell ref="AA30:AA31"/>
    <mergeCell ref="AA28:AA29"/>
    <mergeCell ref="AB28:AB29"/>
    <mergeCell ref="AC28:AC29"/>
    <mergeCell ref="AA32:AA33"/>
    <mergeCell ref="AH30:AH31"/>
    <mergeCell ref="AH28:AH29"/>
    <mergeCell ref="X28:X29"/>
    <mergeCell ref="AG30:AG31"/>
    <mergeCell ref="X32:X33"/>
    <mergeCell ref="AG28:AG29"/>
    <mergeCell ref="Y28:Y29"/>
    <mergeCell ref="AJ48:AJ49"/>
    <mergeCell ref="BB48:BB49"/>
    <mergeCell ref="AZ48:AZ49"/>
    <mergeCell ref="B46:B47"/>
    <mergeCell ref="B48:B49"/>
    <mergeCell ref="A42:B45"/>
    <mergeCell ref="E48:E49"/>
    <mergeCell ref="D48:D49"/>
    <mergeCell ref="C42:BE45"/>
    <mergeCell ref="D46:D47"/>
    <mergeCell ref="G48:G49"/>
    <mergeCell ref="F48:F49"/>
    <mergeCell ref="AS46:AS47"/>
    <mergeCell ref="AL46:AL47"/>
    <mergeCell ref="E46:E47"/>
    <mergeCell ref="X46:X47"/>
    <mergeCell ref="V46:V47"/>
    <mergeCell ref="AB46:AB47"/>
    <mergeCell ref="AA48:AA49"/>
    <mergeCell ref="AC46:AC47"/>
    <mergeCell ref="AE46:AE47"/>
    <mergeCell ref="R46:R47"/>
    <mergeCell ref="Q46:Q47"/>
    <mergeCell ref="AK46:AK47"/>
    <mergeCell ref="AJ46:AJ47"/>
    <mergeCell ref="P46:P47"/>
    <mergeCell ref="V48:V49"/>
    <mergeCell ref="S48:S49"/>
    <mergeCell ref="R48:R49"/>
    <mergeCell ref="O48:O49"/>
    <mergeCell ref="N48:N49"/>
    <mergeCell ref="M32:M33"/>
    <mergeCell ref="N32:N33"/>
    <mergeCell ref="O30:O31"/>
    <mergeCell ref="N30:N31"/>
    <mergeCell ref="P30:P31"/>
    <mergeCell ref="P28:P29"/>
    <mergeCell ref="K36:K37"/>
    <mergeCell ref="J36:J37"/>
    <mergeCell ref="K28:K29"/>
    <mergeCell ref="J28:J29"/>
    <mergeCell ref="O32:O33"/>
    <mergeCell ref="P32:P33"/>
    <mergeCell ref="N28:N29"/>
    <mergeCell ref="O28:O29"/>
    <mergeCell ref="B32:B33"/>
    <mergeCell ref="B30:B31"/>
    <mergeCell ref="A36:B41"/>
    <mergeCell ref="C36:C41"/>
    <mergeCell ref="F30:F31"/>
    <mergeCell ref="E30:E31"/>
    <mergeCell ref="D28:D29"/>
    <mergeCell ref="F28:F29"/>
    <mergeCell ref="E28:E29"/>
    <mergeCell ref="G28:G29"/>
    <mergeCell ref="B28:B29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</row>
    <row r="2">
      <c r="A2" s="5"/>
      <c r="B2" s="6" t="s">
        <v>2</v>
      </c>
      <c r="C2" s="7"/>
      <c r="D2" s="7"/>
      <c r="E2" s="7"/>
      <c r="F2" s="7"/>
      <c r="G2" s="7"/>
      <c r="H2" s="7"/>
      <c r="I2" s="7"/>
      <c r="J2" s="8"/>
    </row>
    <row r="3">
      <c r="A3" s="5" t="str">
        <f>'11-4'!A1</f>
        <v> Period 1 Wk 2</v>
      </c>
      <c r="B3" s="9" t="s">
        <v>3</v>
      </c>
      <c r="C3" s="7"/>
      <c r="D3" s="7"/>
      <c r="E3" s="7"/>
      <c r="F3" s="7"/>
      <c r="G3" s="7"/>
      <c r="H3" s="7"/>
      <c r="I3" s="7"/>
      <c r="J3" s="8"/>
    </row>
    <row r="4">
      <c r="A4" s="10" t="s">
        <v>4</v>
      </c>
      <c r="B4" s="11"/>
      <c r="C4" s="11"/>
      <c r="D4" s="11"/>
      <c r="E4" s="11"/>
      <c r="F4" s="11"/>
      <c r="G4" s="11"/>
      <c r="H4" s="12"/>
      <c r="I4" s="13"/>
      <c r="J4" s="14"/>
    </row>
    <row r="5">
      <c r="A5" s="15"/>
      <c r="B5" s="16" t="s">
        <v>5</v>
      </c>
      <c r="C5" s="17" t="s">
        <v>6</v>
      </c>
      <c r="D5" s="16" t="s">
        <v>7</v>
      </c>
      <c r="E5" s="16" t="s">
        <v>8</v>
      </c>
      <c r="F5" s="16" t="s">
        <v>9</v>
      </c>
      <c r="G5" s="16" t="s">
        <v>10</v>
      </c>
      <c r="H5" s="18" t="s">
        <v>11</v>
      </c>
      <c r="I5" s="18" t="s">
        <v>12</v>
      </c>
      <c r="J5" s="14"/>
    </row>
    <row r="6">
      <c r="A6" s="19" t="s">
        <v>13</v>
      </c>
      <c r="B6" s="20">
        <f>'11-4'!C80</f>
        <v>46.15384615</v>
      </c>
      <c r="C6" s="20">
        <f>'11-4'!L80</f>
        <v>71.11111111</v>
      </c>
      <c r="D6" s="20">
        <f>'11-4'!U80</f>
        <v>59.25925926</v>
      </c>
      <c r="E6" s="20">
        <f>'11-4'!AD80</f>
        <v>38.0952381</v>
      </c>
      <c r="F6" s="20">
        <f>'11-4'!AM80</f>
        <v>38.0952381</v>
      </c>
      <c r="G6" s="20">
        <f>'11-4'!AV80</f>
        <v>128.8888889</v>
      </c>
      <c r="H6" s="20">
        <f>'11-4'!BE80</f>
        <v>96.55172414</v>
      </c>
      <c r="I6" s="20">
        <f>'11-4'!A80</f>
        <v>71.14337568</v>
      </c>
      <c r="J6" s="14"/>
    </row>
    <row r="7">
      <c r="A7" s="19" t="s">
        <v>14</v>
      </c>
      <c r="B7" s="21">
        <f t="shared" ref="B7:I7" si="1">B17/B12</f>
        <v>27.66942149</v>
      </c>
      <c r="C7" s="21">
        <f t="shared" si="1"/>
        <v>55.88059701</v>
      </c>
      <c r="D7" s="21">
        <f t="shared" si="1"/>
        <v>74.73170732</v>
      </c>
      <c r="E7" s="21">
        <f t="shared" si="1"/>
        <v>45.93939394</v>
      </c>
      <c r="F7" s="21">
        <f t="shared" si="1"/>
        <v>45.65079365</v>
      </c>
      <c r="G7" s="21">
        <f t="shared" si="1"/>
        <v>68.57692308</v>
      </c>
      <c r="H7" s="21">
        <f t="shared" si="1"/>
        <v>35.78231293</v>
      </c>
      <c r="I7" s="21">
        <f t="shared" si="1"/>
        <v>46.625</v>
      </c>
      <c r="J7" s="14"/>
    </row>
    <row r="8">
      <c r="A8" s="19" t="s">
        <v>16</v>
      </c>
      <c r="B8" s="21">
        <f t="shared" ref="B8:I8" si="2">B7-B6</f>
        <v>-18.48442467</v>
      </c>
      <c r="C8" s="21">
        <f t="shared" si="2"/>
        <v>-15.2305141</v>
      </c>
      <c r="D8" s="21">
        <f t="shared" si="2"/>
        <v>15.47244806</v>
      </c>
      <c r="E8" s="21">
        <f t="shared" si="2"/>
        <v>7.844155844</v>
      </c>
      <c r="F8" s="21">
        <f t="shared" si="2"/>
        <v>7.555555556</v>
      </c>
      <c r="G8" s="21">
        <f t="shared" si="2"/>
        <v>-60.31196581</v>
      </c>
      <c r="H8" s="21">
        <f t="shared" si="2"/>
        <v>-60.76941121</v>
      </c>
      <c r="I8" s="21">
        <f t="shared" si="2"/>
        <v>-24.51837568</v>
      </c>
      <c r="J8" s="14"/>
    </row>
    <row r="9">
      <c r="A9" s="19" t="s">
        <v>17</v>
      </c>
      <c r="B9" s="22">
        <f>'11-4'!C79</f>
        <v>19.5</v>
      </c>
      <c r="C9" s="22">
        <f>'11-4'!L79</f>
        <v>11.25</v>
      </c>
      <c r="D9" s="22">
        <f>'11-4'!U79</f>
        <v>13.5</v>
      </c>
      <c r="E9" s="22">
        <f>'11-4'!AD79</f>
        <v>21</v>
      </c>
      <c r="F9" s="22">
        <f>'11-4'!AM79</f>
        <v>21</v>
      </c>
      <c r="G9" s="22">
        <f>'11-4'!AV79</f>
        <v>22.5</v>
      </c>
      <c r="H9" s="22">
        <f>'11-4'!BE79</f>
        <v>29</v>
      </c>
      <c r="I9" s="23">
        <f>'11-4'!A79</f>
        <v>137.75</v>
      </c>
      <c r="J9" s="14"/>
    </row>
    <row r="10">
      <c r="A10" s="19" t="s">
        <v>18</v>
      </c>
      <c r="B10" s="24">
        <v>30.25</v>
      </c>
      <c r="C10" s="27" t="s">
        <v>19</v>
      </c>
      <c r="D10" s="24">
        <v>10.25</v>
      </c>
      <c r="E10" s="28">
        <v>16.5</v>
      </c>
      <c r="F10" s="27" t="s">
        <v>20</v>
      </c>
      <c r="G10" s="24">
        <v>26.0</v>
      </c>
      <c r="H10" s="28">
        <v>36.75</v>
      </c>
      <c r="I10" s="29">
        <v>168.0</v>
      </c>
      <c r="J10" s="14"/>
    </row>
    <row r="11">
      <c r="A11" s="19" t="s">
        <v>21</v>
      </c>
      <c r="B11" s="30"/>
      <c r="C11" s="31"/>
      <c r="D11" s="30"/>
      <c r="E11" s="32"/>
      <c r="F11" s="31"/>
      <c r="G11" s="30"/>
      <c r="H11" s="32"/>
      <c r="I11" s="34">
        <f>SUM(B11:H11)</f>
        <v>0</v>
      </c>
      <c r="J11" s="14"/>
    </row>
    <row r="12">
      <c r="A12" s="19" t="s">
        <v>22</v>
      </c>
      <c r="B12" s="36">
        <f t="shared" ref="B12:I12" si="3">B10+B11*1.5</f>
        <v>30.25</v>
      </c>
      <c r="C12" s="37">
        <f t="shared" si="3"/>
        <v>16.75</v>
      </c>
      <c r="D12" s="36">
        <f t="shared" si="3"/>
        <v>10.25</v>
      </c>
      <c r="E12" s="34">
        <f t="shared" si="3"/>
        <v>16.5</v>
      </c>
      <c r="F12" s="37">
        <f t="shared" si="3"/>
        <v>31.5</v>
      </c>
      <c r="G12" s="36">
        <f t="shared" si="3"/>
        <v>26</v>
      </c>
      <c r="H12" s="34">
        <f t="shared" si="3"/>
        <v>36.75</v>
      </c>
      <c r="I12" s="34">
        <f t="shared" si="3"/>
        <v>168</v>
      </c>
      <c r="J12" s="14"/>
    </row>
    <row r="13">
      <c r="A13" s="19" t="s">
        <v>25</v>
      </c>
      <c r="B13" s="40">
        <f>'11-4'!C81</f>
        <v>0.29425</v>
      </c>
      <c r="C13" s="40">
        <f>'11-4'!L81</f>
        <v>0.195234375</v>
      </c>
      <c r="D13" s="40">
        <f>'11-4'!U81</f>
        <v>0.225625</v>
      </c>
      <c r="E13" s="40">
        <f>'11-4'!AD81</f>
        <v>0.355875</v>
      </c>
      <c r="F13" s="40">
        <f>'11-4'!AM81</f>
        <v>0.3515625</v>
      </c>
      <c r="G13" s="40">
        <f>'11-4'!AV81</f>
        <v>0.1251206897</v>
      </c>
      <c r="H13" s="40">
        <f>'11-4'!BE81</f>
        <v>0.1378214286</v>
      </c>
      <c r="I13" s="40">
        <f>'11-4'!A81</f>
        <v>0.2407841419</v>
      </c>
      <c r="J13" s="14"/>
    </row>
    <row r="14">
      <c r="A14" s="19" t="s">
        <v>28</v>
      </c>
      <c r="B14" s="46">
        <f t="shared" ref="B14:C14" si="4">(B12*13.5)/B17</f>
        <v>0.4879032258</v>
      </c>
      <c r="C14" s="46">
        <f t="shared" si="4"/>
        <v>0.2415865385</v>
      </c>
      <c r="D14" s="46">
        <f t="shared" ref="D14:I14" si="5">(D10*11.85)/D17</f>
        <v>0.1585672324</v>
      </c>
      <c r="E14" s="46">
        <f t="shared" si="5"/>
        <v>0.2579485488</v>
      </c>
      <c r="F14" s="46">
        <f t="shared" si="5"/>
        <v>0.2595792768</v>
      </c>
      <c r="G14" s="46">
        <f t="shared" si="5"/>
        <v>0.172798654</v>
      </c>
      <c r="H14" s="46">
        <f t="shared" si="5"/>
        <v>0.3311692015</v>
      </c>
      <c r="I14" s="46">
        <f t="shared" si="5"/>
        <v>0.254155496</v>
      </c>
      <c r="J14" s="50"/>
    </row>
    <row r="15">
      <c r="A15" s="19" t="s">
        <v>37</v>
      </c>
      <c r="B15" s="51">
        <f t="shared" ref="B15:I15" si="6">B14-B13</f>
        <v>0.1936532258</v>
      </c>
      <c r="C15" s="51">
        <f t="shared" si="6"/>
        <v>0.04635216346</v>
      </c>
      <c r="D15" s="51">
        <f t="shared" si="6"/>
        <v>-0.06705776762</v>
      </c>
      <c r="E15" s="51">
        <f t="shared" si="6"/>
        <v>-0.09792645119</v>
      </c>
      <c r="F15" s="51">
        <f t="shared" si="6"/>
        <v>-0.09198322323</v>
      </c>
      <c r="G15" s="51">
        <f t="shared" si="6"/>
        <v>0.0476779643</v>
      </c>
      <c r="H15" s="51">
        <f t="shared" si="6"/>
        <v>0.1933477729</v>
      </c>
      <c r="I15" s="51">
        <f t="shared" si="6"/>
        <v>0.01337135409</v>
      </c>
      <c r="J15" s="50"/>
    </row>
    <row r="16">
      <c r="A16" s="19" t="s">
        <v>40</v>
      </c>
      <c r="B16" s="52">
        <f>'11-4'!C78</f>
        <v>900</v>
      </c>
      <c r="C16" s="52">
        <f>'11-4'!L78</f>
        <v>800</v>
      </c>
      <c r="D16" s="52">
        <f>'11-4'!U78</f>
        <v>800</v>
      </c>
      <c r="E16" s="52">
        <f>'11-4'!AD78</f>
        <v>800</v>
      </c>
      <c r="F16" s="52">
        <f>'11-4'!AM78</f>
        <v>800</v>
      </c>
      <c r="G16" s="52">
        <f>'11-4'!AV78</f>
        <v>2900</v>
      </c>
      <c r="H16" s="52">
        <f>'11-4'!BE78</f>
        <v>2800</v>
      </c>
      <c r="I16" s="52">
        <f t="shared" ref="I16:I17" si="7">SUM(B16:H16)</f>
        <v>9800</v>
      </c>
      <c r="J16" s="50"/>
    </row>
    <row r="17">
      <c r="A17" s="19" t="s">
        <v>43</v>
      </c>
      <c r="B17" s="55">
        <v>837.0</v>
      </c>
      <c r="C17" s="55">
        <v>936.0</v>
      </c>
      <c r="D17" s="55">
        <v>766.0</v>
      </c>
      <c r="E17" s="55">
        <v>758.0</v>
      </c>
      <c r="F17" s="55">
        <v>1438.0</v>
      </c>
      <c r="G17" s="55">
        <v>1783.0</v>
      </c>
      <c r="H17" s="55">
        <v>1315.0</v>
      </c>
      <c r="I17" s="56">
        <f t="shared" si="7"/>
        <v>7833</v>
      </c>
      <c r="J17" s="50"/>
    </row>
    <row r="18">
      <c r="A18" s="19" t="s">
        <v>44</v>
      </c>
      <c r="B18" s="52">
        <f t="shared" ref="B18:I18" si="8">B17-B16</f>
        <v>-63</v>
      </c>
      <c r="C18" s="52">
        <f t="shared" si="8"/>
        <v>136</v>
      </c>
      <c r="D18" s="52">
        <f t="shared" si="8"/>
        <v>-34</v>
      </c>
      <c r="E18" s="52">
        <f t="shared" si="8"/>
        <v>-42</v>
      </c>
      <c r="F18" s="52">
        <f t="shared" si="8"/>
        <v>638</v>
      </c>
      <c r="G18" s="52">
        <f t="shared" si="8"/>
        <v>-1117</v>
      </c>
      <c r="H18" s="52">
        <f t="shared" si="8"/>
        <v>-1485</v>
      </c>
      <c r="I18" s="52">
        <f t="shared" si="8"/>
        <v>-1967</v>
      </c>
      <c r="J18" s="50"/>
    </row>
    <row r="19">
      <c r="A19" s="15"/>
      <c r="B19" s="15"/>
      <c r="C19" s="57"/>
      <c r="D19" s="15"/>
      <c r="E19" s="15"/>
      <c r="F19" s="15"/>
      <c r="G19" s="15"/>
      <c r="H19" s="58"/>
      <c r="I19" s="59"/>
      <c r="J19" s="59"/>
    </row>
    <row r="20">
      <c r="A20" s="60" t="s">
        <v>45</v>
      </c>
      <c r="B20" s="7"/>
      <c r="C20" s="7"/>
      <c r="D20" s="7"/>
      <c r="E20" s="7"/>
      <c r="F20" s="7"/>
      <c r="G20" s="7"/>
      <c r="H20" s="7"/>
      <c r="I20" s="7"/>
      <c r="J20" s="8"/>
    </row>
    <row r="21">
      <c r="A21" s="19" t="s">
        <v>46</v>
      </c>
      <c r="B21" s="61"/>
      <c r="C21" s="62"/>
      <c r="D21" s="61"/>
      <c r="E21" s="61"/>
      <c r="F21" s="61"/>
      <c r="G21" s="61"/>
      <c r="H21" s="63"/>
      <c r="I21" s="64"/>
      <c r="J21" s="50"/>
    </row>
    <row r="22">
      <c r="A22" s="19" t="s">
        <v>47</v>
      </c>
      <c r="B22" s="61"/>
      <c r="C22" s="62"/>
      <c r="D22" s="61"/>
      <c r="E22" s="61"/>
      <c r="F22" s="61"/>
      <c r="G22" s="61"/>
      <c r="H22" s="63"/>
      <c r="I22" s="64"/>
      <c r="J22" s="50"/>
    </row>
    <row r="23">
      <c r="A23" s="19" t="s">
        <v>48</v>
      </c>
      <c r="B23" s="61"/>
      <c r="C23" s="62"/>
      <c r="D23" s="61"/>
      <c r="E23" s="61"/>
      <c r="F23" s="61"/>
      <c r="G23" s="61"/>
      <c r="H23" s="63"/>
      <c r="I23" s="64"/>
      <c r="J23" s="50"/>
    </row>
    <row r="24">
      <c r="A24" s="65"/>
      <c r="B24" s="65"/>
      <c r="C24" s="66"/>
      <c r="D24" s="65"/>
      <c r="E24" s="65"/>
      <c r="F24" s="65"/>
      <c r="G24" s="65"/>
      <c r="H24" s="14"/>
      <c r="I24" s="50"/>
      <c r="J24" s="50"/>
    </row>
    <row r="25">
      <c r="A25" s="67"/>
      <c r="B25" s="67"/>
      <c r="C25" s="68"/>
      <c r="D25" s="67"/>
      <c r="E25" s="67"/>
      <c r="F25" s="67"/>
      <c r="G25" s="67"/>
      <c r="H25" s="69"/>
      <c r="I25" s="70"/>
      <c r="J25" s="50"/>
    </row>
    <row r="26">
      <c r="A26" s="10" t="s">
        <v>49</v>
      </c>
      <c r="B26" s="11"/>
      <c r="C26" s="11"/>
      <c r="D26" s="11"/>
      <c r="E26" s="11"/>
      <c r="F26" s="11"/>
      <c r="G26" s="11"/>
      <c r="H26" s="12"/>
      <c r="I26" s="71"/>
      <c r="J26" s="50"/>
    </row>
    <row r="27">
      <c r="A27" s="15"/>
      <c r="B27" s="16" t="s">
        <v>5</v>
      </c>
      <c r="C27" s="17" t="s">
        <v>6</v>
      </c>
      <c r="D27" s="16" t="s">
        <v>7</v>
      </c>
      <c r="E27" s="16" t="s">
        <v>8</v>
      </c>
      <c r="F27" s="16" t="s">
        <v>9</v>
      </c>
      <c r="G27" s="16" t="s">
        <v>10</v>
      </c>
      <c r="H27" s="18" t="s">
        <v>11</v>
      </c>
      <c r="I27" s="18" t="s">
        <v>12</v>
      </c>
      <c r="J27" s="14"/>
    </row>
    <row r="28">
      <c r="A28" s="19" t="s">
        <v>13</v>
      </c>
      <c r="B28" s="20">
        <f>'11-4'!C97</f>
        <v>86.95652174</v>
      </c>
      <c r="C28" s="20">
        <f>'11-4'!L97</f>
        <v>90.90909091</v>
      </c>
      <c r="D28" s="20">
        <f>'11-4'!U97</f>
        <v>83.33333333</v>
      </c>
      <c r="E28" s="20">
        <f>'11-4'!AD97</f>
        <v>71.42857143</v>
      </c>
      <c r="F28" s="20">
        <f>'11-4'!AM97</f>
        <v>92.30769231</v>
      </c>
      <c r="G28" s="20">
        <f>'11-4'!AV97</f>
        <v>78.37837838</v>
      </c>
      <c r="H28" s="20">
        <f>'11-4'!BE97</f>
        <v>71.42857143</v>
      </c>
      <c r="I28" s="20">
        <f>'11-4'!A98</f>
        <v>82.57575758</v>
      </c>
      <c r="J28" s="14"/>
    </row>
    <row r="29">
      <c r="A29" s="19" t="s">
        <v>14</v>
      </c>
      <c r="B29" s="21">
        <f t="shared" ref="B29:I29" si="9">B39/B34</f>
        <v>52.96774194</v>
      </c>
      <c r="C29" s="21">
        <f t="shared" si="9"/>
        <v>67.02857143</v>
      </c>
      <c r="D29" s="21">
        <f t="shared" si="9"/>
        <v>62.41176471</v>
      </c>
      <c r="E29" s="21">
        <f t="shared" si="9"/>
        <v>65.63636364</v>
      </c>
      <c r="F29" s="21">
        <f t="shared" si="9"/>
        <v>80.94339623</v>
      </c>
      <c r="G29" s="21">
        <f t="shared" si="9"/>
        <v>86.83211679</v>
      </c>
      <c r="H29" s="21">
        <f t="shared" si="9"/>
        <v>51.72413793</v>
      </c>
      <c r="I29" s="21">
        <f t="shared" si="9"/>
        <v>70.38696538</v>
      </c>
      <c r="J29" s="14"/>
    </row>
    <row r="30">
      <c r="A30" s="19" t="s">
        <v>16</v>
      </c>
      <c r="B30" s="21">
        <f t="shared" ref="B30:I30" si="10">B29-B28</f>
        <v>-33.9887798</v>
      </c>
      <c r="C30" s="21">
        <f t="shared" si="10"/>
        <v>-23.88051948</v>
      </c>
      <c r="D30" s="21">
        <f t="shared" si="10"/>
        <v>-20.92156863</v>
      </c>
      <c r="E30" s="21">
        <f t="shared" si="10"/>
        <v>-5.792207792</v>
      </c>
      <c r="F30" s="21">
        <f t="shared" si="10"/>
        <v>-11.36429608</v>
      </c>
      <c r="G30" s="21">
        <f t="shared" si="10"/>
        <v>8.45373841</v>
      </c>
      <c r="H30" s="21">
        <f t="shared" si="10"/>
        <v>-19.7044335</v>
      </c>
      <c r="I30" s="21">
        <f t="shared" si="10"/>
        <v>-12.1887922</v>
      </c>
      <c r="J30" s="14"/>
    </row>
    <row r="31">
      <c r="A31" s="19" t="s">
        <v>17</v>
      </c>
      <c r="B31" s="22">
        <f>'11-4'!C96</f>
        <v>11.5</v>
      </c>
      <c r="C31" s="22">
        <f>'11-4'!L96</f>
        <v>11</v>
      </c>
      <c r="D31" s="22">
        <f>'11-4'!U96</f>
        <v>12</v>
      </c>
      <c r="E31" s="22">
        <f>'11-4'!AD96</f>
        <v>14</v>
      </c>
      <c r="F31" s="22">
        <f>'11-4'!AM96</f>
        <v>32.5</v>
      </c>
      <c r="G31" s="22">
        <f>'11-4'!AV96</f>
        <v>37</v>
      </c>
      <c r="H31" s="22">
        <f>'11-4'!BE96</f>
        <v>14</v>
      </c>
      <c r="I31" s="23">
        <f>'11-4'!A97</f>
        <v>132</v>
      </c>
      <c r="J31" s="14"/>
    </row>
    <row r="32">
      <c r="A32" s="19" t="s">
        <v>18</v>
      </c>
      <c r="B32" s="24">
        <v>15.5</v>
      </c>
      <c r="C32" s="103" t="s">
        <v>60</v>
      </c>
      <c r="D32" s="24">
        <v>17.0</v>
      </c>
      <c r="E32" s="28">
        <v>22.0</v>
      </c>
      <c r="F32" s="103" t="s">
        <v>61</v>
      </c>
      <c r="G32" s="24">
        <v>34.25</v>
      </c>
      <c r="H32" s="28">
        <v>14.5</v>
      </c>
      <c r="I32" s="29">
        <v>147.3</v>
      </c>
      <c r="J32" s="14"/>
    </row>
    <row r="33">
      <c r="A33" s="19" t="s">
        <v>21</v>
      </c>
      <c r="B33" s="30"/>
      <c r="C33" s="31"/>
      <c r="D33" s="30"/>
      <c r="E33" s="32"/>
      <c r="F33" s="31"/>
      <c r="G33" s="30"/>
      <c r="H33" s="32"/>
      <c r="I33" s="34">
        <f>SUM(B33:H33)</f>
        <v>0</v>
      </c>
      <c r="J33" s="14"/>
    </row>
    <row r="34">
      <c r="A34" s="19" t="s">
        <v>22</v>
      </c>
      <c r="B34" s="36">
        <f t="shared" ref="B34:I34" si="11">B32+B33*1.5</f>
        <v>15.5</v>
      </c>
      <c r="C34" s="37">
        <f t="shared" si="11"/>
        <v>17.5</v>
      </c>
      <c r="D34" s="36">
        <f t="shared" si="11"/>
        <v>17</v>
      </c>
      <c r="E34" s="34">
        <f t="shared" si="11"/>
        <v>22</v>
      </c>
      <c r="F34" s="37">
        <f t="shared" si="11"/>
        <v>26.5</v>
      </c>
      <c r="G34" s="36">
        <f t="shared" si="11"/>
        <v>34.25</v>
      </c>
      <c r="H34" s="34">
        <f t="shared" si="11"/>
        <v>14.5</v>
      </c>
      <c r="I34" s="34">
        <f t="shared" si="11"/>
        <v>147.3</v>
      </c>
      <c r="J34" s="14"/>
    </row>
    <row r="35">
      <c r="A35" s="19" t="s">
        <v>25</v>
      </c>
      <c r="B35" s="40">
        <f>'11-4'!C98</f>
        <v>0.162375</v>
      </c>
      <c r="C35" s="40">
        <f>'11-4'!L98</f>
        <v>0.15225</v>
      </c>
      <c r="D35" s="40">
        <f>'11-4'!U98</f>
        <v>0.172</v>
      </c>
      <c r="E35" s="40">
        <f>'11-4'!AD98</f>
        <v>0.196</v>
      </c>
      <c r="F35" s="40">
        <f>'11-4'!AM98</f>
        <v>0.1348916667</v>
      </c>
      <c r="G35" s="40">
        <f>'11-4'!AV98</f>
        <v>0.1607586207</v>
      </c>
      <c r="H35" s="40">
        <f>'11-4'!BE98</f>
        <v>0.18945</v>
      </c>
      <c r="I35" s="40">
        <f>'11-4'!A99</f>
        <v>0.1668178982</v>
      </c>
      <c r="J35" s="14"/>
    </row>
    <row r="36">
      <c r="A36" s="19" t="s">
        <v>28</v>
      </c>
      <c r="B36" s="46">
        <f t="shared" ref="B36:C36" si="12">(B34*13.5)/B39</f>
        <v>0.2548721072</v>
      </c>
      <c r="C36" s="46">
        <f t="shared" si="12"/>
        <v>0.2014066496</v>
      </c>
      <c r="D36" s="46">
        <f t="shared" ref="D36:I36" si="13">(D32*11.85)/D39</f>
        <v>0.189868049</v>
      </c>
      <c r="E36" s="46">
        <f t="shared" si="13"/>
        <v>0.1805401662</v>
      </c>
      <c r="F36" s="46">
        <f t="shared" si="13"/>
        <v>0.1463986014</v>
      </c>
      <c r="G36" s="46">
        <f t="shared" si="13"/>
        <v>0.1364702421</v>
      </c>
      <c r="H36" s="46">
        <f t="shared" si="13"/>
        <v>0.2291</v>
      </c>
      <c r="I36" s="46">
        <f t="shared" si="13"/>
        <v>0.1683550347</v>
      </c>
      <c r="J36" s="50"/>
    </row>
    <row r="37">
      <c r="A37" s="19" t="s">
        <v>37</v>
      </c>
      <c r="B37" s="51">
        <f t="shared" ref="B37:I37" si="14">B36-B35</f>
        <v>0.09249710719</v>
      </c>
      <c r="C37" s="51">
        <f t="shared" si="14"/>
        <v>0.04915664962</v>
      </c>
      <c r="D37" s="51">
        <f t="shared" si="14"/>
        <v>0.01786804901</v>
      </c>
      <c r="E37" s="51">
        <f t="shared" si="14"/>
        <v>-0.0154598338</v>
      </c>
      <c r="F37" s="51">
        <f t="shared" si="14"/>
        <v>0.01150693473</v>
      </c>
      <c r="G37" s="51">
        <f t="shared" si="14"/>
        <v>-0.02428837859</v>
      </c>
      <c r="H37" s="51">
        <f t="shared" si="14"/>
        <v>0.03965</v>
      </c>
      <c r="I37" s="51">
        <f t="shared" si="14"/>
        <v>0.001537136528</v>
      </c>
      <c r="J37" s="50"/>
    </row>
    <row r="38">
      <c r="A38" s="19" t="s">
        <v>40</v>
      </c>
      <c r="B38" s="52">
        <f>'11-4'!C95</f>
        <v>1000</v>
      </c>
      <c r="C38" s="52">
        <f>'11-4'!L95</f>
        <v>1000</v>
      </c>
      <c r="D38" s="52">
        <f>'11-4'!U95</f>
        <v>1000</v>
      </c>
      <c r="E38" s="52">
        <f>'11-4'!AD95</f>
        <v>1000</v>
      </c>
      <c r="F38" s="52">
        <f>'11-4'!AM95</f>
        <v>3000</v>
      </c>
      <c r="G38" s="52">
        <f>'11-4'!AV95</f>
        <v>2900</v>
      </c>
      <c r="H38" s="52">
        <f>'11-4'!BE95</f>
        <v>1000</v>
      </c>
      <c r="I38" s="52">
        <f t="shared" ref="I38:I39" si="15">SUM(B38:H38)</f>
        <v>10900</v>
      </c>
      <c r="J38" s="50"/>
    </row>
    <row r="39">
      <c r="A39" s="19" t="s">
        <v>43</v>
      </c>
      <c r="B39" s="55">
        <v>821.0</v>
      </c>
      <c r="C39" s="55">
        <v>1173.0</v>
      </c>
      <c r="D39" s="55">
        <v>1061.0</v>
      </c>
      <c r="E39" s="55">
        <v>1444.0</v>
      </c>
      <c r="F39" s="55">
        <v>2145.0</v>
      </c>
      <c r="G39" s="55">
        <v>2974.0</v>
      </c>
      <c r="H39" s="55">
        <v>750.0</v>
      </c>
      <c r="I39" s="56">
        <f t="shared" si="15"/>
        <v>10368</v>
      </c>
      <c r="J39" s="50"/>
    </row>
    <row r="40">
      <c r="A40" s="19" t="s">
        <v>44</v>
      </c>
      <c r="B40" s="52">
        <f t="shared" ref="B40:I40" si="16">B39-B38</f>
        <v>-179</v>
      </c>
      <c r="C40" s="52">
        <f t="shared" si="16"/>
        <v>173</v>
      </c>
      <c r="D40" s="52">
        <f t="shared" si="16"/>
        <v>61</v>
      </c>
      <c r="E40" s="52">
        <f t="shared" si="16"/>
        <v>444</v>
      </c>
      <c r="F40" s="52">
        <f t="shared" si="16"/>
        <v>-855</v>
      </c>
      <c r="G40" s="52">
        <f t="shared" si="16"/>
        <v>74</v>
      </c>
      <c r="H40" s="52">
        <f t="shared" si="16"/>
        <v>-250</v>
      </c>
      <c r="I40" s="52">
        <f t="shared" si="16"/>
        <v>-532</v>
      </c>
      <c r="J40" s="50"/>
    </row>
    <row r="41">
      <c r="A41" s="15"/>
      <c r="B41" s="15"/>
      <c r="C41" s="57"/>
      <c r="D41" s="15"/>
      <c r="E41" s="15"/>
      <c r="F41" s="15"/>
      <c r="G41" s="15"/>
      <c r="H41" s="15"/>
      <c r="I41" s="15"/>
      <c r="J41" s="15"/>
    </row>
    <row r="42">
      <c r="A42" s="107" t="s">
        <v>45</v>
      </c>
      <c r="B42" s="7"/>
      <c r="C42" s="7"/>
      <c r="D42" s="7"/>
      <c r="E42" s="7"/>
      <c r="F42" s="7"/>
      <c r="G42" s="7"/>
      <c r="H42" s="7"/>
      <c r="I42" s="7"/>
      <c r="J42" s="8"/>
    </row>
    <row r="43">
      <c r="A43" s="19" t="s">
        <v>47</v>
      </c>
      <c r="B43" s="61"/>
      <c r="C43" s="109"/>
      <c r="D43" s="109"/>
      <c r="E43" s="109"/>
      <c r="F43" s="109"/>
      <c r="G43" s="109"/>
      <c r="H43" s="109"/>
      <c r="I43" s="109"/>
      <c r="J43" s="110"/>
    </row>
    <row r="44">
      <c r="A44" s="19" t="s">
        <v>67</v>
      </c>
      <c r="B44" s="61"/>
      <c r="C44" s="109"/>
      <c r="D44" s="109"/>
      <c r="E44" s="109"/>
      <c r="F44" s="109"/>
      <c r="G44" s="109"/>
      <c r="H44" s="109"/>
      <c r="I44" s="109"/>
      <c r="J44" s="110"/>
    </row>
    <row r="45">
      <c r="A45" s="19" t="s">
        <v>68</v>
      </c>
      <c r="B45" s="61"/>
      <c r="C45" s="61"/>
      <c r="D45" s="61"/>
      <c r="E45" s="61"/>
      <c r="F45" s="61"/>
      <c r="G45" s="61"/>
      <c r="H45" s="61"/>
      <c r="I45" s="61"/>
      <c r="J45" s="65"/>
    </row>
    <row r="46">
      <c r="A46" s="19" t="s">
        <v>48</v>
      </c>
      <c r="B46" s="61"/>
      <c r="C46" s="111"/>
      <c r="D46" s="61"/>
      <c r="E46" s="61"/>
      <c r="F46" s="61"/>
      <c r="G46" s="61"/>
      <c r="H46" s="61"/>
      <c r="I46" s="61"/>
      <c r="J46" s="65"/>
    </row>
    <row r="47">
      <c r="A47" s="65"/>
      <c r="B47" s="65"/>
      <c r="C47" s="66"/>
      <c r="D47" s="65"/>
      <c r="E47" s="65"/>
      <c r="F47" s="65"/>
      <c r="G47" s="65"/>
      <c r="H47" s="14"/>
      <c r="I47" s="50"/>
      <c r="J47" s="50"/>
    </row>
    <row r="48">
      <c r="A48" s="65"/>
      <c r="B48" s="65"/>
      <c r="C48" s="66"/>
      <c r="D48" s="65"/>
      <c r="E48" s="65"/>
      <c r="F48" s="65"/>
      <c r="G48" s="65"/>
      <c r="H48" s="14"/>
      <c r="I48" s="50"/>
      <c r="J48" s="50"/>
    </row>
    <row r="49">
      <c r="A49" s="65"/>
      <c r="B49" s="65"/>
      <c r="C49" s="66"/>
      <c r="D49" s="65"/>
      <c r="E49" s="65"/>
      <c r="F49" s="65"/>
      <c r="G49" s="65"/>
      <c r="H49" s="14"/>
      <c r="I49" s="50"/>
      <c r="J49" s="50"/>
    </row>
    <row r="50">
      <c r="A50" s="65"/>
      <c r="B50" s="65"/>
      <c r="C50" s="66"/>
      <c r="D50" s="65"/>
      <c r="E50" s="65"/>
      <c r="F50" s="65"/>
      <c r="G50" s="65"/>
      <c r="H50" s="14"/>
      <c r="I50" s="50"/>
      <c r="J50" s="50"/>
    </row>
    <row r="51">
      <c r="A51" s="65"/>
      <c r="B51" s="65"/>
      <c r="C51" s="66"/>
      <c r="D51" s="65"/>
      <c r="E51" s="65"/>
      <c r="F51" s="65"/>
      <c r="G51" s="65"/>
      <c r="H51" s="14"/>
      <c r="I51" s="50"/>
      <c r="J51" s="50"/>
    </row>
    <row r="52">
      <c r="A52" s="65"/>
      <c r="B52" s="65"/>
      <c r="C52" s="66"/>
      <c r="D52" s="65"/>
      <c r="E52" s="65"/>
      <c r="F52" s="65"/>
      <c r="G52" s="65"/>
      <c r="H52" s="14"/>
      <c r="I52" s="50"/>
      <c r="J52" s="50"/>
    </row>
    <row r="53">
      <c r="A53" s="65"/>
      <c r="B53" s="65"/>
      <c r="C53" s="66"/>
      <c r="D53" s="65"/>
      <c r="E53" s="65"/>
      <c r="F53" s="65"/>
      <c r="G53" s="65"/>
      <c r="H53" s="14"/>
      <c r="I53" s="50"/>
      <c r="J53" s="50"/>
    </row>
    <row r="54">
      <c r="A54" s="65"/>
      <c r="B54" s="65"/>
      <c r="C54" s="66"/>
      <c r="D54" s="65"/>
      <c r="E54" s="65"/>
      <c r="F54" s="65"/>
      <c r="G54" s="65"/>
      <c r="H54" s="14"/>
      <c r="I54" s="50"/>
      <c r="J54" s="50"/>
    </row>
    <row r="55">
      <c r="A55" s="65"/>
      <c r="B55" s="65"/>
      <c r="C55" s="66"/>
      <c r="D55" s="65"/>
      <c r="E55" s="65"/>
      <c r="F55" s="65"/>
      <c r="G55" s="65"/>
      <c r="H55" s="14"/>
      <c r="I55" s="50"/>
      <c r="J55" s="50"/>
    </row>
    <row r="56">
      <c r="A56" s="65"/>
      <c r="B56" s="65"/>
      <c r="C56" s="66"/>
      <c r="D56" s="65"/>
      <c r="E56" s="65"/>
      <c r="F56" s="65"/>
      <c r="G56" s="65"/>
      <c r="H56" s="14"/>
      <c r="I56" s="50"/>
      <c r="J56" s="50"/>
    </row>
    <row r="57">
      <c r="A57" s="65"/>
      <c r="B57" s="65"/>
      <c r="C57" s="66"/>
      <c r="D57" s="65"/>
      <c r="E57" s="65"/>
      <c r="F57" s="65"/>
      <c r="G57" s="65"/>
      <c r="H57" s="14"/>
      <c r="I57" s="50"/>
      <c r="J57" s="50"/>
    </row>
    <row r="58">
      <c r="A58" s="65"/>
      <c r="B58" s="65"/>
      <c r="C58" s="66"/>
      <c r="D58" s="65"/>
      <c r="E58" s="65"/>
      <c r="F58" s="65"/>
      <c r="G58" s="65"/>
      <c r="H58" s="14"/>
      <c r="I58" s="50"/>
      <c r="J58" s="50"/>
    </row>
    <row r="59">
      <c r="A59" s="65"/>
      <c r="B59" s="65"/>
      <c r="C59" s="66"/>
      <c r="D59" s="65"/>
      <c r="E59" s="65"/>
      <c r="F59" s="65"/>
      <c r="G59" s="65"/>
      <c r="H59" s="14"/>
      <c r="I59" s="50"/>
      <c r="J59" s="50"/>
    </row>
    <row r="60">
      <c r="A60" s="65"/>
      <c r="B60" s="65"/>
      <c r="C60" s="66"/>
      <c r="D60" s="65"/>
      <c r="E60" s="65"/>
      <c r="F60" s="65"/>
      <c r="G60" s="65"/>
      <c r="H60" s="14"/>
      <c r="I60" s="50"/>
      <c r="J60" s="50"/>
    </row>
    <row r="61">
      <c r="A61" s="65"/>
      <c r="B61" s="65"/>
      <c r="C61" s="66"/>
      <c r="D61" s="65"/>
      <c r="E61" s="65"/>
      <c r="F61" s="65"/>
      <c r="G61" s="65"/>
      <c r="H61" s="14"/>
      <c r="I61" s="50"/>
      <c r="J61" s="50"/>
    </row>
    <row r="62">
      <c r="A62" s="65"/>
      <c r="B62" s="65"/>
      <c r="C62" s="66"/>
      <c r="D62" s="65"/>
      <c r="E62" s="65"/>
      <c r="F62" s="65"/>
      <c r="G62" s="65"/>
      <c r="H62" s="14"/>
      <c r="I62" s="50"/>
      <c r="J62" s="50"/>
    </row>
    <row r="63">
      <c r="A63" s="65"/>
      <c r="B63" s="65"/>
      <c r="C63" s="66"/>
      <c r="D63" s="65"/>
      <c r="E63" s="65"/>
      <c r="F63" s="65"/>
      <c r="G63" s="65"/>
      <c r="H63" s="14"/>
      <c r="I63" s="50"/>
      <c r="J63" s="50"/>
    </row>
    <row r="64">
      <c r="A64" s="65"/>
      <c r="B64" s="65"/>
      <c r="C64" s="66"/>
      <c r="D64" s="65"/>
      <c r="E64" s="65"/>
      <c r="F64" s="65"/>
      <c r="G64" s="65"/>
      <c r="H64" s="14"/>
      <c r="I64" s="50"/>
      <c r="J64" s="50"/>
    </row>
    <row r="65">
      <c r="A65" s="65"/>
      <c r="B65" s="65"/>
      <c r="C65" s="66"/>
      <c r="D65" s="65"/>
      <c r="E65" s="65"/>
      <c r="F65" s="65"/>
      <c r="G65" s="65"/>
      <c r="H65" s="14"/>
      <c r="I65" s="50"/>
      <c r="J65" s="50"/>
    </row>
    <row r="66">
      <c r="A66" s="65"/>
      <c r="B66" s="65"/>
      <c r="C66" s="66"/>
      <c r="D66" s="65"/>
      <c r="E66" s="65"/>
      <c r="F66" s="65"/>
      <c r="G66" s="65"/>
      <c r="H66" s="14"/>
      <c r="I66" s="50"/>
      <c r="J66" s="50"/>
    </row>
    <row r="67">
      <c r="A67" s="65"/>
      <c r="B67" s="65"/>
      <c r="C67" s="66"/>
      <c r="D67" s="65"/>
      <c r="E67" s="65"/>
      <c r="F67" s="65"/>
      <c r="G67" s="65"/>
      <c r="H67" s="14"/>
      <c r="I67" s="50"/>
      <c r="J67" s="50"/>
    </row>
    <row r="68">
      <c r="A68" s="65"/>
      <c r="B68" s="65"/>
      <c r="C68" s="66"/>
      <c r="D68" s="65"/>
      <c r="E68" s="65"/>
      <c r="F68" s="65"/>
      <c r="G68" s="65"/>
      <c r="H68" s="14"/>
      <c r="I68" s="50"/>
      <c r="J68" s="50"/>
    </row>
    <row r="69">
      <c r="A69" s="65"/>
      <c r="B69" s="65"/>
      <c r="C69" s="65"/>
      <c r="D69" s="65"/>
      <c r="E69" s="65"/>
      <c r="F69" s="65"/>
      <c r="G69" s="65"/>
      <c r="H69" s="65"/>
      <c r="I69" s="65"/>
      <c r="J69" s="65"/>
    </row>
    <row r="70">
      <c r="A70" s="50"/>
      <c r="B70" s="65"/>
      <c r="C70" s="65"/>
      <c r="D70" s="65"/>
      <c r="E70" s="65"/>
      <c r="F70" s="65"/>
      <c r="G70" s="65"/>
      <c r="H70" s="65"/>
      <c r="I70" s="65"/>
      <c r="J70" s="65"/>
    </row>
    <row r="71">
      <c r="A71" s="112"/>
      <c r="B71" s="65"/>
      <c r="C71" s="50"/>
      <c r="D71" s="65"/>
      <c r="E71" s="65"/>
      <c r="F71" s="65"/>
      <c r="G71" s="65"/>
      <c r="H71" s="65"/>
      <c r="I71" s="65"/>
      <c r="J71" s="65"/>
    </row>
    <row r="72">
      <c r="A72" s="113"/>
      <c r="B72" s="65"/>
      <c r="C72" s="114"/>
      <c r="D72" s="65"/>
      <c r="E72" s="65"/>
      <c r="F72" s="65"/>
      <c r="G72" s="65"/>
      <c r="H72" s="65"/>
      <c r="I72" s="65"/>
      <c r="J72" s="65"/>
    </row>
    <row r="73">
      <c r="A73" s="114"/>
      <c r="B73" s="65"/>
      <c r="C73" s="115"/>
      <c r="D73" s="65"/>
      <c r="E73" s="65"/>
      <c r="F73" s="65"/>
      <c r="G73" s="65"/>
      <c r="H73" s="65"/>
      <c r="I73" s="65"/>
      <c r="J73" s="65"/>
    </row>
    <row r="74">
      <c r="A74" s="116"/>
      <c r="B74" s="65"/>
      <c r="C74" s="115"/>
      <c r="D74" s="65"/>
      <c r="E74" s="65"/>
      <c r="F74" s="65"/>
      <c r="G74" s="65"/>
      <c r="H74" s="65"/>
      <c r="I74" s="65"/>
      <c r="J74" s="65"/>
    </row>
    <row r="75">
      <c r="A75" s="117"/>
      <c r="B75" s="65"/>
      <c r="C75" s="116"/>
      <c r="D75" s="65"/>
      <c r="E75" s="65"/>
      <c r="F75" s="65"/>
      <c r="G75" s="65"/>
      <c r="H75" s="65"/>
      <c r="I75" s="65"/>
      <c r="J75" s="65"/>
    </row>
    <row r="76">
      <c r="A76" s="112"/>
      <c r="B76" s="65"/>
      <c r="C76" s="118"/>
      <c r="D76" s="65"/>
      <c r="E76" s="65"/>
      <c r="F76" s="65"/>
      <c r="G76" s="65"/>
      <c r="H76" s="65"/>
      <c r="I76" s="65"/>
      <c r="J76" s="65"/>
    </row>
    <row r="77">
      <c r="A77" s="113"/>
      <c r="B77" s="65"/>
      <c r="C77" s="113"/>
      <c r="D77" s="65"/>
      <c r="E77" s="65"/>
      <c r="F77" s="65"/>
      <c r="G77" s="65"/>
      <c r="H77" s="65"/>
      <c r="I77" s="65"/>
      <c r="J77" s="65"/>
    </row>
    <row r="78">
      <c r="A78" s="114"/>
      <c r="B78" s="65"/>
      <c r="C78" s="114"/>
      <c r="D78" s="65"/>
      <c r="E78" s="65"/>
      <c r="F78" s="65"/>
      <c r="G78" s="65"/>
      <c r="H78" s="65"/>
      <c r="I78" s="65"/>
      <c r="J78" s="65"/>
    </row>
    <row r="79">
      <c r="A79" s="114"/>
      <c r="B79" s="65"/>
      <c r="C79" s="110"/>
      <c r="D79" s="65"/>
      <c r="E79" s="65"/>
      <c r="F79" s="65"/>
      <c r="G79" s="65"/>
      <c r="H79" s="65"/>
      <c r="I79" s="65"/>
      <c r="J79" s="65"/>
    </row>
    <row r="80">
      <c r="A80" s="113"/>
      <c r="B80" s="65"/>
      <c r="C80" s="50"/>
      <c r="D80" s="65"/>
      <c r="E80" s="65"/>
      <c r="F80" s="65"/>
      <c r="G80" s="65"/>
      <c r="H80" s="65"/>
      <c r="I80" s="65"/>
      <c r="J80" s="65"/>
    </row>
    <row r="81">
      <c r="A81" s="65"/>
      <c r="B81" s="65"/>
      <c r="C81" s="65"/>
      <c r="D81" s="65"/>
      <c r="E81" s="65"/>
      <c r="F81" s="65"/>
      <c r="G81" s="65"/>
      <c r="H81" s="65"/>
      <c r="I81" s="65"/>
      <c r="J81" s="65"/>
    </row>
    <row r="82">
      <c r="A82" s="65"/>
      <c r="B82" s="65"/>
      <c r="C82" s="65"/>
      <c r="D82" s="65"/>
      <c r="E82" s="65"/>
      <c r="F82" s="65"/>
      <c r="G82" s="65"/>
      <c r="H82" s="65"/>
      <c r="I82" s="65"/>
      <c r="J82" s="65"/>
    </row>
    <row r="83">
      <c r="A83" s="113"/>
      <c r="B83" s="65"/>
      <c r="C83" s="110"/>
      <c r="D83" s="65"/>
      <c r="E83" s="65"/>
      <c r="F83" s="65"/>
      <c r="G83" s="65"/>
      <c r="H83" s="65"/>
      <c r="I83" s="65"/>
      <c r="J83" s="65"/>
    </row>
    <row r="84">
      <c r="A84" s="113"/>
      <c r="B84" s="65"/>
      <c r="C84" s="50"/>
      <c r="D84" s="65"/>
      <c r="E84" s="65"/>
      <c r="F84" s="65"/>
      <c r="G84" s="65"/>
      <c r="H84" s="65"/>
      <c r="I84" s="65"/>
      <c r="J84" s="65"/>
    </row>
    <row r="85">
      <c r="A85" s="65"/>
      <c r="B85" s="65"/>
      <c r="C85" s="65"/>
      <c r="D85" s="65"/>
      <c r="E85" s="65"/>
      <c r="F85" s="65"/>
      <c r="G85" s="65"/>
      <c r="H85" s="65"/>
      <c r="I85" s="65"/>
      <c r="J85" s="65"/>
    </row>
    <row r="86">
      <c r="A86" s="65"/>
      <c r="B86" s="65"/>
      <c r="C86" s="65"/>
      <c r="D86" s="65"/>
      <c r="E86" s="65"/>
      <c r="F86" s="65"/>
      <c r="G86" s="65"/>
      <c r="H86" s="65"/>
      <c r="I86" s="65"/>
      <c r="J86" s="65"/>
    </row>
    <row r="87">
      <c r="A87" s="116"/>
      <c r="B87" s="65"/>
      <c r="C87" s="65"/>
      <c r="D87" s="65"/>
      <c r="E87" s="65"/>
      <c r="F87" s="65"/>
      <c r="G87" s="65"/>
      <c r="H87" s="65"/>
      <c r="I87" s="65"/>
      <c r="J87" s="65"/>
    </row>
    <row r="88">
      <c r="A88" s="65"/>
      <c r="B88" s="65"/>
      <c r="C88" s="119"/>
      <c r="D88" s="65"/>
      <c r="E88" s="65"/>
      <c r="F88" s="65"/>
      <c r="G88" s="65"/>
      <c r="H88" s="65"/>
      <c r="I88" s="65"/>
      <c r="J88" s="65"/>
    </row>
    <row r="89">
      <c r="A89" s="65"/>
      <c r="B89" s="65"/>
      <c r="C89" s="65"/>
      <c r="D89" s="65"/>
      <c r="E89" s="65"/>
      <c r="F89" s="65"/>
      <c r="G89" s="65"/>
      <c r="H89" s="65"/>
      <c r="I89" s="65"/>
      <c r="J89" s="65"/>
    </row>
    <row r="90">
      <c r="A90" s="65"/>
      <c r="B90" s="65"/>
      <c r="C90" s="65"/>
      <c r="D90" s="65"/>
      <c r="E90" s="65"/>
      <c r="F90" s="65"/>
      <c r="G90" s="65"/>
      <c r="H90" s="65"/>
      <c r="I90" s="65"/>
      <c r="J90" s="65"/>
    </row>
    <row r="91">
      <c r="A91" s="65"/>
      <c r="B91" s="65"/>
      <c r="C91" s="65"/>
      <c r="D91" s="65"/>
      <c r="E91" s="65"/>
      <c r="F91" s="65"/>
      <c r="G91" s="65"/>
      <c r="H91" s="65"/>
      <c r="I91" s="65"/>
      <c r="J91" s="65"/>
    </row>
    <row r="92">
      <c r="A92" s="65"/>
      <c r="B92" s="65"/>
      <c r="C92" s="116"/>
      <c r="D92" s="65"/>
      <c r="E92" s="65"/>
      <c r="F92" s="65"/>
      <c r="G92" s="65"/>
      <c r="H92" s="65"/>
      <c r="I92" s="65"/>
      <c r="J92" s="65"/>
    </row>
    <row r="93">
      <c r="A93" s="116"/>
      <c r="B93" s="65"/>
      <c r="C93" s="118"/>
      <c r="D93" s="65"/>
      <c r="E93" s="65"/>
      <c r="F93" s="65"/>
      <c r="G93" s="65"/>
      <c r="H93" s="65"/>
      <c r="I93" s="65"/>
      <c r="J93" s="65"/>
    </row>
    <row r="94">
      <c r="A94" s="118"/>
      <c r="B94" s="65"/>
      <c r="C94" s="113"/>
      <c r="D94" s="65"/>
      <c r="E94" s="65"/>
      <c r="F94" s="65"/>
      <c r="G94" s="65"/>
      <c r="H94" s="65"/>
      <c r="I94" s="65"/>
      <c r="J94" s="65"/>
    </row>
    <row r="95">
      <c r="A95" s="113"/>
      <c r="B95" s="65"/>
      <c r="C95" s="114"/>
      <c r="D95" s="65"/>
      <c r="E95" s="65"/>
      <c r="F95" s="65"/>
      <c r="G95" s="65"/>
      <c r="H95" s="65"/>
      <c r="I95" s="65"/>
      <c r="J95" s="65"/>
    </row>
    <row r="96">
      <c r="A96" s="114"/>
      <c r="B96" s="65"/>
      <c r="C96" s="118"/>
      <c r="D96" s="65"/>
      <c r="E96" s="65"/>
      <c r="F96" s="65"/>
      <c r="G96" s="65"/>
      <c r="H96" s="65"/>
      <c r="I96" s="65"/>
      <c r="J96" s="65"/>
    </row>
    <row r="97">
      <c r="A97" s="113"/>
      <c r="B97" s="65"/>
      <c r="C97" s="113"/>
      <c r="D97" s="65"/>
      <c r="E97" s="65"/>
      <c r="F97" s="65"/>
      <c r="G97" s="65"/>
      <c r="H97" s="65"/>
      <c r="I97" s="65"/>
      <c r="J97" s="65"/>
    </row>
    <row r="98">
      <c r="A98" s="113"/>
      <c r="B98" s="65"/>
      <c r="C98" s="65"/>
      <c r="D98" s="65"/>
      <c r="E98" s="65"/>
      <c r="F98" s="65"/>
      <c r="G98" s="65"/>
      <c r="H98" s="65"/>
      <c r="I98" s="65"/>
      <c r="J98" s="65"/>
    </row>
    <row r="99">
      <c r="A99" s="65"/>
      <c r="B99" s="65"/>
      <c r="C99" s="65"/>
      <c r="D99" s="65"/>
      <c r="E99" s="65"/>
      <c r="F99" s="65"/>
      <c r="G99" s="65"/>
      <c r="H99" s="65"/>
      <c r="I99" s="65"/>
      <c r="J99" s="65"/>
    </row>
    <row r="100">
      <c r="A100" s="116"/>
      <c r="B100" s="65"/>
      <c r="C100" s="65"/>
      <c r="D100" s="65"/>
      <c r="E100" s="65"/>
      <c r="F100" s="65"/>
      <c r="G100" s="65"/>
      <c r="H100" s="65"/>
      <c r="I100" s="65"/>
      <c r="J100" s="65"/>
    </row>
    <row r="101">
      <c r="A101" s="65"/>
      <c r="B101" s="65"/>
      <c r="C101" s="50"/>
      <c r="D101" s="65"/>
      <c r="E101" s="65"/>
      <c r="F101" s="65"/>
      <c r="G101" s="65"/>
      <c r="H101" s="65"/>
      <c r="I101" s="65"/>
      <c r="J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  <c r="J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  <c r="J103" s="65"/>
    </row>
    <row r="104">
      <c r="A104" s="113"/>
      <c r="B104" s="65"/>
      <c r="C104" s="65"/>
      <c r="D104" s="65"/>
      <c r="E104" s="65"/>
      <c r="F104" s="65"/>
      <c r="G104" s="65"/>
      <c r="H104" s="65"/>
      <c r="I104" s="65"/>
      <c r="J104" s="65"/>
    </row>
    <row r="105">
      <c r="A105" s="113"/>
      <c r="B105" s="65"/>
      <c r="C105" s="110"/>
      <c r="D105" s="65"/>
      <c r="E105" s="65"/>
      <c r="F105" s="65"/>
      <c r="G105" s="65"/>
      <c r="H105" s="65"/>
      <c r="I105" s="65"/>
      <c r="J105" s="65"/>
    </row>
    <row r="106">
      <c r="A106" s="65"/>
      <c r="B106" s="65"/>
      <c r="C106" s="113"/>
      <c r="D106" s="65"/>
      <c r="E106" s="65"/>
      <c r="F106" s="65"/>
      <c r="G106" s="65"/>
      <c r="H106" s="65"/>
      <c r="I106" s="65"/>
      <c r="J106" s="65"/>
    </row>
    <row r="107">
      <c r="A107" s="65"/>
      <c r="B107" s="65"/>
      <c r="C107" s="121"/>
      <c r="D107" s="65"/>
      <c r="E107" s="65"/>
      <c r="F107" s="65"/>
      <c r="G107" s="65"/>
      <c r="H107" s="65"/>
      <c r="I107" s="65"/>
      <c r="J107" s="65"/>
    </row>
    <row r="108">
      <c r="A108" s="113"/>
      <c r="B108" s="65"/>
      <c r="C108" s="50"/>
      <c r="D108" s="65"/>
      <c r="E108" s="65"/>
      <c r="F108" s="65"/>
      <c r="G108" s="65"/>
      <c r="H108" s="65"/>
      <c r="I108" s="65"/>
      <c r="J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  <c r="J109" s="65"/>
    </row>
    <row r="110">
      <c r="A110" s="113"/>
      <c r="B110" s="65"/>
      <c r="C110" s="65"/>
      <c r="D110" s="65"/>
      <c r="E110" s="65"/>
      <c r="F110" s="65"/>
      <c r="G110" s="65"/>
      <c r="H110" s="65"/>
      <c r="I110" s="65"/>
      <c r="J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</row>
    <row r="992">
      <c r="A992" s="65"/>
      <c r="B992" s="65"/>
      <c r="C992" s="65"/>
      <c r="D992" s="65"/>
      <c r="E992" s="65"/>
      <c r="F992" s="65"/>
      <c r="G992" s="65"/>
      <c r="H992" s="65"/>
      <c r="I992" s="65"/>
      <c r="J992" s="65"/>
    </row>
    <row r="993">
      <c r="A993" s="65"/>
      <c r="B993" s="65"/>
      <c r="C993" s="65"/>
      <c r="D993" s="65"/>
      <c r="E993" s="65"/>
      <c r="F993" s="65"/>
      <c r="G993" s="65"/>
      <c r="H993" s="65"/>
      <c r="I993" s="65"/>
      <c r="J993" s="65"/>
    </row>
    <row r="994">
      <c r="A994" s="65"/>
      <c r="B994" s="65"/>
      <c r="C994" s="65"/>
      <c r="D994" s="65"/>
      <c r="E994" s="65"/>
      <c r="F994" s="65"/>
      <c r="G994" s="65"/>
      <c r="H994" s="65"/>
      <c r="I994" s="65"/>
      <c r="J994" s="65"/>
    </row>
    <row r="995">
      <c r="A995" s="65"/>
      <c r="B995" s="65"/>
      <c r="C995" s="65"/>
      <c r="D995" s="65"/>
      <c r="E995" s="65"/>
      <c r="F995" s="65"/>
      <c r="G995" s="65"/>
      <c r="H995" s="65"/>
      <c r="I995" s="65"/>
      <c r="J995" s="65"/>
    </row>
    <row r="996">
      <c r="A996" s="65"/>
      <c r="B996" s="65"/>
      <c r="C996" s="65"/>
      <c r="D996" s="65"/>
      <c r="E996" s="65"/>
      <c r="F996" s="65"/>
      <c r="G996" s="65"/>
      <c r="H996" s="65"/>
      <c r="I996" s="65"/>
      <c r="J996" s="65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  <c r="J997" s="65"/>
    </row>
  </sheetData>
  <mergeCells count="7">
    <mergeCell ref="B3:J3"/>
    <mergeCell ref="B1:J1"/>
    <mergeCell ref="B2:J2"/>
    <mergeCell ref="A4:H4"/>
    <mergeCell ref="A26:H26"/>
    <mergeCell ref="A20:J20"/>
    <mergeCell ref="A42:J42"/>
  </mergeCells>
  <drawing r:id="rId1"/>
</worksheet>
</file>