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fabul\Documents\"/>
    </mc:Choice>
  </mc:AlternateContent>
  <xr:revisionPtr revIDLastSave="0" documentId="13_ncr:1_{0C0D69F0-52C9-44DC-908B-AEAC865CB6C5}" xr6:coauthVersionLast="47" xr6:coauthVersionMax="47" xr10:uidLastSave="{00000000-0000-0000-0000-000000000000}"/>
  <bookViews>
    <workbookView xWindow="-120" yWindow="-120" windowWidth="29040" windowHeight="15840" activeTab="3" xr2:uid="{47B83CC7-980A-49C0-9BC3-3CA4C88CBB66}"/>
  </bookViews>
  <sheets>
    <sheet name="Songs" sheetId="1" r:id="rId1"/>
    <sheet name="Albums" sheetId="4" r:id="rId2"/>
    <sheet name="Modelling" sheetId="2" r:id="rId3"/>
    <sheet name="Dashboard" sheetId="3" r:id="rId4"/>
    <sheet name="Stats" sheetId="5" r:id="rId5"/>
  </sheets>
  <definedNames>
    <definedName name="_xlchart.v1.0" hidden="1">Songs!$F$1</definedName>
    <definedName name="_xlchart.v1.1" hidden="1">Songs!$F$2:$F$110</definedName>
    <definedName name="_xlchart.v1.2" hidden="1">Songs!$F$1</definedName>
    <definedName name="_xlchart.v1.3" hidden="1">Songs!$F$2:$F$110</definedName>
    <definedName name="Slicer_Artist">#N/A</definedName>
    <definedName name="Slicer_Months__Date">#N/A</definedName>
    <definedName name="Slicer_Year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5" l="1" a="1"/>
  <c r="C17" i="5" s="1"/>
  <c r="C19" i="5"/>
  <c r="C18" i="5"/>
  <c r="C16" i="5"/>
  <c r="D16" i="5"/>
  <c r="D18" i="5"/>
  <c r="D17" i="5"/>
  <c r="C15" i="5" a="1"/>
  <c r="C15" i="5"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<sst xmlns="http://schemas.openxmlformats.org/spreadsheetml/2006/main" count="401" uniqueCount="173">
  <si>
    <t>Number</t>
  </si>
  <si>
    <t>Title</t>
  </si>
  <si>
    <t>Artist</t>
  </si>
  <si>
    <t>Duration</t>
  </si>
  <si>
    <t>Album</t>
  </si>
  <si>
    <t>Painkiller</t>
  </si>
  <si>
    <t>Judas Priest</t>
  </si>
  <si>
    <t>Hellrider</t>
  </si>
  <si>
    <t>Angel of Retribution</t>
  </si>
  <si>
    <t>Date</t>
  </si>
  <si>
    <t>Night Crawler</t>
  </si>
  <si>
    <t>One Shot at Glory</t>
  </si>
  <si>
    <t>Rock Hard Ride Free</t>
  </si>
  <si>
    <t>Defenders Of The Faith</t>
  </si>
  <si>
    <t>The Sentinel</t>
  </si>
  <si>
    <t>Between the Hammer &amp; the Anvil</t>
  </si>
  <si>
    <t>All Guns Blazing</t>
  </si>
  <si>
    <t>Jawbreaker</t>
  </si>
  <si>
    <t>You've Got Another Thing Coming</t>
  </si>
  <si>
    <t>Screaming For Vengeance</t>
  </si>
  <si>
    <t>The Trooper</t>
  </si>
  <si>
    <t>Iron Maiden</t>
  </si>
  <si>
    <t>Piece of Mind</t>
  </si>
  <si>
    <t>Children of the Grave</t>
  </si>
  <si>
    <t>Black Sabbath</t>
  </si>
  <si>
    <t>Master of Reality</t>
  </si>
  <si>
    <t>Flight of Icarus</t>
  </si>
  <si>
    <t>Be Quick or Be Dead</t>
  </si>
  <si>
    <t>Fear of the Dark</t>
  </si>
  <si>
    <t>Crazy Train</t>
  </si>
  <si>
    <t>Ozzy Osbourne</t>
  </si>
  <si>
    <t>Blizzard Of Ozz</t>
  </si>
  <si>
    <t>We Rock</t>
  </si>
  <si>
    <t>Dio</t>
  </si>
  <si>
    <t>The Last In Line</t>
  </si>
  <si>
    <t>Killers</t>
  </si>
  <si>
    <t>Holy Diver</t>
  </si>
  <si>
    <t>Rainbow In The Dark</t>
  </si>
  <si>
    <t>Seek &amp; Destroy</t>
  </si>
  <si>
    <t>Metallica</t>
  </si>
  <si>
    <t>Kill 'Em All</t>
  </si>
  <si>
    <t>Wasted Years</t>
  </si>
  <si>
    <t>Somewhere in Time</t>
  </si>
  <si>
    <t>Heaven and Hell</t>
  </si>
  <si>
    <t>Heaven &amp; Hell</t>
  </si>
  <si>
    <t>Stand Up And Shout</t>
  </si>
  <si>
    <t>Hallowed Be Thy Name</t>
  </si>
  <si>
    <t>The Number of the Beast</t>
  </si>
  <si>
    <t>Aces High</t>
  </si>
  <si>
    <t>Powerslave</t>
  </si>
  <si>
    <t>Hell Patrol</t>
  </si>
  <si>
    <t>Where Eagles Dare</t>
  </si>
  <si>
    <t>Halls of Valhalla</t>
  </si>
  <si>
    <t>Redeemer of Souls</t>
  </si>
  <si>
    <t>Phantom of the Opera</t>
  </si>
  <si>
    <t>Hellraiser</t>
  </si>
  <si>
    <t>No More Tears</t>
  </si>
  <si>
    <t>Living After Midnight</t>
  </si>
  <si>
    <t>British Steel</t>
  </si>
  <si>
    <t>Symphony Of Destruction</t>
  </si>
  <si>
    <t>Megadeth</t>
  </si>
  <si>
    <t>Countdown To Extinction</t>
  </si>
  <si>
    <t>Seventh Son of a Seventh Son</t>
  </si>
  <si>
    <t>The Evil That Men Do</t>
  </si>
  <si>
    <t>Rime of the Ancient Mariner</t>
  </si>
  <si>
    <t>I Want Out</t>
  </si>
  <si>
    <t>Helloween</t>
  </si>
  <si>
    <t>Keeper of the Seven Keys, Pt. II</t>
  </si>
  <si>
    <t>Run to the Hills</t>
  </si>
  <si>
    <t>The Wicker Man</t>
  </si>
  <si>
    <t>Brave New World</t>
  </si>
  <si>
    <t>Running Free</t>
  </si>
  <si>
    <t>Caught Somewhere in Time</t>
  </si>
  <si>
    <t>The Clansman</t>
  </si>
  <si>
    <t>Virtual XI</t>
  </si>
  <si>
    <t>Eagle Fly Free</t>
  </si>
  <si>
    <t>Freewheel Burning</t>
  </si>
  <si>
    <t>2 Minutes to Midnight</t>
  </si>
  <si>
    <t>Iron Man</t>
  </si>
  <si>
    <t>Paranoid</t>
  </si>
  <si>
    <t>Breaking the Law</t>
  </si>
  <si>
    <t>Children of the Sea</t>
  </si>
  <si>
    <t>Shot in the Dark</t>
  </si>
  <si>
    <t>The Ultimate Sin</t>
  </si>
  <si>
    <t>Paschendale</t>
  </si>
  <si>
    <t>Dance of Death</t>
  </si>
  <si>
    <t>Can I Play With Madness</t>
  </si>
  <si>
    <t>Electric Funeral</t>
  </si>
  <si>
    <t>Bark at the Moon</t>
  </si>
  <si>
    <t>Bark At The Moon</t>
  </si>
  <si>
    <t>The Four Horsemen</t>
  </si>
  <si>
    <t>I</t>
  </si>
  <si>
    <t>Dehumanizer</t>
  </si>
  <si>
    <t>God Is Dead?</t>
  </si>
  <si>
    <t>Stranger in a Strange Land</t>
  </si>
  <si>
    <t>The Writing on the Wall</t>
  </si>
  <si>
    <t>Senjutsu</t>
  </si>
  <si>
    <t>The Prisoner</t>
  </si>
  <si>
    <t>Heaven Can Wait</t>
  </si>
  <si>
    <t>War Pigs</t>
  </si>
  <si>
    <t>For Whom The Bell Tolls</t>
  </si>
  <si>
    <t>Ride The Lightning</t>
  </si>
  <si>
    <t>Master Of Puppets</t>
  </si>
  <si>
    <t>Fade To Black</t>
  </si>
  <si>
    <t>Disposable Heroes</t>
  </si>
  <si>
    <t>Enter Sandman</t>
  </si>
  <si>
    <t>Creeping Death</t>
  </si>
  <si>
    <t>Livin' Ain't No Crime</t>
  </si>
  <si>
    <t>Don't Tread On Me</t>
  </si>
  <si>
    <t>Sad But True</t>
  </si>
  <si>
    <t>Gott ist ein Popstar</t>
  </si>
  <si>
    <t>OOMPH!</t>
  </si>
  <si>
    <t>GlaubeLiebeTod</t>
  </si>
  <si>
    <r>
      <t>Tr</t>
    </r>
    <r>
      <rPr>
        <sz val="11"/>
        <color theme="1"/>
        <rFont val="Aptos Narrow"/>
        <family val="2"/>
      </rPr>
      <t>äumst du</t>
    </r>
  </si>
  <si>
    <t>Land in Sicht</t>
  </si>
  <si>
    <t>Mein Schatz</t>
  </si>
  <si>
    <t>The Unforgiven</t>
  </si>
  <si>
    <t>Nothing Else Matters</t>
  </si>
  <si>
    <t>Fuel</t>
  </si>
  <si>
    <t>Reload</t>
  </si>
  <si>
    <t>One</t>
  </si>
  <si>
    <t>…And Justice For All</t>
  </si>
  <si>
    <t>The Unforgiven II</t>
  </si>
  <si>
    <t>Blackened</t>
  </si>
  <si>
    <t>Until It Sleeps</t>
  </si>
  <si>
    <t>Load</t>
  </si>
  <si>
    <t>King Nothing</t>
  </si>
  <si>
    <t>Cure</t>
  </si>
  <si>
    <t>The Unforgiven III</t>
  </si>
  <si>
    <t>Death Magnetic</t>
  </si>
  <si>
    <t>That Was Just Your Life</t>
  </si>
  <si>
    <t>Bleeding Me</t>
  </si>
  <si>
    <t>Eye Of The Beholder</t>
  </si>
  <si>
    <t>Alexander the Great (356-323 B.C.)</t>
  </si>
  <si>
    <t>Sun and Steel</t>
  </si>
  <si>
    <t>Trapped Under Ice</t>
  </si>
  <si>
    <t>The Thing That Should Not Be</t>
  </si>
  <si>
    <t>Man on the Edge</t>
  </si>
  <si>
    <t>The X Factor</t>
  </si>
  <si>
    <t>Die with Your Boots On</t>
  </si>
  <si>
    <t>Blood Brothers</t>
  </si>
  <si>
    <t>The Mercenary</t>
  </si>
  <si>
    <t>The Fallen Angel</t>
  </si>
  <si>
    <t>Infinite Dreams</t>
  </si>
  <si>
    <t>The Prophecy</t>
  </si>
  <si>
    <t>Out of the Silent Planet</t>
  </si>
  <si>
    <t>Row Labels</t>
  </si>
  <si>
    <t>Grand Total</t>
  </si>
  <si>
    <t>Column Labels</t>
  </si>
  <si>
    <t>Count of Title</t>
  </si>
  <si>
    <t>The Loneliness of the Long Distance Runner</t>
  </si>
  <si>
    <t>2023</t>
  </si>
  <si>
    <t>2024</t>
  </si>
  <si>
    <t>Apr</t>
  </si>
  <si>
    <t>Jun</t>
  </si>
  <si>
    <t>Jul</t>
  </si>
  <si>
    <t>Aug</t>
  </si>
  <si>
    <t>Oct</t>
  </si>
  <si>
    <t>Dec</t>
  </si>
  <si>
    <t>Jan</t>
  </si>
  <si>
    <t>Mar</t>
  </si>
  <si>
    <t>Count of Artist</t>
  </si>
  <si>
    <t>The Memory Remains</t>
  </si>
  <si>
    <t>Shadow of the Gods</t>
  </si>
  <si>
    <t>Bruce Dickinson</t>
  </si>
  <si>
    <t>The Mandrake Project</t>
  </si>
  <si>
    <t>Year</t>
  </si>
  <si>
    <t>STATS</t>
  </si>
  <si>
    <t>Average song length</t>
  </si>
  <si>
    <t>Longest song</t>
  </si>
  <si>
    <t>Shortest song</t>
  </si>
  <si>
    <t>Most popular artist</t>
  </si>
  <si>
    <t>Most recently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</si>
</sst>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Aptos Narrow"/>
      <family val="2"/>
      <scheme val="minor"/>
    </font>
    <font>
      <sz val="11"/>
      <color theme="1"/>
      <name val="Aptos Narrow"/>
      <family val="2"/>
    </font>
  </fonts>
  <fills count="3">
    <fill>
      <patternFill patternType="none"/>
    </fill>
    <fill>
      <patternFill patternType="gray125"/>
    </fill>
    <fill>
      <patternFill patternType="solid">
        <fgColor theme="5"/>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45" fontId="0" fillId="0" borderId="0" xfId="0" applyNumberFormat="1"/>
    <xf numFmtId="14" fontId="0" fillId="0" borderId="0" xfId="0" applyNumberFormat="1"/>
    <xf numFmtId="49" fontId="0" fillId="0" borderId="0" xfId="0" applyNumberFormat="1"/>
    <xf numFmtId="0" fontId="0" fillId="0" borderId="0" xfId="0" pivotButton="1"/>
    <xf numFmtId="0" fontId="0" fillId="0" borderId="1" xfId="0" applyBorder="1"/>
    <xf numFmtId="0" fontId="0" fillId="0" borderId="3" xfId="0" applyBorder="1"/>
    <xf numFmtId="0" fontId="0" fillId="0" borderId="2" xfId="0" applyBorder="1"/>
    <xf numFmtId="45" fontId="0" fillId="0" borderId="2" xfId="0" applyNumberFormat="1" applyBorder="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4" xfId="0" applyBorder="1"/>
    <xf numFmtId="0" fontId="0" fillId="0" borderId="6" xfId="0" applyBorder="1"/>
    <xf numFmtId="45" fontId="0" fillId="0" borderId="5" xfId="0" applyNumberFormat="1" applyBorder="1"/>
    <xf numFmtId="0" fontId="0" fillId="2" borderId="4" xfId="0"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0" xfId="0" applyNumberFormat="1"/>
  </cellXfs>
  <cellStyles count="1">
    <cellStyle name="Normal" xfId="0" builtinId="0"/>
  </cellStyles>
  <dxfs count="8">
    <dxf>
      <numFmt numFmtId="28" formatCode="mm:ss"/>
    </dxf>
    <dxf>
      <numFmt numFmtId="0" formatCode="General"/>
    </dxf>
    <dxf>
      <numFmt numFmtId="0" formatCode="General"/>
    </dxf>
    <dxf>
      <numFmt numFmtId="0" formatCode="General"/>
    </dxf>
    <dxf>
      <numFmt numFmtId="0" formatCode="General"/>
    </dxf>
    <dxf>
      <border diagonalUp="0" diagonalDown="0" outline="0">
        <left/>
        <right style="thin">
          <color indexed="64"/>
        </right>
        <top/>
        <bottom/>
      </border>
    </dxf>
    <dxf>
      <border diagonalUp="0" diagonalDown="0">
        <left/>
        <right style="thin">
          <color indexed="64"/>
        </right>
        <top/>
        <bottom/>
        <vertical/>
        <horizontal/>
      </border>
    </dxf>
    <dxf>
      <border outline="0">
        <bottom style="thin">
          <color indexed="64"/>
        </bottom>
      </border>
    </dxf>
  </dxfs>
  <tableStyles count="0" defaultTableStyle="TableStyleMedium2" defaultPivotStyle="PivotStyleLight16"/>
  <colors>
    <mruColors>
      <color rgb="FF68A915"/>
      <color rgb="FF2A8A6F"/>
      <color rgb="FF283A7F"/>
      <color rgb="FF0E8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[Playlist.xlsx]Modelling!DatesArtist</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Songs Added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Modelling!$G$1:$G$2</c:f>
              <c:strCache>
                <c:ptCount val="1"/>
                <c:pt idx="0">
                  <c:v>Black Sabbath</c:v>
                </c:pt>
              </c:strCache>
            </c:strRef>
          </c:tx>
          <c:spPr>
            <a:solidFill>
              <a:schemeClr val="accent1"/>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Modelling!$G$3:$G$13</c:f>
              <c:numCache>
                <c:formatCode>General</c:formatCode>
                <c:ptCount val="8"/>
                <c:pt idx="0">
                  <c:v>8</c:v>
                </c:pt>
                <c:pt idx="1">
                  <c:v>1</c:v>
                </c:pt>
              </c:numCache>
            </c:numRef>
          </c:val>
          <c:extLst>
            <c:ext xmlns:c16="http://schemas.microsoft.com/office/drawing/2014/chart" uri="{C3380CC4-5D6E-409C-BE32-E72D297353CC}">
              <c16:uniqueId val="{00000000-379A-4B3F-97FF-85C2C2D02A8E}"/>
            </c:ext>
          </c:extLst>
        </c:ser>
        <c:ser>
          <c:idx val="1"/>
          <c:order val="1"/>
          <c:tx>
            <c:strRef>
              <c:f>Modelling!$H$1:$H$2</c:f>
              <c:strCache>
                <c:ptCount val="1"/>
                <c:pt idx="0">
                  <c:v>Bruce Dickinson</c:v>
                </c:pt>
              </c:strCache>
            </c:strRef>
          </c:tx>
          <c:spPr>
            <a:solidFill>
              <a:schemeClr val="accent2"/>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Modelling!$H$3:$H$13</c:f>
              <c:numCache>
                <c:formatCode>General</c:formatCode>
                <c:ptCount val="8"/>
                <c:pt idx="7">
                  <c:v>1</c:v>
                </c:pt>
              </c:numCache>
            </c:numRef>
          </c:val>
          <c:extLst>
            <c:ext xmlns:c16="http://schemas.microsoft.com/office/drawing/2014/chart" uri="{C3380CC4-5D6E-409C-BE32-E72D297353CC}">
              <c16:uniqueId val="{0000001D-59BE-40F3-9DE2-903884FE6B4A}"/>
            </c:ext>
          </c:extLst>
        </c:ser>
        <c:ser>
          <c:idx val="2"/>
          <c:order val="2"/>
          <c:tx>
            <c:strRef>
              <c:f>Modelling!$I$1:$I$2</c:f>
              <c:strCache>
                <c:ptCount val="1"/>
                <c:pt idx="0">
                  <c:v>Dio</c:v>
                </c:pt>
              </c:strCache>
            </c:strRef>
          </c:tx>
          <c:spPr>
            <a:solidFill>
              <a:schemeClr val="accent3"/>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Modelling!$I$3:$I$13</c:f>
              <c:numCache>
                <c:formatCode>General</c:formatCode>
                <c:ptCount val="8"/>
                <c:pt idx="0">
                  <c:v>5</c:v>
                </c:pt>
              </c:numCache>
            </c:numRef>
          </c:val>
          <c:extLst>
            <c:ext xmlns:c16="http://schemas.microsoft.com/office/drawing/2014/chart" uri="{C3380CC4-5D6E-409C-BE32-E72D297353CC}">
              <c16:uniqueId val="{00000030-59BE-40F3-9DE2-903884FE6B4A}"/>
            </c:ext>
          </c:extLst>
        </c:ser>
        <c:ser>
          <c:idx val="3"/>
          <c:order val="3"/>
          <c:tx>
            <c:strRef>
              <c:f>Modelling!$J$1:$J$2</c:f>
              <c:strCache>
                <c:ptCount val="1"/>
                <c:pt idx="0">
                  <c:v>Helloween</c:v>
                </c:pt>
              </c:strCache>
            </c:strRef>
          </c:tx>
          <c:spPr>
            <a:solidFill>
              <a:schemeClr val="accent4"/>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Modelling!$J$3:$J$13</c:f>
              <c:numCache>
                <c:formatCode>General</c:formatCode>
                <c:ptCount val="8"/>
                <c:pt idx="0">
                  <c:v>2</c:v>
                </c:pt>
                <c:pt idx="1">
                  <c:v>1</c:v>
                </c:pt>
              </c:numCache>
            </c:numRef>
          </c:val>
          <c:extLst>
            <c:ext xmlns:c16="http://schemas.microsoft.com/office/drawing/2014/chart" uri="{C3380CC4-5D6E-409C-BE32-E72D297353CC}">
              <c16:uniqueId val="{00000031-59BE-40F3-9DE2-903884FE6B4A}"/>
            </c:ext>
          </c:extLst>
        </c:ser>
        <c:ser>
          <c:idx val="4"/>
          <c:order val="4"/>
          <c:tx>
            <c:strRef>
              <c:f>Modelling!$K$1:$K$2</c:f>
              <c:strCache>
                <c:ptCount val="1"/>
                <c:pt idx="0">
                  <c:v>Iron Maiden</c:v>
                </c:pt>
              </c:strCache>
            </c:strRef>
          </c:tx>
          <c:spPr>
            <a:solidFill>
              <a:schemeClr val="accent5"/>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Modelling!$K$3:$K$13</c:f>
              <c:numCache>
                <c:formatCode>General</c:formatCode>
                <c:ptCount val="8"/>
                <c:pt idx="0">
                  <c:v>23</c:v>
                </c:pt>
                <c:pt idx="1">
                  <c:v>5</c:v>
                </c:pt>
                <c:pt idx="5">
                  <c:v>3</c:v>
                </c:pt>
                <c:pt idx="6">
                  <c:v>2</c:v>
                </c:pt>
                <c:pt idx="7">
                  <c:v>6</c:v>
                </c:pt>
              </c:numCache>
            </c:numRef>
          </c:val>
          <c:extLst>
            <c:ext xmlns:c16="http://schemas.microsoft.com/office/drawing/2014/chart" uri="{C3380CC4-5D6E-409C-BE32-E72D297353CC}">
              <c16:uniqueId val="{00000038-59BE-40F3-9DE2-903884FE6B4A}"/>
            </c:ext>
          </c:extLst>
        </c:ser>
        <c:ser>
          <c:idx val="5"/>
          <c:order val="5"/>
          <c:tx>
            <c:strRef>
              <c:f>Modelling!$L$1:$L$2</c:f>
              <c:strCache>
                <c:ptCount val="1"/>
                <c:pt idx="0">
                  <c:v>Judas Priest</c:v>
                </c:pt>
              </c:strCache>
            </c:strRef>
          </c:tx>
          <c:spPr>
            <a:solidFill>
              <a:schemeClr val="accent6"/>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Modelling!$L$3:$L$13</c:f>
              <c:numCache>
                <c:formatCode>General</c:formatCode>
                <c:ptCount val="8"/>
                <c:pt idx="0">
                  <c:v>15</c:v>
                </c:pt>
              </c:numCache>
            </c:numRef>
          </c:val>
          <c:extLst>
            <c:ext xmlns:c16="http://schemas.microsoft.com/office/drawing/2014/chart" uri="{C3380CC4-5D6E-409C-BE32-E72D297353CC}">
              <c16:uniqueId val="{00000039-59BE-40F3-9DE2-903884FE6B4A}"/>
            </c:ext>
          </c:extLst>
        </c:ser>
        <c:ser>
          <c:idx val="6"/>
          <c:order val="6"/>
          <c:tx>
            <c:strRef>
              <c:f>Modelling!$M$1:$M$2</c:f>
              <c:strCache>
                <c:ptCount val="1"/>
                <c:pt idx="0">
                  <c:v>Megadeth</c:v>
                </c:pt>
              </c:strCache>
            </c:strRef>
          </c:tx>
          <c:spPr>
            <a:solidFill>
              <a:schemeClr val="accent1">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Modelling!$M$3:$M$13</c:f>
              <c:numCache>
                <c:formatCode>General</c:formatCode>
                <c:ptCount val="8"/>
                <c:pt idx="0">
                  <c:v>1</c:v>
                </c:pt>
              </c:numCache>
            </c:numRef>
          </c:val>
          <c:extLst>
            <c:ext xmlns:c16="http://schemas.microsoft.com/office/drawing/2014/chart" uri="{C3380CC4-5D6E-409C-BE32-E72D297353CC}">
              <c16:uniqueId val="{0000003E-59BE-40F3-9DE2-903884FE6B4A}"/>
            </c:ext>
          </c:extLst>
        </c:ser>
        <c:ser>
          <c:idx val="7"/>
          <c:order val="7"/>
          <c:tx>
            <c:strRef>
              <c:f>Modelling!$N$1:$N$2</c:f>
              <c:strCache>
                <c:ptCount val="1"/>
                <c:pt idx="0">
                  <c:v>Metallica</c:v>
                </c:pt>
              </c:strCache>
            </c:strRef>
          </c:tx>
          <c:spPr>
            <a:solidFill>
              <a:schemeClr val="accent2">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Modelling!$N$3:$N$13</c:f>
              <c:numCache>
                <c:formatCode>General</c:formatCode>
                <c:ptCount val="8"/>
                <c:pt idx="0">
                  <c:v>2</c:v>
                </c:pt>
                <c:pt idx="1">
                  <c:v>6</c:v>
                </c:pt>
                <c:pt idx="2">
                  <c:v>3</c:v>
                </c:pt>
                <c:pt idx="3">
                  <c:v>1</c:v>
                </c:pt>
                <c:pt idx="4">
                  <c:v>3</c:v>
                </c:pt>
                <c:pt idx="5">
                  <c:v>10</c:v>
                </c:pt>
                <c:pt idx="6">
                  <c:v>1</c:v>
                </c:pt>
                <c:pt idx="7">
                  <c:v>1</c:v>
                </c:pt>
              </c:numCache>
            </c:numRef>
          </c:val>
          <c:extLst>
            <c:ext xmlns:c16="http://schemas.microsoft.com/office/drawing/2014/chart" uri="{C3380CC4-5D6E-409C-BE32-E72D297353CC}">
              <c16:uniqueId val="{0000003F-59BE-40F3-9DE2-903884FE6B4A}"/>
            </c:ext>
          </c:extLst>
        </c:ser>
        <c:ser>
          <c:idx val="8"/>
          <c:order val="8"/>
          <c:tx>
            <c:strRef>
              <c:f>Modelling!$O$1:$O$2</c:f>
              <c:strCache>
                <c:ptCount val="1"/>
                <c:pt idx="0">
                  <c:v>OOMPH!</c:v>
                </c:pt>
              </c:strCache>
            </c:strRef>
          </c:tx>
          <c:spPr>
            <a:solidFill>
              <a:schemeClr val="accent3">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Modelling!$O$3:$O$13</c:f>
              <c:numCache>
                <c:formatCode>General</c:formatCode>
                <c:ptCount val="8"/>
                <c:pt idx="2">
                  <c:v>4</c:v>
                </c:pt>
              </c:numCache>
            </c:numRef>
          </c:val>
          <c:extLst>
            <c:ext xmlns:c16="http://schemas.microsoft.com/office/drawing/2014/chart" uri="{C3380CC4-5D6E-409C-BE32-E72D297353CC}">
              <c16:uniqueId val="{00000040-59BE-40F3-9DE2-903884FE6B4A}"/>
            </c:ext>
          </c:extLst>
        </c:ser>
        <c:ser>
          <c:idx val="9"/>
          <c:order val="9"/>
          <c:tx>
            <c:strRef>
              <c:f>Modelling!$P$1:$P$2</c:f>
              <c:strCache>
                <c:ptCount val="1"/>
                <c:pt idx="0">
                  <c:v>Ozzy Osbourne</c:v>
                </c:pt>
              </c:strCache>
            </c:strRef>
          </c:tx>
          <c:spPr>
            <a:solidFill>
              <a:schemeClr val="accent4">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Modelling!$P$3:$P$13</c:f>
              <c:numCache>
                <c:formatCode>General</c:formatCode>
                <c:ptCount val="8"/>
                <c:pt idx="0">
                  <c:v>5</c:v>
                </c:pt>
              </c:numCache>
            </c:numRef>
          </c:val>
          <c:extLst>
            <c:ext xmlns:c16="http://schemas.microsoft.com/office/drawing/2014/chart" uri="{C3380CC4-5D6E-409C-BE32-E72D297353CC}">
              <c16:uniqueId val="{00000041-59BE-40F3-9DE2-903884FE6B4A}"/>
            </c:ext>
          </c:extLst>
        </c:ser>
        <c:dLbls>
          <c:showLegendKey val="0"/>
          <c:showVal val="0"/>
          <c:showCatName val="0"/>
          <c:showSerName val="0"/>
          <c:showPercent val="0"/>
          <c:showBubbleSize val="0"/>
        </c:dLbls>
        <c:gapWidth val="150"/>
        <c:overlap val="100"/>
        <c:axId val="90111839"/>
        <c:axId val="90091679"/>
      </c:barChart>
      <c:catAx>
        <c:axId val="901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91679"/>
        <c:crosses val="autoZero"/>
        <c:auto val="1"/>
        <c:lblAlgn val="ctr"/>
        <c:lblOffset val="100"/>
        <c:noMultiLvlLbl val="0"/>
      </c:catAx>
      <c:valAx>
        <c:axId val="900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1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[Playlist.xlsx]Modelling!AlbumSongs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Songs per Album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75000"/>
            </a:schemeClr>
          </a:solidFill>
          <a:ln>
            <a:noFill/>
          </a:ln>
          <a:effectLst/>
        </c:spPr>
      </c:pivotFmt>
      <c:pivotFmt>
        <c:idx val="5"/>
        <c:spPr>
          <a:solidFill>
            <a:schemeClr val="accent4">
              <a:lumMod val="75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75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75000"/>
            </a:schemeClr>
          </a:solidFill>
          <a:ln>
            <a:noFill/>
          </a:ln>
          <a:effectLst/>
        </c:spPr>
      </c:pivotFmt>
      <c:pivotFmt>
        <c:idx val="11"/>
        <c:spPr>
          <a:solidFill>
            <a:schemeClr val="accent4">
              <a:lumMod val="75000"/>
            </a:schemeClr>
          </a:solidFill>
          <a:ln>
            <a:noFill/>
          </a:ln>
          <a:effectLst/>
        </c:spPr>
      </c:pivotFmt>
      <c:pivotFmt>
        <c:idx val="12"/>
        <c:spPr>
          <a:solidFill>
            <a:schemeClr val="accent4">
              <a:lumMod val="75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75000"/>
            </a:schemeClr>
          </a:solidFill>
          <a:ln>
            <a:noFill/>
          </a:ln>
          <a:effectLst/>
        </c:spPr>
      </c:pivotFmt>
      <c:pivotFmt>
        <c:idx val="16"/>
        <c:spPr>
          <a:solidFill>
            <a:schemeClr val="accent4">
              <a:lumMod val="75000"/>
            </a:schemeClr>
          </a:solidFill>
          <a:ln>
            <a:noFill/>
          </a:ln>
          <a:effectLst/>
        </c:spPr>
      </c:pivotFmt>
      <c:pivotFmt>
        <c:idx val="17"/>
        <c:spPr>
          <a:solidFill>
            <a:schemeClr val="accent4">
              <a:lumMod val="75000"/>
            </a:schemeClr>
          </a:solidFill>
          <a:ln>
            <a:noFill/>
          </a:ln>
          <a:effectLst/>
        </c:spPr>
      </c:pivotFmt>
      <c:pivotFmt>
        <c:idx val="18"/>
        <c:spPr>
          <a:solidFill>
            <a:schemeClr val="accent4">
              <a:lumMod val="75000"/>
            </a:schemeClr>
          </a:solidFill>
          <a:ln>
            <a:noFill/>
          </a:ln>
          <a:effectLst/>
        </c:spPr>
      </c:pivotFmt>
      <c:pivotFmt>
        <c:idx val="19"/>
        <c:spPr>
          <a:solidFill>
            <a:schemeClr val="accent4">
              <a:lumMod val="75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75000"/>
            </a:schemeClr>
          </a:solidFill>
          <a:ln>
            <a:noFill/>
          </a:ln>
          <a:effectLst/>
        </c:spPr>
      </c:pivotFmt>
      <c:pivotFmt>
        <c:idx val="22"/>
        <c:spPr>
          <a:solidFill>
            <a:schemeClr val="accent4">
              <a:lumMod val="75000"/>
            </a:schemeClr>
          </a:solidFill>
          <a:ln>
            <a:noFill/>
          </a:ln>
          <a:effectLst/>
        </c:spPr>
      </c:pivotFmt>
      <c:pivotFmt>
        <c:idx val="23"/>
        <c:spPr>
          <a:solidFill>
            <a:schemeClr val="accent4">
              <a:lumMod val="75000"/>
            </a:schemeClr>
          </a:solidFill>
          <a:ln>
            <a:noFill/>
          </a:ln>
          <a:effectLst/>
        </c:spPr>
      </c:pivotFmt>
      <c:pivotFmt>
        <c:idx val="24"/>
        <c:spPr>
          <a:solidFill>
            <a:schemeClr val="accent4">
              <a:lumMod val="75000"/>
            </a:schemeClr>
          </a:solidFill>
          <a:ln>
            <a:noFill/>
          </a:ln>
          <a:effectLst/>
        </c:spPr>
      </c:pivotFmt>
      <c:pivotFmt>
        <c:idx val="25"/>
        <c:spPr>
          <a:solidFill>
            <a:schemeClr val="accent4">
              <a:lumMod val="75000"/>
            </a:schemeClr>
          </a:solidFill>
          <a:ln>
            <a:noFill/>
          </a:ln>
          <a:effectLst/>
        </c:spPr>
      </c:pivotFmt>
      <c:pivotFmt>
        <c:idx val="26"/>
        <c:spPr>
          <a:solidFill>
            <a:schemeClr val="accent4">
              <a:lumMod val="75000"/>
            </a:schemeClr>
          </a:solidFill>
          <a:ln>
            <a:noFill/>
          </a:ln>
          <a:effectLst/>
        </c:spPr>
      </c:pivotFmt>
      <c:pivotFmt>
        <c:idx val="27"/>
        <c:spPr>
          <a:solidFill>
            <a:schemeClr val="accent4">
              <a:lumMod val="75000"/>
            </a:schemeClr>
          </a:solidFill>
          <a:ln>
            <a:noFill/>
          </a:ln>
          <a:effectLst/>
        </c:spPr>
      </c:pivotFmt>
      <c:pivotFmt>
        <c:idx val="28"/>
        <c:spPr>
          <a:solidFill>
            <a:schemeClr val="accent4">
              <a:lumMod val="75000"/>
            </a:schemeClr>
          </a:solidFill>
          <a:ln>
            <a:noFill/>
          </a:ln>
          <a:effectLst/>
        </c:spPr>
      </c:pivotFmt>
      <c:pivotFmt>
        <c:idx val="29"/>
        <c:spPr>
          <a:solidFill>
            <a:schemeClr val="accent4">
              <a:lumMod val="75000"/>
            </a:schemeClr>
          </a:solidFill>
          <a:ln>
            <a:noFill/>
          </a:ln>
          <a:effectLst/>
        </c:spPr>
      </c:pivotFmt>
      <c:pivotFmt>
        <c:idx val="30"/>
        <c:spPr>
          <a:solidFill>
            <a:schemeClr val="accent4">
              <a:lumMod val="75000"/>
            </a:schemeClr>
          </a:solidFill>
          <a:ln>
            <a:noFill/>
          </a:ln>
          <a:effectLst/>
        </c:spPr>
      </c:pivotFmt>
      <c:pivotFmt>
        <c:idx val="31"/>
        <c:spPr>
          <a:solidFill>
            <a:schemeClr val="accent4">
              <a:lumMod val="75000"/>
            </a:schemeClr>
          </a:solidFill>
          <a:ln>
            <a:noFill/>
          </a:ln>
          <a:effectLst/>
        </c:spPr>
      </c:pivotFmt>
      <c:pivotFmt>
        <c:idx val="32"/>
        <c:spPr>
          <a:solidFill>
            <a:schemeClr val="accent4">
              <a:lumMod val="75000"/>
            </a:schemeClr>
          </a:solidFill>
          <a:ln>
            <a:noFill/>
          </a:ln>
          <a:effectLst/>
        </c:spPr>
      </c:pivotFmt>
      <c:pivotFmt>
        <c:idx val="33"/>
        <c:spPr>
          <a:solidFill>
            <a:schemeClr val="accent4">
              <a:lumMod val="75000"/>
            </a:schemeClr>
          </a:solidFill>
          <a:ln>
            <a:noFill/>
          </a:ln>
          <a:effectLst/>
        </c:spPr>
      </c:pivotFmt>
      <c:pivotFmt>
        <c:idx val="34"/>
        <c:spPr>
          <a:solidFill>
            <a:schemeClr val="accent4">
              <a:lumMod val="75000"/>
            </a:schemeClr>
          </a:solidFill>
          <a:ln>
            <a:noFill/>
          </a:ln>
          <a:effectLst/>
        </c:spPr>
      </c:pivotFmt>
      <c:pivotFmt>
        <c:idx val="35"/>
        <c:spPr>
          <a:solidFill>
            <a:schemeClr val="accent4">
              <a:lumMod val="75000"/>
            </a:schemeClr>
          </a:solidFill>
          <a:ln>
            <a:noFill/>
          </a:ln>
          <a:effectLst/>
        </c:spPr>
      </c:pivotFmt>
      <c:pivotFmt>
        <c:idx val="36"/>
        <c:spPr>
          <a:solidFill>
            <a:schemeClr val="accent4">
              <a:lumMod val="75000"/>
            </a:schemeClr>
          </a:solidFill>
          <a:ln>
            <a:noFill/>
          </a:ln>
          <a:effectLst/>
        </c:spPr>
      </c:pivotFmt>
      <c:pivotFmt>
        <c:idx val="37"/>
        <c:spPr>
          <a:solidFill>
            <a:schemeClr val="accent4">
              <a:lumMod val="75000"/>
            </a:schemeClr>
          </a:solidFill>
          <a:ln>
            <a:noFill/>
          </a:ln>
          <a:effectLst/>
        </c:spPr>
      </c:pivotFmt>
      <c:pivotFmt>
        <c:idx val="38"/>
        <c:spPr>
          <a:solidFill>
            <a:schemeClr val="accent4">
              <a:lumMod val="75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Modelling!$C$17</c:f>
              <c:strCache>
                <c:ptCount val="1"/>
                <c:pt idx="0">
                  <c:v>Total</c:v>
                </c:pt>
              </c:strCache>
            </c:strRef>
          </c:tx>
          <c:spPr>
            <a:solidFill>
              <a:schemeClr val="accent4">
                <a:lumMod val="75000"/>
              </a:schemeClr>
            </a:solidFill>
            <a:ln>
              <a:noFill/>
            </a:ln>
            <a:effectLst/>
          </c:spPr>
          <c:invertIfNegative val="0"/>
          <c:cat>
            <c:strRef>
              <c:f>Modelling!$B$18:$B$60</c:f>
              <c:strCache>
                <c:ptCount val="42"/>
                <c:pt idx="0">
                  <c:v>13</c:v>
                </c:pt>
                <c:pt idx="1">
                  <c:v>…And Justice For All</c:v>
                </c:pt>
                <c:pt idx="2">
                  <c:v>Angel of Retribution</c:v>
                </c:pt>
                <c:pt idx="3">
                  <c:v>Bark At The Moon</c:v>
                </c:pt>
                <c:pt idx="4">
                  <c:v>Blizzard Of Ozz</c:v>
                </c:pt>
                <c:pt idx="5">
                  <c:v>Brave New World</c:v>
                </c:pt>
                <c:pt idx="6">
                  <c:v>British Steel</c:v>
                </c:pt>
                <c:pt idx="7">
                  <c:v>Countdown To Extinction</c:v>
                </c:pt>
                <c:pt idx="8">
                  <c:v>Dance of Death</c:v>
                </c:pt>
                <c:pt idx="9">
                  <c:v>Death Magnetic</c:v>
                </c:pt>
                <c:pt idx="10">
                  <c:v>Defenders Of The Faith</c:v>
                </c:pt>
                <c:pt idx="11">
                  <c:v>Dehumanizer</c:v>
                </c:pt>
                <c:pt idx="12">
                  <c:v>Fear of the Dark</c:v>
                </c:pt>
                <c:pt idx="13">
                  <c:v>GlaubeLiebeTod</c:v>
                </c:pt>
                <c:pt idx="14">
                  <c:v>Heaven &amp; Hell</c:v>
                </c:pt>
                <c:pt idx="15">
                  <c:v>Holy Diver</c:v>
                </c:pt>
                <c:pt idx="16">
                  <c:v>Iron Maiden</c:v>
                </c:pt>
                <c:pt idx="17">
                  <c:v>Keeper of the Seven Keys, Pt. II</c:v>
                </c:pt>
                <c:pt idx="18">
                  <c:v>Kill 'Em All</c:v>
                </c:pt>
                <c:pt idx="19">
                  <c:v>Killers</c:v>
                </c:pt>
                <c:pt idx="20">
                  <c:v>Load</c:v>
                </c:pt>
                <c:pt idx="21">
                  <c:v>Master Of Puppets</c:v>
                </c:pt>
                <c:pt idx="22">
                  <c:v>Master of Reality</c:v>
                </c:pt>
                <c:pt idx="23">
                  <c:v>Metallica</c:v>
                </c:pt>
                <c:pt idx="24">
                  <c:v>No More Tears</c:v>
                </c:pt>
                <c:pt idx="25">
                  <c:v>Painkiller</c:v>
                </c:pt>
                <c:pt idx="26">
                  <c:v>Paranoid</c:v>
                </c:pt>
                <c:pt idx="27">
                  <c:v>Piece of Mind</c:v>
                </c:pt>
                <c:pt idx="28">
                  <c:v>Powerslave</c:v>
                </c:pt>
                <c:pt idx="29">
                  <c:v>Redeemer of Souls</c:v>
                </c:pt>
                <c:pt idx="30">
                  <c:v>Reload</c:v>
                </c:pt>
                <c:pt idx="31">
                  <c:v>Ride The Lightning</c:v>
                </c:pt>
                <c:pt idx="32">
                  <c:v>Screaming For Vengeance</c:v>
                </c:pt>
                <c:pt idx="33">
                  <c:v>Senjutsu</c:v>
                </c:pt>
                <c:pt idx="34">
                  <c:v>Seventh Son of a Seventh Son</c:v>
                </c:pt>
                <c:pt idx="35">
                  <c:v>Somewhere in Time</c:v>
                </c:pt>
                <c:pt idx="36">
                  <c:v>The Last In Line</c:v>
                </c:pt>
                <c:pt idx="37">
                  <c:v>The Mandrake Project</c:v>
                </c:pt>
                <c:pt idx="38">
                  <c:v>The Number of the Beast</c:v>
                </c:pt>
                <c:pt idx="39">
                  <c:v>The Ultimate Sin</c:v>
                </c:pt>
                <c:pt idx="40">
                  <c:v>The X Factor</c:v>
                </c:pt>
                <c:pt idx="41">
                  <c:v>Virtual XI</c:v>
                </c:pt>
              </c:strCache>
            </c:strRef>
          </c:cat>
          <c:val>
            <c:numRef>
              <c:f>Modelling!$C$18:$C$60</c:f>
              <c:numCache>
                <c:formatCode>General</c:formatCode>
                <c:ptCount val="42"/>
                <c:pt idx="0">
                  <c:v>1</c:v>
                </c:pt>
                <c:pt idx="1">
                  <c:v>4</c:v>
                </c:pt>
                <c:pt idx="2">
                  <c:v>1</c:v>
                </c:pt>
                <c:pt idx="3">
                  <c:v>1</c:v>
                </c:pt>
                <c:pt idx="4">
                  <c:v>1</c:v>
                </c:pt>
                <c:pt idx="5">
                  <c:v>5</c:v>
                </c:pt>
                <c:pt idx="6">
                  <c:v>2</c:v>
                </c:pt>
                <c:pt idx="7">
                  <c:v>1</c:v>
                </c:pt>
                <c:pt idx="8">
                  <c:v>2</c:v>
                </c:pt>
                <c:pt idx="9">
                  <c:v>2</c:v>
                </c:pt>
                <c:pt idx="10">
                  <c:v>4</c:v>
                </c:pt>
                <c:pt idx="11">
                  <c:v>1</c:v>
                </c:pt>
                <c:pt idx="12">
                  <c:v>2</c:v>
                </c:pt>
                <c:pt idx="13">
                  <c:v>4</c:v>
                </c:pt>
                <c:pt idx="14">
                  <c:v>2</c:v>
                </c:pt>
                <c:pt idx="15">
                  <c:v>3</c:v>
                </c:pt>
                <c:pt idx="16">
                  <c:v>3</c:v>
                </c:pt>
                <c:pt idx="17">
                  <c:v>3</c:v>
                </c:pt>
                <c:pt idx="18">
                  <c:v>2</c:v>
                </c:pt>
                <c:pt idx="19">
                  <c:v>1</c:v>
                </c:pt>
                <c:pt idx="20">
                  <c:v>4</c:v>
                </c:pt>
                <c:pt idx="21">
                  <c:v>3</c:v>
                </c:pt>
                <c:pt idx="22">
                  <c:v>1</c:v>
                </c:pt>
                <c:pt idx="23">
                  <c:v>5</c:v>
                </c:pt>
                <c:pt idx="24">
                  <c:v>1</c:v>
                </c:pt>
                <c:pt idx="25">
                  <c:v>6</c:v>
                </c:pt>
                <c:pt idx="26">
                  <c:v>4</c:v>
                </c:pt>
                <c:pt idx="27">
                  <c:v>5</c:v>
                </c:pt>
                <c:pt idx="28">
                  <c:v>3</c:v>
                </c:pt>
                <c:pt idx="29">
                  <c:v>1</c:v>
                </c:pt>
                <c:pt idx="30">
                  <c:v>3</c:v>
                </c:pt>
                <c:pt idx="31">
                  <c:v>4</c:v>
                </c:pt>
                <c:pt idx="32">
                  <c:v>1</c:v>
                </c:pt>
                <c:pt idx="33">
                  <c:v>1</c:v>
                </c:pt>
                <c:pt idx="34">
                  <c:v>5</c:v>
                </c:pt>
                <c:pt idx="35">
                  <c:v>6</c:v>
                </c:pt>
                <c:pt idx="36">
                  <c:v>2</c:v>
                </c:pt>
                <c:pt idx="37">
                  <c:v>1</c:v>
                </c:pt>
                <c:pt idx="38">
                  <c:v>4</c:v>
                </c:pt>
                <c:pt idx="39">
                  <c:v>2</c:v>
                </c:pt>
                <c:pt idx="40">
                  <c:v>1</c:v>
                </c:pt>
                <c:pt idx="41">
                  <c:v>1</c:v>
                </c:pt>
              </c:numCache>
            </c:numRef>
          </c:val>
          <c:extLst>
            <c:ext xmlns:c16="http://schemas.microsoft.com/office/drawing/2014/chart" uri="{C3380CC4-5D6E-409C-BE32-E72D297353CC}">
              <c16:uniqueId val="{00000000-2A3E-4B7F-926D-C940399D3410}"/>
            </c:ext>
          </c:extLst>
        </c:ser>
        <c:dLbls>
          <c:showLegendKey val="0"/>
          <c:showVal val="0"/>
          <c:showCatName val="0"/>
          <c:showSerName val="0"/>
          <c:showPercent val="0"/>
          <c:showBubbleSize val="0"/>
        </c:dLbls>
        <c:gapWidth val="219"/>
        <c:overlap val="-27"/>
        <c:axId val="210366016"/>
        <c:axId val="210349696"/>
      </c:barChart>
      <c:catAx>
        <c:axId val="210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9696"/>
        <c:crosses val="autoZero"/>
        <c:auto val="1"/>
        <c:lblAlgn val="ctr"/>
        <c:lblOffset val="100"/>
        <c:noMultiLvlLbl val="0"/>
      </c:catAx>
      <c:valAx>
        <c:axId val="21034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[Playlist.xlsx]Modelling!YearsSongs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Songs</a:t>
            </a:r>
            <a:r>
              <a:rPr lang="en-US" baseline="0"/>
              <a:t> in Playlist  by Release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Modelling!$M$18</c:f>
              <c:strCache>
                <c:ptCount val="1"/>
                <c:pt idx="0">
                  <c:v>Total</c:v>
                </c:pt>
              </c:strCache>
            </c:strRef>
          </c:tx>
          <c:spPr>
            <a:ln w="28575" cap="rnd">
              <a:solidFill>
                <a:schemeClr val="accent6">
                  <a:lumMod val="75000"/>
                </a:schemeClr>
              </a:solidFill>
              <a:round/>
            </a:ln>
            <a:effectLst/>
          </c:spPr>
          <c:marker>
            <c:symbol val="none"/>
          </c:marker>
          <c:cat>
            <c:strRef>
              <c:f>Modelling!$L$19:$L$44</c:f>
              <c:strCache>
                <c:ptCount val="25"/>
                <c:pt idx="0">
                  <c:v>1970</c:v>
                </c:pt>
                <c:pt idx="1">
                  <c:v>1971</c:v>
                </c:pt>
                <c:pt idx="2">
                  <c:v>1980</c:v>
                </c:pt>
                <c:pt idx="3">
                  <c:v>1981</c:v>
                </c:pt>
                <c:pt idx="4">
                  <c:v>1982</c:v>
                </c:pt>
                <c:pt idx="5">
                  <c:v>1983</c:v>
                </c:pt>
                <c:pt idx="6">
                  <c:v>1984</c:v>
                </c:pt>
                <c:pt idx="7">
                  <c:v>1986</c:v>
                </c:pt>
                <c:pt idx="8">
                  <c:v>1988</c:v>
                </c:pt>
                <c:pt idx="9">
                  <c:v>1990</c:v>
                </c:pt>
                <c:pt idx="10">
                  <c:v>1991</c:v>
                </c:pt>
                <c:pt idx="11">
                  <c:v>1992</c:v>
                </c:pt>
                <c:pt idx="12">
                  <c:v>1995</c:v>
                </c:pt>
                <c:pt idx="13">
                  <c:v>1996</c:v>
                </c:pt>
                <c:pt idx="14">
                  <c:v>1997</c:v>
                </c:pt>
                <c:pt idx="15">
                  <c:v>1998</c:v>
                </c:pt>
                <c:pt idx="16">
                  <c:v>2000</c:v>
                </c:pt>
                <c:pt idx="17">
                  <c:v>2003</c:v>
                </c:pt>
                <c:pt idx="18">
                  <c:v>2005</c:v>
                </c:pt>
                <c:pt idx="19">
                  <c:v>2006</c:v>
                </c:pt>
                <c:pt idx="20">
                  <c:v>2008</c:v>
                </c:pt>
                <c:pt idx="21">
                  <c:v>2013</c:v>
                </c:pt>
                <c:pt idx="22">
                  <c:v>2014</c:v>
                </c:pt>
                <c:pt idx="23">
                  <c:v>2021</c:v>
                </c:pt>
                <c:pt idx="24">
                  <c:v>2024</c:v>
                </c:pt>
              </c:strCache>
            </c:strRef>
          </c:cat>
          <c:val>
            <c:numRef>
              <c:f>Modelling!$M$19:$M$44</c:f>
              <c:numCache>
                <c:formatCode>General</c:formatCode>
                <c:ptCount val="25"/>
                <c:pt idx="0">
                  <c:v>4</c:v>
                </c:pt>
                <c:pt idx="1">
                  <c:v>1</c:v>
                </c:pt>
                <c:pt idx="2">
                  <c:v>8</c:v>
                </c:pt>
                <c:pt idx="3">
                  <c:v>1</c:v>
                </c:pt>
                <c:pt idx="4">
                  <c:v>5</c:v>
                </c:pt>
                <c:pt idx="5">
                  <c:v>11</c:v>
                </c:pt>
                <c:pt idx="6">
                  <c:v>13</c:v>
                </c:pt>
                <c:pt idx="7">
                  <c:v>11</c:v>
                </c:pt>
                <c:pt idx="8">
                  <c:v>12</c:v>
                </c:pt>
                <c:pt idx="9">
                  <c:v>6</c:v>
                </c:pt>
                <c:pt idx="10">
                  <c:v>6</c:v>
                </c:pt>
                <c:pt idx="11">
                  <c:v>4</c:v>
                </c:pt>
                <c:pt idx="12">
                  <c:v>1</c:v>
                </c:pt>
                <c:pt idx="13">
                  <c:v>4</c:v>
                </c:pt>
                <c:pt idx="14">
                  <c:v>3</c:v>
                </c:pt>
                <c:pt idx="15">
                  <c:v>1</c:v>
                </c:pt>
                <c:pt idx="16">
                  <c:v>5</c:v>
                </c:pt>
                <c:pt idx="17">
                  <c:v>2</c:v>
                </c:pt>
                <c:pt idx="18">
                  <c:v>1</c:v>
                </c:pt>
                <c:pt idx="19">
                  <c:v>4</c:v>
                </c:pt>
                <c:pt idx="20">
                  <c:v>2</c:v>
                </c:pt>
                <c:pt idx="21">
                  <c:v>1</c:v>
                </c:pt>
                <c:pt idx="22">
                  <c:v>1</c:v>
                </c:pt>
                <c:pt idx="23">
                  <c:v>1</c:v>
                </c:pt>
                <c:pt idx="24">
                  <c:v>1</c:v>
                </c:pt>
              </c:numCache>
            </c:numRef>
          </c:val>
          <c:smooth val="0"/>
          <c:extLst>
            <c:ext xmlns:c16="http://schemas.microsoft.com/office/drawing/2014/chart" uri="{C3380CC4-5D6E-409C-BE32-E72D297353CC}">
              <c16:uniqueId val="{00000000-8661-4A9B-A6D8-F4BA428A1F15}"/>
            </c:ext>
          </c:extLst>
        </c:ser>
        <c:dLbls>
          <c:showLegendKey val="0"/>
          <c:showVal val="0"/>
          <c:showCatName val="0"/>
          <c:showSerName val="0"/>
          <c:showPercent val="0"/>
          <c:showBubbleSize val="0"/>
        </c:dLbls>
        <c:smooth val="0"/>
        <c:axId val="176085344"/>
        <c:axId val="176055104"/>
      </c:lineChart>
      <c:catAx>
        <c:axId val="1760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55104"/>
        <c:crosses val="autoZero"/>
        <c:auto val="1"/>
        <c:lblAlgn val="ctr"/>
        <c:lblOffset val="100"/>
        <c:noMultiLvlLbl val="0"/>
      </c:catAx>
      <c:valAx>
        <c:axId val="17605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8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[Playlist.xlsx]Modelling!ArtistsTotal</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Songs per Artist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Modelling!$B$1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89-4150-A65F-19C1D84E68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89-4150-A65F-19C1D84E68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89-4150-A65F-19C1D84E68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589-4150-A65F-19C1D84E68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589-4150-A65F-19C1D84E68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589-4150-A65F-19C1D84E68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589-4150-A65F-19C1D84E68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589-4150-A65F-19C1D84E68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589-4150-A65F-19C1D84E68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589-4150-A65F-19C1D84E68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Modelling!$A$2:$A$12</c:f>
              <c:strCache>
                <c:ptCount val="10"/>
                <c:pt idx="0">
                  <c:v>Black Sabbath</c:v>
                </c:pt>
                <c:pt idx="1">
                  <c:v>Bruce Dickinson</c:v>
                </c:pt>
                <c:pt idx="2">
                  <c:v>Dio</c:v>
                </c:pt>
                <c:pt idx="3">
                  <c:v>Helloween</c:v>
                </c:pt>
                <c:pt idx="4">
                  <c:v>Iron Maiden</c:v>
                </c:pt>
                <c:pt idx="5">
                  <c:v>Judas Priest</c:v>
                </c:pt>
                <c:pt idx="6">
                  <c:v>Megadeth</c:v>
                </c:pt>
                <c:pt idx="7">
                  <c:v>Metallica</c:v>
                </c:pt>
                <c:pt idx="8">
                  <c:v>OOMPH!</c:v>
                </c:pt>
                <c:pt idx="9">
                  <c:v>Ozzy Osbourne</c:v>
                </c:pt>
              </c:strCache>
            </c:strRef>
          </c:cat>
          <c:val>
            <c:numRef>
              <c:f>Modelling!$B$2:$B$12</c:f>
              <c:numCache>
                <c:formatCode>General</c:formatCode>
                <c:ptCount val="10"/>
                <c:pt idx="0">
                  <c:v>9</c:v>
                </c:pt>
                <c:pt idx="1">
                  <c:v>1</c:v>
                </c:pt>
                <c:pt idx="2">
                  <c:v>5</c:v>
                </c:pt>
                <c:pt idx="3">
                  <c:v>3</c:v>
                </c:pt>
                <c:pt idx="4">
                  <c:v>39</c:v>
                </c:pt>
                <c:pt idx="5">
                  <c:v>15</c:v>
                </c:pt>
                <c:pt idx="6">
                  <c:v>1</c:v>
                </c:pt>
                <c:pt idx="7">
                  <c:v>27</c:v>
                </c:pt>
                <c:pt idx="8">
                  <c:v>4</c:v>
                </c:pt>
                <c:pt idx="9">
                  <c:v>5</c:v>
                </c:pt>
              </c:numCache>
            </c:numRef>
          </c:val>
          <c:extLst>
            <c:ext xmlns:c16="http://schemas.microsoft.com/office/drawing/2014/chart" uri="{C3380CC4-5D6E-409C-BE32-E72D297353CC}">
              <c16:uniqueId val="{00000014-D589-4150-A65F-19C1D84E68B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Song Length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Song Length</a:t>
          </a:r>
        </a:p>
      </cx:txPr>
    </cx:title>
    <cx:plotArea>
      <cx:plotAreaRegion>
        <cx:series layoutId="boxWhisker" uniqueId="{19A4BED3-CC35-42C6-8861-39AD96DF043D}">
          <cx:tx>
            <cx:txData>
              <cx:f>_xlchart.v1.2</cx:f>
              <cx:v>Duration</cx:v>
            </cx:txData>
          </cx:tx>
          <cx:spPr>
            <a:solidFill>
              <a:schemeClr val="bg2">
                <a:lumMod val="75000"/>
              </a:schemeClr>
            </a:solidFill>
            <a:ln>
              <a:solidFill>
                <a:schemeClr val="tx2">
                  <a:lumMod val="50000"/>
                </a:schemeClr>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23</xdr:col>
      <xdr:colOff>19050</xdr:colOff>
      <xdr:row>0</xdr:row>
      <xdr:rowOff>133348</xdr:rowOff>
    </xdr:from>
    <xdr:to>
      <xdr:col>26</xdr:col>
      <xdr:colOff>19050</xdr:colOff>
      <xdr:row>20</xdr:row>
      <xdr:rowOff>123825</xdr:rowOff>
    </xdr:to>
    <mc:AlternateContent xmlns:mc="http://schemas.openxmlformats.org/markup-compatibility/2006">
      <mc:Choice xmlns:a14="http://schemas.microsoft.com/office/drawing/2010/main" Requires="a14">
        <xdr:graphicFrame macro="">
          <xdr:nvGraphicFramePr>
            <xdr:cNvPr id="6" name="Months (Date)">
              <a:extLst>
                <a:ext uri="{FF2B5EF4-FFF2-40B4-BE49-F238E27FC236}">
                  <a16:creationId xmlns:a16="http://schemas.microsoft.com/office/drawing/2014/main" id="{395BCAF9-284B-DD2E-2145-AE81A1F6417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5868650" y="133348"/>
              <a:ext cx="1828800" cy="38004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1819275</xdr:colOff>
      <xdr:row>0</xdr:row>
      <xdr:rowOff>85725</xdr:rowOff>
    </xdr:from>
    <xdr:to>
      <xdr:col>22</xdr:col>
      <xdr:colOff>600075</xdr:colOff>
      <xdr:row>5</xdr:row>
      <xdr:rowOff>171450</xdr:rowOff>
    </xdr:to>
    <mc:AlternateContent xmlns:mc="http://schemas.openxmlformats.org/markup-compatibility/2006">
      <mc:Choice xmlns:a14="http://schemas.microsoft.com/office/drawing/2010/main" Requires="a14">
        <xdr:graphicFrame macro="">
          <xdr:nvGraphicFramePr>
            <xdr:cNvPr id="7" name="Years (Date)">
              <a:extLst>
                <a:ext uri="{FF2B5EF4-FFF2-40B4-BE49-F238E27FC236}">
                  <a16:creationId xmlns:a16="http://schemas.microsoft.com/office/drawing/2014/main" id="{5C8E71CE-A2C4-1BB4-3E4D-5DE1C0085C4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4011275" y="85725"/>
              <a:ext cx="1828800" cy="1038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457200</xdr:colOff>
      <xdr:row>0</xdr:row>
      <xdr:rowOff>66675</xdr:rowOff>
    </xdr:from>
    <xdr:to>
      <xdr:col>20</xdr:col>
      <xdr:colOff>1409700</xdr:colOff>
      <xdr:row>20</xdr:row>
      <xdr:rowOff>161925</xdr:rowOff>
    </xdr:to>
    <xdr:graphicFrame macro="">
      <xdr:nvGraphicFramePr>
        <xdr:cNvPr id="9" name="SongsMonth">
          <a:extLst>
            <a:ext uri="{FF2B5EF4-FFF2-40B4-BE49-F238E27FC236}">
              <a16:creationId xmlns:a16="http://schemas.microsoft.com/office/drawing/2014/main" id="{7CF2F446-ECCE-BA16-CCF5-F72E22853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14287</xdr:rowOff>
    </xdr:from>
    <xdr:to>
      <xdr:col>11</xdr:col>
      <xdr:colOff>504825</xdr:colOff>
      <xdr:row>41</xdr:row>
      <xdr:rowOff>28575</xdr:rowOff>
    </xdr:to>
    <xdr:graphicFrame macro="">
      <xdr:nvGraphicFramePr>
        <xdr:cNvPr id="3" name="SongsAlbum">
          <a:extLst>
            <a:ext uri="{FF2B5EF4-FFF2-40B4-BE49-F238E27FC236}">
              <a16:creationId xmlns:a16="http://schemas.microsoft.com/office/drawing/2014/main" id="{5E37158A-0641-EC6A-EB3E-EDF336B0B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57150</xdr:colOff>
      <xdr:row>21</xdr:row>
      <xdr:rowOff>28576</xdr:rowOff>
    </xdr:from>
    <xdr:to>
      <xdr:col>15</xdr:col>
      <xdr:colOff>57150</xdr:colOff>
      <xdr:row>38</xdr:row>
      <xdr:rowOff>104776</xdr:rowOff>
    </xdr:to>
    <mc:AlternateContent xmlns:mc="http://schemas.openxmlformats.org/markup-compatibility/2006" xmlns:a14="http://schemas.microsoft.com/office/drawing/2010/main">
      <mc:Choice Requires="a14">
        <xdr:graphicFrame macro="">
          <xdr:nvGraphicFramePr>
            <xdr:cNvPr id="4" name="Artist">
              <a:extLst>
                <a:ext uri="{FF2B5EF4-FFF2-40B4-BE49-F238E27FC236}">
                  <a16:creationId xmlns:a16="http://schemas.microsoft.com/office/drawing/2014/main" id="{37006775-86CF-9FFE-D52E-73CB1FCE59F6}"/>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mlns="">
        <xdr:sp macro="" textlink="">
          <xdr:nvSpPr>
            <xdr:cNvPr id="0" name=""/>
            <xdr:cNvSpPr>
              <a:spLocks noTextEdit="1"/>
            </xdr:cNvSpPr>
          </xdr:nvSpPr>
          <xdr:spPr>
            <a:xfrm>
              <a:off x="7372350" y="4048126"/>
              <a:ext cx="1828800" cy="331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21</xdr:row>
      <xdr:rowOff>9525</xdr:rowOff>
    </xdr:from>
    <xdr:to>
      <xdr:col>26</xdr:col>
      <xdr:colOff>514350</xdr:colOff>
      <xdr:row>38</xdr:row>
      <xdr:rowOff>66674</xdr:rowOff>
    </xdr:to>
    <xdr:graphicFrame macro="">
      <xdr:nvGraphicFramePr>
        <xdr:cNvPr id="5" name="SongsYear">
          <a:extLst>
            <a:ext uri="{FF2B5EF4-FFF2-40B4-BE49-F238E27FC236}">
              <a16:creationId xmlns:a16="http://schemas.microsoft.com/office/drawing/2014/main" id="{672D5E94-9467-09A6-2132-33C4B253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57150</xdr:colOff>
      <xdr:row>0</xdr:row>
      <xdr:rowOff>52386</xdr:rowOff>
    </xdr:from>
    <xdr:to>
      <xdr:col>11</xdr:col>
      <xdr:colOff>114300</xdr:colOff>
      <xdr:row>20</xdr:row>
      <xdr:rowOff>114299</xdr:rowOff>
    </xdr:to>
    <xdr:graphicFrame macro="">
      <xdr:nvGraphicFramePr>
        <xdr:cNvPr id="8" name="Chart 1">
          <a:extLst>
            <a:ext uri="{FF2B5EF4-FFF2-40B4-BE49-F238E27FC236}">
              <a16:creationId xmlns:a16="http://schemas.microsoft.com/office/drawing/2014/main" id="{65C3C986-70F5-019F-AE82-6B3CAA526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342899</xdr:colOff>
      <xdr:row>1</xdr:row>
      <xdr:rowOff>47625</xdr:rowOff>
    </xdr:from>
    <xdr:to>
      <xdr:col>14</xdr:col>
      <xdr:colOff>504824</xdr:colOff>
      <xdr:row>28</xdr:row>
      <xdr:rowOff>90488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2869E51-0899-72E3-93B7-17FAEBC295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399" y="238125"/>
              <a:ext cx="6391275" cy="51863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Ciolek" refreshedDate="45373.080223379628" createdVersion="8" refreshedVersion="8" minRefreshableVersion="3" recordCount="109" xr:uid="{D4CB3779-A2F2-44B6-8B9F-F1D6FEE08F20}">
  <cacheSource type="worksheet">
    <worksheetSource name="Songs"/>
  </cacheSource>
  <cacheFields count="13">
    <cacheField name="Number" numFmtId="0">
      <sharedItems containsSemiMixedTypes="0" containsString="0" containsNumber="1" containsInteger="1" minValue="1" maxValue="109"/>
    </cacheField>
    <cacheField name="Title" numFmtId="0">
      <sharedItems/>
    </cacheField>
    <cacheField name="Artist" numFmtId="0">
      <sharedItems count="10">
        <s v="Judas Priest"/>
        <s v="Iron Maiden"/>
        <s v="Black Sabbath"/>
        <s v="Ozzy Osbourne"/>
        <s v="Dio"/>
        <s v="Metallica"/>
        <s v="Megadeth"/>
        <s v="Helloween"/>
        <s v="OOMPH!"/>
        <s v="Bruce Dickinson"/>
      </sharedItems>
    </cacheField>
    <cacheField name="Album" numFmtId="0">
      <sharedItems containsMixedTypes="1" containsNumber="1" containsInteger="1" minValue="13" maxValue="13" count="42">
        <s v="Painkiller"/>
        <s v="Angel of Retribution"/>
        <s v="Defenders Of The Faith"/>
        <s v="Screaming For Vengeance"/>
        <s v="Piece of Mind"/>
        <s v="Master of Reality"/>
        <s v="Fear of the Dark"/>
        <s v="Blizzard Of Ozz"/>
        <s v="The Last In Line"/>
        <s v="Killers"/>
        <s v="Holy Diver"/>
        <s v="Kill 'Em All"/>
        <s v="Somewhere in Time"/>
        <s v="Heaven &amp; Hell"/>
        <s v="The Number of the Beast"/>
        <s v="Powerslave"/>
        <s v="Redeemer of Souls"/>
        <s v="Iron Maiden"/>
        <s v="No More Tears"/>
        <s v="British Steel"/>
        <s v="Countdown To Extinction"/>
        <s v="Seventh Son of a Seventh Son"/>
        <s v="Keeper of the Seven Keys, Pt. II"/>
        <s v="Brave New World"/>
        <s v="Virtual XI"/>
        <s v="Paranoid"/>
        <s v="The Ultimate Sin"/>
        <s v="Dance of Death"/>
        <s v="Bark At The Moon"/>
        <s v="Dehumanizer"/>
        <n v="13"/>
        <s v="Senjutsu"/>
        <s v="Ride The Lightning"/>
        <s v="Master Of Puppets"/>
        <s v="Metallica"/>
        <s v="GlaubeLiebeTod"/>
        <s v="Reload"/>
        <s v="…And Justice For All"/>
        <s v="Load"/>
        <s v="Death Magnetic"/>
        <s v="The X Factor"/>
        <s v="The Mandrake Project"/>
      </sharedItems>
    </cacheField>
    <cacheField name="Year" numFmtId="0">
      <sharedItems containsSemiMixedTypes="0" containsString="0" containsNumber="1" containsInteger="1" minValue="1970" maxValue="2024" count="25">
        <n v="1990"/>
        <n v="2005"/>
        <n v="1984"/>
        <n v="1982"/>
        <n v="1983"/>
        <n v="1971"/>
        <n v="1992"/>
        <n v="1980"/>
        <n v="1981"/>
        <n v="1986"/>
        <n v="2014"/>
        <n v="1991"/>
        <n v="1988"/>
        <n v="2000"/>
        <n v="1998"/>
        <n v="1970"/>
        <n v="2003"/>
        <n v="2013"/>
        <n v="2021"/>
        <n v="2006"/>
        <n v="1997"/>
        <n v="1996"/>
        <n v="2008"/>
        <n v="1995"/>
        <n v="2024"/>
      </sharedItems>
    </cacheField>
    <cacheField name="Duration" numFmtId="45">
      <sharedItems containsSemiMixedTypes="0" containsNonDate="0" containsDate="1" containsString="0" minDate="1899-12-30T00:02:34" maxDate="1899-12-30T00:13:39" count="96">
        <d v="1899-12-30T00:06:05"/>
        <d v="1899-12-30T00:06:24"/>
        <d v="1899-12-30T00:05:44"/>
        <d v="1899-12-30T00:06:48"/>
        <d v="1899-12-30T00:04:49"/>
        <d v="1899-12-30T00:05:34"/>
        <d v="1899-12-30T00:05:02"/>
        <d v="1899-12-30T00:03:26"/>
        <d v="1899-12-30T00:05:10"/>
        <d v="1899-12-30T00:04:13"/>
        <d v="1899-12-30T00:05:15"/>
        <d v="1899-12-30T00:03:51"/>
        <d v="1899-12-30T00:03:24"/>
        <d v="1899-12-30T00:04:53"/>
        <d v="1899-12-30T00:04:34"/>
        <d v="1899-12-30T00:05:41"/>
        <d v="1899-12-30T00:06:55"/>
        <d v="1899-12-30T00:06:58"/>
        <d v="1899-12-30T00:03:17"/>
        <d v="1899-12-30T00:07:11"/>
        <d v="1899-12-30T00:04:32"/>
        <d v="1899-12-30T00:03:37"/>
        <d v="1899-12-30T00:06:13"/>
        <d v="1899-12-30T00:06:04"/>
        <d v="1899-12-30T00:05:43"/>
        <d v="1899-12-30T00:07:21"/>
        <d v="1899-12-30T00:03:30"/>
        <d v="1899-12-30T00:04:02"/>
        <d v="1899-12-30T00:04:43"/>
        <d v="1899-12-30T00:13:39"/>
        <d v="1899-12-30T00:04:40"/>
        <d v="1899-12-30T00:03:54"/>
        <d v="1899-12-30T00:04:35"/>
        <d v="1899-12-30T00:03:18"/>
        <d v="1899-12-30T00:07:18"/>
        <d v="1899-12-30T00:07:27"/>
        <d v="1899-12-30T00:09:00"/>
        <d v="1899-12-30T00:05:09"/>
        <d v="1899-12-30T00:04:23"/>
        <d v="1899-12-30T00:04:51"/>
        <d v="1899-12-30T00:05:55"/>
        <d v="1899-12-30T00:02:34"/>
        <d v="1899-12-30T00:02:48"/>
        <d v="1899-12-30T00:05:35"/>
        <d v="1899-12-30T00:04:16"/>
        <d v="1899-12-30T00:08:26"/>
        <d v="1899-12-30T00:03:31"/>
        <d v="1899-12-30T00:08:28"/>
        <d v="1899-12-30T00:03:44"/>
        <d v="1899-12-30T00:04:50"/>
        <d v="1899-12-30T00:04:17"/>
        <d v="1899-12-30T00:09:54"/>
        <d v="1899-12-30T00:07:13"/>
        <d v="1899-12-30T00:05:11"/>
        <d v="1899-12-30T00:08:52"/>
        <d v="1899-12-30T00:05:47"/>
        <d v="1899-12-30T00:06:14"/>
        <d v="1899-12-30T00:06:03"/>
        <d v="1899-12-30T00:07:24"/>
        <d v="1899-12-30T00:03:34"/>
        <d v="1899-12-30T00:07:54"/>
        <d v="1899-12-30T00:08:35"/>
        <d v="1899-12-30T00:06:57"/>
        <d v="1899-12-30T00:08:17"/>
        <d v="1899-12-30T00:05:31"/>
        <d v="1899-12-30T00:06:36"/>
        <d v="1899-12-30T00:04:41"/>
        <d v="1899-12-30T00:04:00"/>
        <d v="1899-12-30T00:05:24"/>
        <d v="1899-12-30T00:03:55"/>
        <d v="1899-12-30T00:04:07"/>
        <d v="1899-12-30T00:03:38"/>
        <d v="1899-12-30T00:06:26"/>
        <d v="1899-12-30T00:06:28"/>
        <d v="1899-12-30T00:04:30"/>
        <d v="1899-12-30T00:06:41"/>
        <d v="1899-12-30T00:04:28"/>
        <d v="1899-12-30T00:05:30"/>
        <d v="1899-12-30T00:04:54"/>
        <d v="1899-12-30T00:07:47"/>
        <d v="1899-12-30T00:07:08"/>
        <d v="1899-12-30T00:08:18"/>
        <d v="1899-12-30T00:06:30"/>
        <d v="1899-12-30T00:06:33"/>
        <d v="1899-12-30T00:08:37"/>
        <d v="1899-12-30T00:03:28"/>
        <d v="1899-12-30T00:04:04"/>
        <d v="1899-12-30T00:09:47"/>
        <d v="1899-12-30T00:04:14"/>
        <d v="1899-12-30T00:05:27"/>
        <d v="1899-12-30T00:07:14"/>
        <d v="1899-12-30T00:04:01"/>
        <d v="1899-12-30T00:06:09"/>
        <d v="1899-12-30T00:05:06"/>
        <d v="1899-12-30T00:04:39"/>
        <d v="1899-12-30T00:07:02"/>
      </sharedItems>
      <fieldGroup par="9"/>
    </cacheField>
    <cacheField name="Date" numFmtId="14">
      <sharedItems containsSemiMixedTypes="0" containsNonDate="0" containsDate="1" containsString="0" minDate="2023-04-03T00:00:00" maxDate="2024-03-22T00:00:00" count="28">
        <d v="2023-04-03T00:00:00"/>
        <d v="2023-04-04T00:00:00"/>
        <d v="2023-04-06T00:00:00"/>
        <d v="2023-04-08T00:00:00"/>
        <d v="2023-04-16T00:00:00"/>
        <d v="2023-04-17T00:00:00"/>
        <d v="2023-06-05T00:00:00"/>
        <d v="2023-06-09T00:00:00"/>
        <d v="2023-06-15T00:00:00"/>
        <d v="2023-06-20T00:00:00"/>
        <d v="2023-07-16T00:00:00"/>
        <d v="2023-07-24T00:00:00"/>
        <d v="2023-07-31T00:00:00"/>
        <d v="2023-08-14T00:00:00"/>
        <d v="2023-10-01T00:00:00"/>
        <d v="2023-10-08T00:00:00"/>
        <d v="2023-10-09T00:00:00"/>
        <d v="2023-12-11T00:00:00"/>
        <d v="2023-12-13T00:00:00"/>
        <d v="2024-01-05T00:00:00"/>
        <d v="2024-01-06T00:00:00"/>
        <d v="2024-01-13T00:00:00"/>
        <d v="2024-03-06T00:00:00"/>
        <d v="2024-03-05T00:00:00"/>
        <d v="2024-03-07T00:00:00"/>
        <d v="2024-03-13T00:00:00"/>
        <d v="2024-03-19T00:00:00"/>
        <d v="2024-03-21T00:00:00"/>
      </sharedItems>
      <fieldGroup par="12"/>
    </cacheField>
    <cacheField name="Seconds (Duration)" numFmtId="0" databaseField="0">
      <fieldGroup base="5">
        <rangePr groupBy="second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Duration)" numFmtId="0" databaseField="0">
      <fieldGroup base="5">
        <rangePr groupBy="minute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Duration)" numFmtId="0" databaseField="0">
      <fieldGroup base="5">
        <rangePr groupBy="hours" startDate="1899-12-30T00:02:34" endDate="1899-12-30T00:13:39"/>
        <groupItems count="26">
          <s v="&lt;00/01/1900"/>
          <s v="00"/>
          <s v="01"/>
          <s v="02"/>
          <s v="03"/>
          <s v="04"/>
          <s v="05"/>
          <s v="06"/>
          <s v="07"/>
          <s v="08"/>
          <s v="09"/>
          <s v="10"/>
          <s v="11"/>
          <s v="12"/>
          <s v="13"/>
          <s v="14"/>
          <s v="15"/>
          <s v="16"/>
          <s v="17"/>
          <s v="18"/>
          <s v="19"/>
          <s v="20"/>
          <s v="21"/>
          <s v="22"/>
          <s v="23"/>
          <s v="&gt;00/01/1900"/>
        </groupItems>
      </fieldGroup>
    </cacheField>
    <cacheField name="Months (Date)" numFmtId="0" databaseField="0">
      <fieldGroup base="6">
        <rangePr groupBy="months" startDate="2023-04-03T00:00:00" endDate="2024-03-22T00:00:00"/>
        <groupItems count="14">
          <s v="&lt;03/04/2023"/>
          <s v="Jan"/>
          <s v="Feb"/>
          <s v="Mar"/>
          <s v="Apr"/>
          <s v="May"/>
          <s v="Jun"/>
          <s v="Jul"/>
          <s v="Aug"/>
          <s v="Sep"/>
          <s v="Oct"/>
          <s v="Nov"/>
          <s v="Dec"/>
          <s v="&gt;22/03/2024"/>
        </groupItems>
      </fieldGroup>
    </cacheField>
    <cacheField name="Quarters (Date)" numFmtId="0" databaseField="0">
      <fieldGroup base="6">
        <rangePr groupBy="quarters" startDate="2023-04-03T00:00:00" endDate="2024-03-22T00:00:00"/>
        <groupItems count="6">
          <s v="&lt;03/04/2023"/>
          <s v="Qtr1"/>
          <s v="Qtr2"/>
          <s v="Qtr3"/>
          <s v="Qtr4"/>
          <s v="&gt;22/03/2024"/>
        </groupItems>
      </fieldGroup>
    </cacheField>
    <cacheField name="Years (Date)" numFmtId="0" databaseField="0">
      <fieldGroup base="6">
        <rangePr groupBy="years" startDate="2023-04-03T00:00:00" endDate="2024-03-22T00:00:00"/>
        <groupItems count="4">
          <s v="&lt;03/04/2023"/>
          <s v="2023"/>
          <s v="2024"/>
          <s v="&gt;22/03/2024"/>
        </groupItems>
      </fieldGroup>
    </cacheField>
  </cacheFields>
  <extLst>
    <ext xmlns:x14="http://schemas.microsoft.com/office/spreadsheetml/2009/9/main" uri="{725AE2AE-9491-48be-B2B4-4EB974FC3084}">
      <x14:pivotCacheDefinition pivotCacheId="1947433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n v="1"/>
    <s v="Painkiller"/>
    <x v="0"/>
    <x v="0"/>
    <x v="0"/>
    <x v="0"/>
    <x v="0"/>
  </r>
  <r>
    <n v="2"/>
    <s v="Hellrider"/>
    <x v="0"/>
    <x v="1"/>
    <x v="1"/>
    <x v="1"/>
    <x v="0"/>
  </r>
  <r>
    <n v="3"/>
    <s v="Night Crawler"/>
    <x v="0"/>
    <x v="0"/>
    <x v="0"/>
    <x v="2"/>
    <x v="0"/>
  </r>
  <r>
    <n v="4"/>
    <s v="One Shot at Glory"/>
    <x v="0"/>
    <x v="0"/>
    <x v="0"/>
    <x v="3"/>
    <x v="0"/>
  </r>
  <r>
    <n v="5"/>
    <s v="All Guns Blazing"/>
    <x v="0"/>
    <x v="0"/>
    <x v="0"/>
    <x v="4"/>
    <x v="0"/>
  </r>
  <r>
    <n v="6"/>
    <s v="Rock Hard Ride Free"/>
    <x v="0"/>
    <x v="2"/>
    <x v="2"/>
    <x v="5"/>
    <x v="0"/>
  </r>
  <r>
    <n v="7"/>
    <s v="The Sentinel"/>
    <x v="0"/>
    <x v="2"/>
    <x v="2"/>
    <x v="6"/>
    <x v="0"/>
  </r>
  <r>
    <n v="8"/>
    <s v="Between the Hammer &amp; the Anvil"/>
    <x v="0"/>
    <x v="0"/>
    <x v="0"/>
    <x v="4"/>
    <x v="0"/>
  </r>
  <r>
    <n v="9"/>
    <s v="Jawbreaker"/>
    <x v="0"/>
    <x v="2"/>
    <x v="2"/>
    <x v="7"/>
    <x v="0"/>
  </r>
  <r>
    <n v="10"/>
    <s v="You've Got Another Thing Coming"/>
    <x v="0"/>
    <x v="3"/>
    <x v="3"/>
    <x v="8"/>
    <x v="0"/>
  </r>
  <r>
    <n v="11"/>
    <s v="The Trooper"/>
    <x v="1"/>
    <x v="4"/>
    <x v="4"/>
    <x v="9"/>
    <x v="1"/>
  </r>
  <r>
    <n v="12"/>
    <s v="Children of the Grave"/>
    <x v="2"/>
    <x v="5"/>
    <x v="5"/>
    <x v="10"/>
    <x v="1"/>
  </r>
  <r>
    <n v="13"/>
    <s v="Flight of Icarus"/>
    <x v="1"/>
    <x v="4"/>
    <x v="4"/>
    <x v="11"/>
    <x v="1"/>
  </r>
  <r>
    <n v="14"/>
    <s v="Be Quick or Be Dead"/>
    <x v="1"/>
    <x v="6"/>
    <x v="6"/>
    <x v="12"/>
    <x v="1"/>
  </r>
  <r>
    <n v="15"/>
    <s v="Crazy Train"/>
    <x v="3"/>
    <x v="7"/>
    <x v="7"/>
    <x v="13"/>
    <x v="1"/>
  </r>
  <r>
    <n v="16"/>
    <s v="We Rock"/>
    <x v="4"/>
    <x v="8"/>
    <x v="2"/>
    <x v="14"/>
    <x v="1"/>
  </r>
  <r>
    <n v="17"/>
    <s v="Killers"/>
    <x v="1"/>
    <x v="9"/>
    <x v="8"/>
    <x v="6"/>
    <x v="1"/>
  </r>
  <r>
    <n v="18"/>
    <s v="Holy Diver"/>
    <x v="4"/>
    <x v="10"/>
    <x v="4"/>
    <x v="15"/>
    <x v="1"/>
  </r>
  <r>
    <n v="19"/>
    <s v="Rainbow In The Dark"/>
    <x v="4"/>
    <x v="10"/>
    <x v="4"/>
    <x v="9"/>
    <x v="1"/>
  </r>
  <r>
    <n v="20"/>
    <s v="Seek &amp; Destroy"/>
    <x v="5"/>
    <x v="11"/>
    <x v="4"/>
    <x v="16"/>
    <x v="1"/>
  </r>
  <r>
    <n v="21"/>
    <s v="Wasted Years"/>
    <x v="1"/>
    <x v="12"/>
    <x v="9"/>
    <x v="8"/>
    <x v="2"/>
  </r>
  <r>
    <n v="22"/>
    <s v="Heaven and Hell"/>
    <x v="2"/>
    <x v="13"/>
    <x v="7"/>
    <x v="17"/>
    <x v="2"/>
  </r>
  <r>
    <n v="23"/>
    <s v="Stand Up And Shout"/>
    <x v="4"/>
    <x v="10"/>
    <x v="4"/>
    <x v="18"/>
    <x v="2"/>
  </r>
  <r>
    <n v="24"/>
    <s v="Hallowed Be Thy Name"/>
    <x v="1"/>
    <x v="14"/>
    <x v="3"/>
    <x v="19"/>
    <x v="2"/>
  </r>
  <r>
    <n v="25"/>
    <s v="Aces High"/>
    <x v="1"/>
    <x v="15"/>
    <x v="2"/>
    <x v="20"/>
    <x v="2"/>
  </r>
  <r>
    <n v="26"/>
    <s v="Hell Patrol"/>
    <x v="0"/>
    <x v="0"/>
    <x v="0"/>
    <x v="21"/>
    <x v="2"/>
  </r>
  <r>
    <n v="27"/>
    <s v="Where Eagles Dare"/>
    <x v="1"/>
    <x v="4"/>
    <x v="4"/>
    <x v="22"/>
    <x v="2"/>
  </r>
  <r>
    <n v="28"/>
    <s v="Halls of Valhalla"/>
    <x v="0"/>
    <x v="16"/>
    <x v="10"/>
    <x v="23"/>
    <x v="2"/>
  </r>
  <r>
    <n v="29"/>
    <s v="The Last In Line"/>
    <x v="4"/>
    <x v="8"/>
    <x v="2"/>
    <x v="24"/>
    <x v="2"/>
  </r>
  <r>
    <n v="30"/>
    <s v="Phantom of the Opera"/>
    <x v="1"/>
    <x v="17"/>
    <x v="7"/>
    <x v="25"/>
    <x v="2"/>
  </r>
  <r>
    <n v="31"/>
    <s v="Hellraiser"/>
    <x v="3"/>
    <x v="18"/>
    <x v="11"/>
    <x v="13"/>
    <x v="2"/>
  </r>
  <r>
    <n v="32"/>
    <s v="Living After Midnight"/>
    <x v="0"/>
    <x v="19"/>
    <x v="7"/>
    <x v="26"/>
    <x v="2"/>
  </r>
  <r>
    <n v="33"/>
    <s v="Symphony Of Destruction"/>
    <x v="6"/>
    <x v="20"/>
    <x v="6"/>
    <x v="27"/>
    <x v="2"/>
  </r>
  <r>
    <n v="34"/>
    <s v="The Evil That Men Do"/>
    <x v="1"/>
    <x v="21"/>
    <x v="12"/>
    <x v="28"/>
    <x v="2"/>
  </r>
  <r>
    <n v="35"/>
    <s v="Rime of the Ancient Mariner"/>
    <x v="1"/>
    <x v="15"/>
    <x v="2"/>
    <x v="29"/>
    <x v="2"/>
  </r>
  <r>
    <n v="36"/>
    <s v="I Want Out"/>
    <x v="7"/>
    <x v="22"/>
    <x v="12"/>
    <x v="30"/>
    <x v="2"/>
  </r>
  <r>
    <n v="37"/>
    <s v="Run to the Hills"/>
    <x v="1"/>
    <x v="14"/>
    <x v="3"/>
    <x v="31"/>
    <x v="2"/>
  </r>
  <r>
    <n v="38"/>
    <s v="The Wicker Man"/>
    <x v="1"/>
    <x v="23"/>
    <x v="13"/>
    <x v="32"/>
    <x v="2"/>
  </r>
  <r>
    <n v="39"/>
    <s v="Running Free"/>
    <x v="1"/>
    <x v="17"/>
    <x v="7"/>
    <x v="33"/>
    <x v="2"/>
  </r>
  <r>
    <n v="40"/>
    <s v="Fear of the Dark"/>
    <x v="1"/>
    <x v="6"/>
    <x v="6"/>
    <x v="34"/>
    <x v="2"/>
  </r>
  <r>
    <n v="41"/>
    <s v="Caught Somewhere in Time"/>
    <x v="1"/>
    <x v="12"/>
    <x v="9"/>
    <x v="35"/>
    <x v="2"/>
  </r>
  <r>
    <n v="42"/>
    <s v="The Clansman"/>
    <x v="1"/>
    <x v="24"/>
    <x v="14"/>
    <x v="36"/>
    <x v="2"/>
  </r>
  <r>
    <n v="43"/>
    <s v="Eagle Fly Free"/>
    <x v="7"/>
    <x v="22"/>
    <x v="12"/>
    <x v="37"/>
    <x v="2"/>
  </r>
  <r>
    <n v="44"/>
    <s v="Freewheel Burning"/>
    <x v="0"/>
    <x v="2"/>
    <x v="2"/>
    <x v="38"/>
    <x v="2"/>
  </r>
  <r>
    <n v="45"/>
    <s v="2 Minutes to Midnight"/>
    <x v="1"/>
    <x v="15"/>
    <x v="2"/>
    <x v="23"/>
    <x v="3"/>
  </r>
  <r>
    <n v="46"/>
    <s v="The Number of the Beast"/>
    <x v="1"/>
    <x v="14"/>
    <x v="3"/>
    <x v="39"/>
    <x v="3"/>
  </r>
  <r>
    <n v="47"/>
    <s v="Iron Man"/>
    <x v="2"/>
    <x v="25"/>
    <x v="15"/>
    <x v="40"/>
    <x v="3"/>
  </r>
  <r>
    <n v="48"/>
    <s v="Breaking the Law"/>
    <x v="0"/>
    <x v="19"/>
    <x v="7"/>
    <x v="41"/>
    <x v="4"/>
  </r>
  <r>
    <n v="49"/>
    <s v="Paranoid"/>
    <x v="2"/>
    <x v="25"/>
    <x v="15"/>
    <x v="42"/>
    <x v="4"/>
  </r>
  <r>
    <n v="50"/>
    <s v="Children of the Sea"/>
    <x v="2"/>
    <x v="13"/>
    <x v="7"/>
    <x v="43"/>
    <x v="4"/>
  </r>
  <r>
    <n v="51"/>
    <s v="Shot in the Dark"/>
    <x v="3"/>
    <x v="26"/>
    <x v="9"/>
    <x v="44"/>
    <x v="4"/>
  </r>
  <r>
    <n v="52"/>
    <s v="Paschendale"/>
    <x v="1"/>
    <x v="27"/>
    <x v="16"/>
    <x v="45"/>
    <x v="4"/>
  </r>
  <r>
    <n v="53"/>
    <s v="Can I Play With Madness"/>
    <x v="1"/>
    <x v="21"/>
    <x v="12"/>
    <x v="46"/>
    <x v="4"/>
  </r>
  <r>
    <n v="54"/>
    <s v="Dance of Death"/>
    <x v="1"/>
    <x v="27"/>
    <x v="16"/>
    <x v="47"/>
    <x v="4"/>
  </r>
  <r>
    <n v="55"/>
    <s v="The Ultimate Sin"/>
    <x v="3"/>
    <x v="26"/>
    <x v="9"/>
    <x v="48"/>
    <x v="4"/>
  </r>
  <r>
    <n v="56"/>
    <s v="Electric Funeral"/>
    <x v="2"/>
    <x v="25"/>
    <x v="15"/>
    <x v="49"/>
    <x v="5"/>
  </r>
  <r>
    <n v="57"/>
    <s v="Bark at the Moon"/>
    <x v="3"/>
    <x v="28"/>
    <x v="4"/>
    <x v="50"/>
    <x v="5"/>
  </r>
  <r>
    <n v="58"/>
    <s v="Seventh Son of a Seventh Son"/>
    <x v="1"/>
    <x v="21"/>
    <x v="12"/>
    <x v="51"/>
    <x v="5"/>
  </r>
  <r>
    <n v="59"/>
    <s v="The Four Horsemen"/>
    <x v="5"/>
    <x v="11"/>
    <x v="4"/>
    <x v="52"/>
    <x v="5"/>
  </r>
  <r>
    <n v="60"/>
    <s v="I"/>
    <x v="2"/>
    <x v="29"/>
    <x v="6"/>
    <x v="53"/>
    <x v="5"/>
  </r>
  <r>
    <n v="61"/>
    <s v="God Is Dead?"/>
    <x v="2"/>
    <x v="30"/>
    <x v="17"/>
    <x v="54"/>
    <x v="5"/>
  </r>
  <r>
    <n v="62"/>
    <s v="Stranger in a Strange Land"/>
    <x v="1"/>
    <x v="12"/>
    <x v="9"/>
    <x v="55"/>
    <x v="6"/>
  </r>
  <r>
    <n v="63"/>
    <s v="The Writing on the Wall"/>
    <x v="1"/>
    <x v="31"/>
    <x v="18"/>
    <x v="56"/>
    <x v="6"/>
  </r>
  <r>
    <n v="64"/>
    <s v="The Prisoner"/>
    <x v="1"/>
    <x v="14"/>
    <x v="3"/>
    <x v="57"/>
    <x v="6"/>
  </r>
  <r>
    <n v="65"/>
    <s v="Heaven Can Wait"/>
    <x v="1"/>
    <x v="12"/>
    <x v="9"/>
    <x v="58"/>
    <x v="6"/>
  </r>
  <r>
    <n v="66"/>
    <s v="Iron Maiden"/>
    <x v="1"/>
    <x v="17"/>
    <x v="7"/>
    <x v="59"/>
    <x v="6"/>
  </r>
  <r>
    <n v="67"/>
    <s v="War Pigs"/>
    <x v="2"/>
    <x v="25"/>
    <x v="15"/>
    <x v="60"/>
    <x v="7"/>
  </r>
  <r>
    <n v="68"/>
    <s v="For Whom The Bell Tolls"/>
    <x v="5"/>
    <x v="32"/>
    <x v="2"/>
    <x v="8"/>
    <x v="7"/>
  </r>
  <r>
    <n v="69"/>
    <s v="Master Of Puppets"/>
    <x v="5"/>
    <x v="33"/>
    <x v="9"/>
    <x v="61"/>
    <x v="7"/>
  </r>
  <r>
    <n v="70"/>
    <s v="Fade To Black"/>
    <x v="5"/>
    <x v="32"/>
    <x v="2"/>
    <x v="62"/>
    <x v="7"/>
  </r>
  <r>
    <n v="71"/>
    <s v="Disposable Heroes"/>
    <x v="5"/>
    <x v="33"/>
    <x v="9"/>
    <x v="63"/>
    <x v="7"/>
  </r>
  <r>
    <n v="72"/>
    <s v="Enter Sandman"/>
    <x v="5"/>
    <x v="34"/>
    <x v="11"/>
    <x v="64"/>
    <x v="8"/>
  </r>
  <r>
    <n v="73"/>
    <s v="Creeping Death"/>
    <x v="5"/>
    <x v="32"/>
    <x v="2"/>
    <x v="65"/>
    <x v="8"/>
  </r>
  <r>
    <n v="74"/>
    <s v="Livin' Ain't No Crime"/>
    <x v="7"/>
    <x v="22"/>
    <x v="12"/>
    <x v="66"/>
    <x v="9"/>
  </r>
  <r>
    <n v="75"/>
    <s v="Don't Tread On Me"/>
    <x v="5"/>
    <x v="34"/>
    <x v="11"/>
    <x v="67"/>
    <x v="10"/>
  </r>
  <r>
    <n v="76"/>
    <s v="Sad But True"/>
    <x v="5"/>
    <x v="34"/>
    <x v="11"/>
    <x v="68"/>
    <x v="10"/>
  </r>
  <r>
    <n v="77"/>
    <s v="Gott ist ein Popstar"/>
    <x v="8"/>
    <x v="35"/>
    <x v="19"/>
    <x v="69"/>
    <x v="11"/>
  </r>
  <r>
    <n v="78"/>
    <s v="Träumst du"/>
    <x v="8"/>
    <x v="35"/>
    <x v="19"/>
    <x v="31"/>
    <x v="11"/>
  </r>
  <r>
    <n v="79"/>
    <s v="Land in Sicht"/>
    <x v="8"/>
    <x v="35"/>
    <x v="19"/>
    <x v="70"/>
    <x v="11"/>
  </r>
  <r>
    <n v="80"/>
    <s v="Mein Schatz"/>
    <x v="8"/>
    <x v="35"/>
    <x v="19"/>
    <x v="71"/>
    <x v="11"/>
  </r>
  <r>
    <n v="81"/>
    <s v="The Unforgiven"/>
    <x v="5"/>
    <x v="34"/>
    <x v="11"/>
    <x v="72"/>
    <x v="12"/>
  </r>
  <r>
    <n v="82"/>
    <s v="Nothing Else Matters"/>
    <x v="5"/>
    <x v="34"/>
    <x v="11"/>
    <x v="73"/>
    <x v="13"/>
  </r>
  <r>
    <n v="83"/>
    <s v="Fuel"/>
    <x v="5"/>
    <x v="36"/>
    <x v="20"/>
    <x v="74"/>
    <x v="14"/>
  </r>
  <r>
    <n v="84"/>
    <s v="One"/>
    <x v="5"/>
    <x v="37"/>
    <x v="12"/>
    <x v="35"/>
    <x v="15"/>
  </r>
  <r>
    <n v="85"/>
    <s v="The Unforgiven II"/>
    <x v="5"/>
    <x v="36"/>
    <x v="20"/>
    <x v="65"/>
    <x v="16"/>
  </r>
  <r>
    <n v="86"/>
    <s v="Blackened"/>
    <x v="5"/>
    <x v="37"/>
    <x v="12"/>
    <x v="75"/>
    <x v="17"/>
  </r>
  <r>
    <n v="87"/>
    <s v="Until It Sleeps"/>
    <x v="5"/>
    <x v="38"/>
    <x v="21"/>
    <x v="76"/>
    <x v="17"/>
  </r>
  <r>
    <n v="88"/>
    <s v="King Nothing"/>
    <x v="5"/>
    <x v="38"/>
    <x v="21"/>
    <x v="77"/>
    <x v="17"/>
  </r>
  <r>
    <n v="89"/>
    <s v="Cure"/>
    <x v="5"/>
    <x v="38"/>
    <x v="21"/>
    <x v="78"/>
    <x v="17"/>
  </r>
  <r>
    <n v="90"/>
    <s v="The Unforgiven III"/>
    <x v="5"/>
    <x v="39"/>
    <x v="22"/>
    <x v="79"/>
    <x v="17"/>
  </r>
  <r>
    <n v="91"/>
    <s v="That Was Just Your Life"/>
    <x v="5"/>
    <x v="39"/>
    <x v="22"/>
    <x v="80"/>
    <x v="17"/>
  </r>
  <r>
    <n v="92"/>
    <s v="Bleeding Me"/>
    <x v="5"/>
    <x v="38"/>
    <x v="21"/>
    <x v="81"/>
    <x v="17"/>
  </r>
  <r>
    <n v="93"/>
    <s v="Eye Of The Beholder"/>
    <x v="5"/>
    <x v="37"/>
    <x v="12"/>
    <x v="82"/>
    <x v="18"/>
  </r>
  <r>
    <n v="94"/>
    <s v="The Loneliness of the Long Distance Runner"/>
    <x v="1"/>
    <x v="12"/>
    <x v="9"/>
    <x v="83"/>
    <x v="18"/>
  </r>
  <r>
    <n v="95"/>
    <s v="Alexander the Great (356-323 B.C.)"/>
    <x v="1"/>
    <x v="12"/>
    <x v="9"/>
    <x v="84"/>
    <x v="18"/>
  </r>
  <r>
    <n v="96"/>
    <s v="Sun and Steel"/>
    <x v="1"/>
    <x v="4"/>
    <x v="4"/>
    <x v="85"/>
    <x v="18"/>
  </r>
  <r>
    <n v="97"/>
    <s v="Trapped Under Ice"/>
    <x v="5"/>
    <x v="32"/>
    <x v="2"/>
    <x v="86"/>
    <x v="18"/>
  </r>
  <r>
    <n v="98"/>
    <s v="…And Justice For All"/>
    <x v="5"/>
    <x v="37"/>
    <x v="12"/>
    <x v="87"/>
    <x v="18"/>
  </r>
  <r>
    <n v="99"/>
    <s v="The Thing That Should Not Be"/>
    <x v="5"/>
    <x v="33"/>
    <x v="9"/>
    <x v="65"/>
    <x v="19"/>
  </r>
  <r>
    <n v="100"/>
    <s v="Man on the Edge"/>
    <x v="1"/>
    <x v="40"/>
    <x v="23"/>
    <x v="88"/>
    <x v="20"/>
  </r>
  <r>
    <n v="101"/>
    <s v="Die with Your Boots On"/>
    <x v="1"/>
    <x v="4"/>
    <x v="4"/>
    <x v="89"/>
    <x v="21"/>
  </r>
  <r>
    <n v="102"/>
    <s v="Blood Brothers"/>
    <x v="1"/>
    <x v="23"/>
    <x v="13"/>
    <x v="90"/>
    <x v="22"/>
  </r>
  <r>
    <n v="103"/>
    <s v="The Mercenary"/>
    <x v="1"/>
    <x v="23"/>
    <x v="13"/>
    <x v="28"/>
    <x v="22"/>
  </r>
  <r>
    <n v="104"/>
    <s v="The Fallen Angel"/>
    <x v="1"/>
    <x v="23"/>
    <x v="13"/>
    <x v="91"/>
    <x v="22"/>
  </r>
  <r>
    <n v="105"/>
    <s v="Infinite Dreams"/>
    <x v="1"/>
    <x v="21"/>
    <x v="12"/>
    <x v="92"/>
    <x v="23"/>
  </r>
  <r>
    <n v="106"/>
    <s v="The Prophecy"/>
    <x v="1"/>
    <x v="21"/>
    <x v="12"/>
    <x v="93"/>
    <x v="24"/>
  </r>
  <r>
    <n v="107"/>
    <s v="Out of the Silent Planet"/>
    <x v="1"/>
    <x v="23"/>
    <x v="13"/>
    <x v="72"/>
    <x v="25"/>
  </r>
  <r>
    <n v="108"/>
    <s v="The Memory Remains"/>
    <x v="5"/>
    <x v="36"/>
    <x v="20"/>
    <x v="94"/>
    <x v="26"/>
  </r>
  <r>
    <n v="109"/>
    <s v="Shadow of the Gods"/>
    <x v="9"/>
    <x v="41"/>
    <x v="24"/>
    <x v="95"/>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34DE21-A6E7-4FBB-BA2C-B9CFE501DB71}" name="DatesArti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F1:Q13" firstHeaderRow="1" firstDataRow="2" firstDataCol="1"/>
  <pivotFields count="13">
    <pivotField showAll="0"/>
    <pivotField showAll="0"/>
    <pivotField axis="axisCol" dataField="1"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axis="axisRow"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axis="axisRow" showAll="0" defaultSubtotal="0">
      <items count="4">
        <item x="0"/>
        <item x="1"/>
        <item x="2"/>
        <item x="3"/>
      </items>
    </pivotField>
  </pivotFields>
  <rowFields count="3">
    <field x="12"/>
    <field x="10"/>
    <field x="6"/>
  </rowFields>
  <rowItems count="11">
    <i>
      <x v="1"/>
    </i>
    <i r="1">
      <x v="4"/>
    </i>
    <i r="1">
      <x v="6"/>
    </i>
    <i r="1">
      <x v="7"/>
    </i>
    <i r="1">
      <x v="8"/>
    </i>
    <i r="1">
      <x v="10"/>
    </i>
    <i r="1">
      <x v="12"/>
    </i>
    <i>
      <x v="2"/>
    </i>
    <i r="1">
      <x v="1"/>
    </i>
    <i r="1">
      <x v="3"/>
    </i>
    <i t="grand">
      <x/>
    </i>
  </rowItems>
  <colFields count="1">
    <field x="2"/>
  </colFields>
  <colItems count="11">
    <i>
      <x/>
    </i>
    <i>
      <x v="1"/>
    </i>
    <i>
      <x v="2"/>
    </i>
    <i>
      <x v="3"/>
    </i>
    <i>
      <x v="4"/>
    </i>
    <i>
      <x v="5"/>
    </i>
    <i>
      <x v="6"/>
    </i>
    <i>
      <x v="7"/>
    </i>
    <i>
      <x v="8"/>
    </i>
    <i>
      <x v="9"/>
    </i>
    <i t="grand">
      <x/>
    </i>
  </colItems>
  <dataFields count="1">
    <dataField name="Count of Artist" fld="2" subtotal="count" baseField="0" baseItem="0"/>
  </dataFields>
  <chartFormats count="29">
    <chartFormat chart="11" format="18" series="1">
      <pivotArea type="data" outline="0" fieldPosition="0">
        <references count="1">
          <reference field="2" count="1" selected="0">
            <x v="0"/>
          </reference>
        </references>
      </pivotArea>
    </chartFormat>
    <chartFormat chart="11" format="19" series="1">
      <pivotArea type="data" outline="0" fieldPosition="0">
        <references count="1">
          <reference field="2" count="1" selected="0">
            <x v="2"/>
          </reference>
        </references>
      </pivotArea>
    </chartFormat>
    <chartFormat chart="11" format="20" series="1">
      <pivotArea type="data" outline="0" fieldPosition="0">
        <references count="1">
          <reference field="2" count="1" selected="0">
            <x v="3"/>
          </reference>
        </references>
      </pivotArea>
    </chartFormat>
    <chartFormat chart="11" format="21" series="1">
      <pivotArea type="data" outline="0" fieldPosition="0">
        <references count="1">
          <reference field="2" count="1" selected="0">
            <x v="4"/>
          </reference>
        </references>
      </pivotArea>
    </chartFormat>
    <chartFormat chart="11" format="22" series="1">
      <pivotArea type="data" outline="0" fieldPosition="0">
        <references count="1">
          <reference field="2" count="1" selected="0">
            <x v="5"/>
          </reference>
        </references>
      </pivotArea>
    </chartFormat>
    <chartFormat chart="11" format="23" series="1">
      <pivotArea type="data" outline="0" fieldPosition="0">
        <references count="1">
          <reference field="2" count="1" selected="0">
            <x v="6"/>
          </reference>
        </references>
      </pivotArea>
    </chartFormat>
    <chartFormat chart="11" format="24" series="1">
      <pivotArea type="data" outline="0" fieldPosition="0">
        <references count="1">
          <reference field="2" count="1" selected="0">
            <x v="7"/>
          </reference>
        </references>
      </pivotArea>
    </chartFormat>
    <chartFormat chart="11" format="25" series="1">
      <pivotArea type="data" outline="0" fieldPosition="0">
        <references count="1">
          <reference field="2" count="1" selected="0">
            <x v="8"/>
          </reference>
        </references>
      </pivotArea>
    </chartFormat>
    <chartFormat chart="11" format="26" series="1">
      <pivotArea type="data" outline="0" fieldPosition="0">
        <references count="1">
          <reference field="2" count="1" selected="0">
            <x v="9"/>
          </reference>
        </references>
      </pivotArea>
    </chartFormat>
    <chartFormat chart="11" format="27" series="1">
      <pivotArea type="data" outline="0" fieldPosition="0">
        <references count="2">
          <reference field="4294967294" count="1" selected="0">
            <x v="0"/>
          </reference>
          <reference field="2" count="1" selected="0">
            <x v="0"/>
          </reference>
        </references>
      </pivotArea>
    </chartFormat>
    <chartFormat chart="11" format="28" series="1">
      <pivotArea type="data" outline="0" fieldPosition="0">
        <references count="2">
          <reference field="4294967294" count="1" selected="0">
            <x v="0"/>
          </reference>
          <reference field="2" count="1" selected="0">
            <x v="2"/>
          </reference>
        </references>
      </pivotArea>
    </chartFormat>
    <chartFormat chart="11" format="29" series="1">
      <pivotArea type="data" outline="0" fieldPosition="0">
        <references count="2">
          <reference field="4294967294" count="1" selected="0">
            <x v="0"/>
          </reference>
          <reference field="2" count="1" selected="0">
            <x v="3"/>
          </reference>
        </references>
      </pivotArea>
    </chartFormat>
    <chartFormat chart="11" format="30" series="1">
      <pivotArea type="data" outline="0" fieldPosition="0">
        <references count="2">
          <reference field="4294967294" count="1" selected="0">
            <x v="0"/>
          </reference>
          <reference field="2" count="1" selected="0">
            <x v="4"/>
          </reference>
        </references>
      </pivotArea>
    </chartFormat>
    <chartFormat chart="11" format="31" series="1">
      <pivotArea type="data" outline="0" fieldPosition="0">
        <references count="2">
          <reference field="4294967294" count="1" selected="0">
            <x v="0"/>
          </reference>
          <reference field="2" count="1" selected="0">
            <x v="5"/>
          </reference>
        </references>
      </pivotArea>
    </chartFormat>
    <chartFormat chart="11" format="32" series="1">
      <pivotArea type="data" outline="0" fieldPosition="0">
        <references count="2">
          <reference field="4294967294" count="1" selected="0">
            <x v="0"/>
          </reference>
          <reference field="2" count="1" selected="0">
            <x v="6"/>
          </reference>
        </references>
      </pivotArea>
    </chartFormat>
    <chartFormat chart="11" format="33" series="1">
      <pivotArea type="data" outline="0" fieldPosition="0">
        <references count="2">
          <reference field="4294967294" count="1" selected="0">
            <x v="0"/>
          </reference>
          <reference field="2" count="1" selected="0">
            <x v="7"/>
          </reference>
        </references>
      </pivotArea>
    </chartFormat>
    <chartFormat chart="11" format="34" series="1">
      <pivotArea type="data" outline="0" fieldPosition="0">
        <references count="2">
          <reference field="4294967294" count="1" selected="0">
            <x v="0"/>
          </reference>
          <reference field="2" count="1" selected="0">
            <x v="8"/>
          </reference>
        </references>
      </pivotArea>
    </chartFormat>
    <chartFormat chart="11" format="35" series="1">
      <pivotArea type="data" outline="0" fieldPosition="0">
        <references count="2">
          <reference field="4294967294" count="1" selected="0">
            <x v="0"/>
          </reference>
          <reference field="2" count="1" selected="0">
            <x v="9"/>
          </reference>
        </references>
      </pivotArea>
    </chartFormat>
    <chartFormat chart="18" format="9" series="1">
      <pivotArea type="data" outline="0" fieldPosition="0">
        <references count="2">
          <reference field="4294967294" count="1" selected="0">
            <x v="0"/>
          </reference>
          <reference field="2" count="1" selected="0">
            <x v="0"/>
          </reference>
        </references>
      </pivotArea>
    </chartFormat>
    <chartFormat chart="18" format="10" series="1">
      <pivotArea type="data" outline="0" fieldPosition="0">
        <references count="2">
          <reference field="4294967294" count="1" selected="0">
            <x v="0"/>
          </reference>
          <reference field="2" count="1" selected="0">
            <x v="2"/>
          </reference>
        </references>
      </pivotArea>
    </chartFormat>
    <chartFormat chart="18" format="11" series="1">
      <pivotArea type="data" outline="0" fieldPosition="0">
        <references count="2">
          <reference field="4294967294" count="1" selected="0">
            <x v="0"/>
          </reference>
          <reference field="2" count="1" selected="0">
            <x v="3"/>
          </reference>
        </references>
      </pivotArea>
    </chartFormat>
    <chartFormat chart="18" format="12" series="1">
      <pivotArea type="data" outline="0" fieldPosition="0">
        <references count="2">
          <reference field="4294967294" count="1" selected="0">
            <x v="0"/>
          </reference>
          <reference field="2" count="1" selected="0">
            <x v="4"/>
          </reference>
        </references>
      </pivotArea>
    </chartFormat>
    <chartFormat chart="18" format="13" series="1">
      <pivotArea type="data" outline="0" fieldPosition="0">
        <references count="2">
          <reference field="4294967294" count="1" selected="0">
            <x v="0"/>
          </reference>
          <reference field="2" count="1" selected="0">
            <x v="5"/>
          </reference>
        </references>
      </pivotArea>
    </chartFormat>
    <chartFormat chart="18" format="14" series="1">
      <pivotArea type="data" outline="0" fieldPosition="0">
        <references count="2">
          <reference field="4294967294" count="1" selected="0">
            <x v="0"/>
          </reference>
          <reference field="2" count="1" selected="0">
            <x v="6"/>
          </reference>
        </references>
      </pivotArea>
    </chartFormat>
    <chartFormat chart="18" format="15" series="1">
      <pivotArea type="data" outline="0" fieldPosition="0">
        <references count="2">
          <reference field="4294967294" count="1" selected="0">
            <x v="0"/>
          </reference>
          <reference field="2" count="1" selected="0">
            <x v="7"/>
          </reference>
        </references>
      </pivotArea>
    </chartFormat>
    <chartFormat chart="18" format="16" series="1">
      <pivotArea type="data" outline="0" fieldPosition="0">
        <references count="2">
          <reference field="4294967294" count="1" selected="0">
            <x v="0"/>
          </reference>
          <reference field="2" count="1" selected="0">
            <x v="8"/>
          </reference>
        </references>
      </pivotArea>
    </chartFormat>
    <chartFormat chart="18" format="17" series="1">
      <pivotArea type="data" outline="0" fieldPosition="0">
        <references count="2">
          <reference field="4294967294" count="1" selected="0">
            <x v="0"/>
          </reference>
          <reference field="2" count="1" selected="0">
            <x v="9"/>
          </reference>
        </references>
      </pivotArea>
    </chartFormat>
    <chartFormat chart="18" format="18" series="1">
      <pivotArea type="data" outline="0" fieldPosition="0">
        <references count="2">
          <reference field="4294967294" count="1" selected="0">
            <x v="0"/>
          </reference>
          <reference field="2" count="1" selected="0">
            <x v="1"/>
          </reference>
        </references>
      </pivotArea>
    </chartFormat>
    <chartFormat chart="18"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4DFB1-F2F3-4CB6-8CC2-4442E4B33A1B}" name="Years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18:M44" firstHeaderRow="1" firstDataRow="1" firstDataCol="1"/>
  <pivotFields count="13">
    <pivotField showAll="0"/>
    <pivotField dataField="1" showAll="0"/>
    <pivotField showAll="0">
      <items count="11">
        <item x="2"/>
        <item x="9"/>
        <item x="4"/>
        <item x="7"/>
        <item x="1"/>
        <item x="0"/>
        <item x="6"/>
        <item x="5"/>
        <item x="8"/>
        <item x="3"/>
        <item t="default"/>
      </items>
    </pivotField>
    <pivotField showAll="0"/>
    <pivotField axis="axisRow" showAll="0" sortType="ascending">
      <items count="26">
        <item x="15"/>
        <item x="5"/>
        <item x="7"/>
        <item x="8"/>
        <item x="3"/>
        <item x="4"/>
        <item x="2"/>
        <item x="9"/>
        <item x="12"/>
        <item x="0"/>
        <item x="11"/>
        <item x="6"/>
        <item x="23"/>
        <item x="21"/>
        <item x="20"/>
        <item x="14"/>
        <item x="13"/>
        <item x="16"/>
        <item x="1"/>
        <item x="19"/>
        <item x="22"/>
        <item x="17"/>
        <item x="10"/>
        <item x="18"/>
        <item x="24"/>
        <item t="default"/>
      </items>
    </pivotField>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Title" fld="1"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11837-9FD1-4B44-A2AA-B3A29AC11DE4}" name="Album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7:C60" firstHeaderRow="1" firstDataRow="1" firstDataCol="1"/>
  <pivotFields count="13">
    <pivotField showAll="0"/>
    <pivotField dataField="1" showAll="0"/>
    <pivotField showAll="0">
      <items count="11">
        <item x="2"/>
        <item x="9"/>
        <item x="4"/>
        <item x="7"/>
        <item x="1"/>
        <item x="0"/>
        <item x="6"/>
        <item x="5"/>
        <item x="8"/>
        <item x="3"/>
        <item t="default"/>
      </items>
    </pivotField>
    <pivotField axis="axisRow" showAll="0">
      <items count="43">
        <item x="30"/>
        <item x="37"/>
        <item x="1"/>
        <item x="28"/>
        <item x="7"/>
        <item x="23"/>
        <item x="19"/>
        <item x="20"/>
        <item x="27"/>
        <item x="39"/>
        <item x="2"/>
        <item x="29"/>
        <item x="6"/>
        <item x="35"/>
        <item x="13"/>
        <item x="10"/>
        <item x="17"/>
        <item x="22"/>
        <item x="11"/>
        <item x="9"/>
        <item x="38"/>
        <item x="33"/>
        <item x="5"/>
        <item x="34"/>
        <item x="18"/>
        <item x="0"/>
        <item x="25"/>
        <item x="4"/>
        <item x="15"/>
        <item x="16"/>
        <item x="36"/>
        <item x="32"/>
        <item x="3"/>
        <item x="31"/>
        <item x="21"/>
        <item x="12"/>
        <item x="8"/>
        <item x="41"/>
        <item x="14"/>
        <item x="26"/>
        <item x="40"/>
        <item x="24"/>
        <item t="default"/>
      </items>
    </pivotField>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14">
        <item h="1" x="0"/>
        <item x="1"/>
        <item h="1" x="2"/>
        <item h="1" x="3"/>
        <item h="1" x="4"/>
        <item h="1" x="5"/>
        <item h="1" x="6"/>
        <item h="1" x="7"/>
        <item h="1" x="8"/>
        <item h="1" x="9"/>
        <item h="1" x="10"/>
        <item h="1" x="11"/>
        <item h="1" x="12"/>
        <item h="1" x="13"/>
      </items>
    </pivotField>
    <pivotField showAll="0" defaultSubtotal="0"/>
    <pivotField showAll="0" defaultSubtotal="0">
      <items count="4">
        <item x="0"/>
        <item x="1"/>
        <item x="2"/>
        <item x="3"/>
      </items>
    </pivotField>
  </pivotFields>
  <rowFields count="1">
    <field x="3"/>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Title" fld="1" subtotal="count" baseField="0" baseItem="0"/>
  </dataFields>
  <chartFormats count="3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 chart="1" format="11">
      <pivotArea type="data" outline="0" fieldPosition="0">
        <references count="2">
          <reference field="4294967294" count="1" selected="0">
            <x v="0"/>
          </reference>
          <reference field="3" count="1" selected="0">
            <x v="10"/>
          </reference>
        </references>
      </pivotArea>
    </chartFormat>
    <chartFormat chart="1" format="12">
      <pivotArea type="data" outline="0" fieldPosition="0">
        <references count="2">
          <reference field="4294967294" count="1" selected="0">
            <x v="0"/>
          </reference>
          <reference field="3" count="1" selected="0">
            <x v="12"/>
          </reference>
        </references>
      </pivotArea>
    </chartFormat>
    <chartFormat chart="1" format="13">
      <pivotArea type="data" outline="0" fieldPosition="0">
        <references count="2">
          <reference field="4294967294" count="1" selected="0">
            <x v="0"/>
          </reference>
          <reference field="3" count="1" selected="0">
            <x v="13"/>
          </reference>
        </references>
      </pivotArea>
    </chartFormat>
    <chartFormat chart="1" format="14">
      <pivotArea type="data" outline="0" fieldPosition="0">
        <references count="2">
          <reference field="4294967294" count="1" selected="0">
            <x v="0"/>
          </reference>
          <reference field="3" count="1" selected="0">
            <x v="15"/>
          </reference>
        </references>
      </pivotArea>
    </chartFormat>
    <chartFormat chart="1" format="15">
      <pivotArea type="data" outline="0" fieldPosition="0">
        <references count="2">
          <reference field="4294967294" count="1" selected="0">
            <x v="0"/>
          </reference>
          <reference field="3" count="1" selected="0">
            <x v="16"/>
          </reference>
        </references>
      </pivotArea>
    </chartFormat>
    <chartFormat chart="1" format="16">
      <pivotArea type="data" outline="0" fieldPosition="0">
        <references count="2">
          <reference field="4294967294" count="1" selected="0">
            <x v="0"/>
          </reference>
          <reference field="3" count="1" selected="0">
            <x v="17"/>
          </reference>
        </references>
      </pivotArea>
    </chartFormat>
    <chartFormat chart="1" format="17">
      <pivotArea type="data" outline="0" fieldPosition="0">
        <references count="2">
          <reference field="4294967294" count="1" selected="0">
            <x v="0"/>
          </reference>
          <reference field="3" count="1" selected="0">
            <x v="18"/>
          </reference>
        </references>
      </pivotArea>
    </chartFormat>
    <chartFormat chart="1" format="18">
      <pivotArea type="data" outline="0" fieldPosition="0">
        <references count="2">
          <reference field="4294967294" count="1" selected="0">
            <x v="0"/>
          </reference>
          <reference field="3" count="1" selected="0">
            <x v="19"/>
          </reference>
        </references>
      </pivotArea>
    </chartFormat>
    <chartFormat chart="1" format="19">
      <pivotArea type="data" outline="0" fieldPosition="0">
        <references count="2">
          <reference field="4294967294" count="1" selected="0">
            <x v="0"/>
          </reference>
          <reference field="3" count="1" selected="0">
            <x v="20"/>
          </reference>
        </references>
      </pivotArea>
    </chartFormat>
    <chartFormat chart="1" format="20">
      <pivotArea type="data" outline="0" fieldPosition="0">
        <references count="2">
          <reference field="4294967294" count="1" selected="0">
            <x v="0"/>
          </reference>
          <reference field="3" count="1" selected="0">
            <x v="21"/>
          </reference>
        </references>
      </pivotArea>
    </chartFormat>
    <chartFormat chart="1" format="21">
      <pivotArea type="data" outline="0" fieldPosition="0">
        <references count="2">
          <reference field="4294967294" count="1" selected="0">
            <x v="0"/>
          </reference>
          <reference field="3" count="1" selected="0">
            <x v="23"/>
          </reference>
        </references>
      </pivotArea>
    </chartFormat>
    <chartFormat chart="1" format="22">
      <pivotArea type="data" outline="0" fieldPosition="0">
        <references count="2">
          <reference field="4294967294" count="1" selected="0">
            <x v="0"/>
          </reference>
          <reference field="3" count="1" selected="0">
            <x v="24"/>
          </reference>
        </references>
      </pivotArea>
    </chartFormat>
    <chartFormat chart="1" format="23">
      <pivotArea type="data" outline="0" fieldPosition="0">
        <references count="2">
          <reference field="4294967294" count="1" selected="0">
            <x v="0"/>
          </reference>
          <reference field="3" count="1" selected="0">
            <x v="25"/>
          </reference>
        </references>
      </pivotArea>
    </chartFormat>
    <chartFormat chart="1" format="24">
      <pivotArea type="data" outline="0" fieldPosition="0">
        <references count="2">
          <reference field="4294967294" count="1" selected="0">
            <x v="0"/>
          </reference>
          <reference field="3" count="1" selected="0">
            <x v="27"/>
          </reference>
        </references>
      </pivotArea>
    </chartFormat>
    <chartFormat chart="1" format="25">
      <pivotArea type="data" outline="0" fieldPosition="0">
        <references count="2">
          <reference field="4294967294" count="1" selected="0">
            <x v="0"/>
          </reference>
          <reference field="3" count="1" selected="0">
            <x v="28"/>
          </reference>
        </references>
      </pivotArea>
    </chartFormat>
    <chartFormat chart="1" format="26">
      <pivotArea type="data" outline="0" fieldPosition="0">
        <references count="2">
          <reference field="4294967294" count="1" selected="0">
            <x v="0"/>
          </reference>
          <reference field="3" count="1" selected="0">
            <x v="29"/>
          </reference>
        </references>
      </pivotArea>
    </chartFormat>
    <chartFormat chart="1" format="27">
      <pivotArea type="data" outline="0" fieldPosition="0">
        <references count="2">
          <reference field="4294967294" count="1" selected="0">
            <x v="0"/>
          </reference>
          <reference field="3" count="1" selected="0">
            <x v="30"/>
          </reference>
        </references>
      </pivotArea>
    </chartFormat>
    <chartFormat chart="1" format="28">
      <pivotArea type="data" outline="0" fieldPosition="0">
        <references count="2">
          <reference field="4294967294" count="1" selected="0">
            <x v="0"/>
          </reference>
          <reference field="3" count="1" selected="0">
            <x v="31"/>
          </reference>
        </references>
      </pivotArea>
    </chartFormat>
    <chartFormat chart="1" format="29">
      <pivotArea type="data" outline="0" fieldPosition="0">
        <references count="2">
          <reference field="4294967294" count="1" selected="0">
            <x v="0"/>
          </reference>
          <reference field="3" count="1" selected="0">
            <x v="32"/>
          </reference>
        </references>
      </pivotArea>
    </chartFormat>
    <chartFormat chart="1" format="30">
      <pivotArea type="data" outline="0" fieldPosition="0">
        <references count="2">
          <reference field="4294967294" count="1" selected="0">
            <x v="0"/>
          </reference>
          <reference field="3" count="1" selected="0">
            <x v="33"/>
          </reference>
        </references>
      </pivotArea>
    </chartFormat>
    <chartFormat chart="1" format="31">
      <pivotArea type="data" outline="0" fieldPosition="0">
        <references count="2">
          <reference field="4294967294" count="1" selected="0">
            <x v="0"/>
          </reference>
          <reference field="3" count="1" selected="0">
            <x v="34"/>
          </reference>
        </references>
      </pivotArea>
    </chartFormat>
    <chartFormat chart="1" format="32">
      <pivotArea type="data" outline="0" fieldPosition="0">
        <references count="2">
          <reference field="4294967294" count="1" selected="0">
            <x v="0"/>
          </reference>
          <reference field="3" count="1" selected="0">
            <x v="35"/>
          </reference>
        </references>
      </pivotArea>
    </chartFormat>
    <chartFormat chart="1" format="33">
      <pivotArea type="data" outline="0" fieldPosition="0">
        <references count="2">
          <reference field="4294967294" count="1" selected="0">
            <x v="0"/>
          </reference>
          <reference field="3" count="1" selected="0">
            <x v="36"/>
          </reference>
        </references>
      </pivotArea>
    </chartFormat>
    <chartFormat chart="1" format="34">
      <pivotArea type="data" outline="0" fieldPosition="0">
        <references count="2">
          <reference field="4294967294" count="1" selected="0">
            <x v="0"/>
          </reference>
          <reference field="3" count="1" selected="0">
            <x v="37"/>
          </reference>
        </references>
      </pivotArea>
    </chartFormat>
    <chartFormat chart="1" format="35">
      <pivotArea type="data" outline="0" fieldPosition="0">
        <references count="2">
          <reference field="4294967294" count="1" selected="0">
            <x v="0"/>
          </reference>
          <reference field="3" count="1" selected="0">
            <x v="38"/>
          </reference>
        </references>
      </pivotArea>
    </chartFormat>
    <chartFormat chart="1" format="36">
      <pivotArea type="data" outline="0" fieldPosition="0">
        <references count="2">
          <reference field="4294967294" count="1" selected="0">
            <x v="0"/>
          </reference>
          <reference field="3" count="1" selected="0">
            <x v="39"/>
          </reference>
        </references>
      </pivotArea>
    </chartFormat>
    <chartFormat chart="1" format="37">
      <pivotArea type="data" outline="0" fieldPosition="0">
        <references count="2">
          <reference field="4294967294" count="1" selected="0">
            <x v="0"/>
          </reference>
          <reference field="3" count="1" selected="0">
            <x v="40"/>
          </reference>
        </references>
      </pivotArea>
    </chartFormat>
    <chartFormat chart="1" format="38">
      <pivotArea type="data" outline="0" fieldPosition="0">
        <references count="2">
          <reference field="4294967294" count="1" selected="0">
            <x v="0"/>
          </reference>
          <reference field="3" count="1" selected="0">
            <x v="4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BE045B-F139-464C-925F-7540B9B5F1EC}" name="Artists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12" firstHeaderRow="1" firstDataRow="1" firstDataCol="1"/>
  <pivotFields count="13">
    <pivotField showAll="0"/>
    <pivotField dataField="1" showAll="0"/>
    <pivotField axis="axisRow"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11">
    <i>
      <x/>
    </i>
    <i>
      <x v="1"/>
    </i>
    <i>
      <x v="2"/>
    </i>
    <i>
      <x v="3"/>
    </i>
    <i>
      <x v="4"/>
    </i>
    <i>
      <x v="5"/>
    </i>
    <i>
      <x v="6"/>
    </i>
    <i>
      <x v="7"/>
    </i>
    <i>
      <x v="8"/>
    </i>
    <i>
      <x v="9"/>
    </i>
    <i t="grand">
      <x/>
    </i>
  </rowItems>
  <colItems count="1">
    <i/>
  </colItems>
  <dataFields count="1">
    <dataField name="Count of Title" fld="1" subtotal="count" baseField="0" baseItem="0"/>
  </dataFields>
  <chartFormats count="22">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2" count="1" selected="0">
            <x v="0"/>
          </reference>
        </references>
      </pivotArea>
    </chartFormat>
    <chartFormat chart="7" format="3">
      <pivotArea type="data" outline="0" fieldPosition="0">
        <references count="2">
          <reference field="4294967294" count="1" selected="0">
            <x v="0"/>
          </reference>
          <reference field="2" count="1" selected="0">
            <x v="1"/>
          </reference>
        </references>
      </pivotArea>
    </chartFormat>
    <chartFormat chart="7" format="4">
      <pivotArea type="data" outline="0" fieldPosition="0">
        <references count="2">
          <reference field="4294967294" count="1" selected="0">
            <x v="0"/>
          </reference>
          <reference field="2" count="1" selected="0">
            <x v="2"/>
          </reference>
        </references>
      </pivotArea>
    </chartFormat>
    <chartFormat chart="7" format="5">
      <pivotArea type="data" outline="0" fieldPosition="0">
        <references count="2">
          <reference field="4294967294" count="1" selected="0">
            <x v="0"/>
          </reference>
          <reference field="2" count="1" selected="0">
            <x v="3"/>
          </reference>
        </references>
      </pivotArea>
    </chartFormat>
    <chartFormat chart="7" format="6">
      <pivotArea type="data" outline="0" fieldPosition="0">
        <references count="2">
          <reference field="4294967294" count="1" selected="0">
            <x v="0"/>
          </reference>
          <reference field="2" count="1" selected="0">
            <x v="4"/>
          </reference>
        </references>
      </pivotArea>
    </chartFormat>
    <chartFormat chart="7" format="7">
      <pivotArea type="data" outline="0" fieldPosition="0">
        <references count="2">
          <reference field="4294967294" count="1" selected="0">
            <x v="0"/>
          </reference>
          <reference field="2" count="1" selected="0">
            <x v="5"/>
          </reference>
        </references>
      </pivotArea>
    </chartFormat>
    <chartFormat chart="7" format="8">
      <pivotArea type="data" outline="0" fieldPosition="0">
        <references count="2">
          <reference field="4294967294" count="1" selected="0">
            <x v="0"/>
          </reference>
          <reference field="2" count="1" selected="0">
            <x v="6"/>
          </reference>
        </references>
      </pivotArea>
    </chartFormat>
    <chartFormat chart="7" format="9">
      <pivotArea type="data" outline="0" fieldPosition="0">
        <references count="2">
          <reference field="4294967294" count="1" selected="0">
            <x v="0"/>
          </reference>
          <reference field="2" count="1" selected="0">
            <x v="7"/>
          </reference>
        </references>
      </pivotArea>
    </chartFormat>
    <chartFormat chart="7" format="10">
      <pivotArea type="data" outline="0" fieldPosition="0">
        <references count="2">
          <reference field="4294967294" count="1" selected="0">
            <x v="0"/>
          </reference>
          <reference field="2" count="1" selected="0">
            <x v="8"/>
          </reference>
        </references>
      </pivotArea>
    </chartFormat>
    <chartFormat chart="7"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2EAB4CC-C914-44A9-A8D4-5C627BFD7D3D}" sourceName="Months (Date)">
  <pivotTables>
    <pivotTable tabId="2" name="ArtistsTotal"/>
    <pivotTable tabId="2" name="DatesArtist"/>
  </pivotTables>
  <data>
    <tabular pivotCacheId="1947433194" showMissing="0">
      <items count="14">
        <i x="1" s="1"/>
        <i x="3" s="1"/>
        <i x="4" s="1"/>
        <i x="6" s="1"/>
        <i x="7" s="1"/>
        <i x="8" s="1"/>
        <i x="10" s="1"/>
        <i x="12" s="1"/>
        <i x="2" s="1" nd="1"/>
        <i x="5" s="1" nd="1"/>
        <i x="9" s="1" nd="1"/>
        <i x="11"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B78D198-B1D5-434D-93E8-B44BD16F3154}" sourceName="Years (Date)">
  <pivotTables>
    <pivotTable tabId="2" name="ArtistsTotal"/>
    <pivotTable tabId="2" name="DatesArtist"/>
  </pivotTables>
  <data>
    <tabular pivotCacheId="1947433194">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90EAD382-E7FD-471A-9E19-98042CCFBE49}" sourceName="Artist">
  <pivotTables>
    <pivotTable tabId="2" name="AlbumSongs"/>
    <pivotTable tabId="2" name="YearsSongs"/>
  </pivotTables>
  <data>
    <tabular pivotCacheId="1947433194">
      <items count="10">
        <i x="2" s="1"/>
        <i x="9" s="1"/>
        <i x="4" s="1"/>
        <i x="7" s="1"/>
        <i x="1" s="1"/>
        <i x="0" s="1"/>
        <i x="6" s="1"/>
        <i x="5" s="1"/>
        <i x="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975FDB0-F716-4C5D-8456-7F95F7D42A9F}" cache="Slicer_Months__Date" caption="Months" startItem="2" rowHeight="257175"/>
  <slicer name="Years (Date)" xr10:uid="{6E00D894-34DC-4DDA-905D-BB2D8EAFB492}" cache="Slicer_Years__Date" caption="Years" rowHeight="257175"/>
  <slicer name="Artist" xr10:uid="{C24926F2-677D-4357-99F4-20B9A7F36BC3}" cache="Slicer_Artist" caption="Artist"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EE5B67-9AF0-438B-ADDD-49653DE9AA99}" name="Songs" displayName="Songs" ref="A1:G110" totalsRowShown="0" headerRowBorderDxfId="7">
  <autoFilter ref="A1:G110" xr:uid="{D3EE5B67-9AF0-438B-ADDD-49653DE9AA99}"/>
  <tableColumns count="7">
    <tableColumn id="1" xr3:uid="{E9BE019D-1733-40E4-9807-29FEFD93FE2D}" name="Number" dataDxfId="6" totalsRowDxfId="5"/>
    <tableColumn id="2" xr3:uid="{19ED040B-BB5D-4F1D-A52C-187F17D47D5C}" name="Title"/>
    <tableColumn id="3" xr3:uid="{F12A92C1-C58D-4FEE-8C76-B373B32CCB66}" name="Artist" dataDxfId="4" totalsRowDxfId="3">
      <calculatedColumnFormula>VLOOKUP(Songs[[#This Row],[Album]],AlbumInfo[#All],3,FALSE)</calculatedColumnFormula>
    </tableColumn>
    <tableColumn id="4" xr3:uid="{C8051135-3469-4360-91DE-12C1E988860E}" name="Album"/>
    <tableColumn id="7" xr3:uid="{C207E7AB-CBFD-41FF-B248-6572F02A0772}" name="Year" dataDxfId="2" totalsRowDxfId="1">
      <calculatedColumnFormula>VLOOKUP(Songs[[#This Row],[Album]],AlbumInfo[#All],2,FALSE)</calculatedColumnFormula>
    </tableColumn>
    <tableColumn id="5" xr3:uid="{7EC815E9-A910-4826-914A-5457E8E82EAD}" name="Duration" dataDxfId="0"/>
    <tableColumn id="6" xr3:uid="{07F589AA-703B-440C-9FE4-BFEF6DD993AA}"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154E4C-995D-4628-BE3E-D471CBF7DB5F}" name="AlbumInfo" displayName="AlbumInfo" ref="A1:C43" totalsRowShown="0">
  <autoFilter ref="A1:C43" xr:uid="{FB154E4C-995D-4628-BE3E-D471CBF7DB5F}"/>
  <tableColumns count="3">
    <tableColumn id="1" xr3:uid="{AE4579E6-F207-4B60-AE26-BC9A508F7559}" name="Album"/>
    <tableColumn id="2" xr3:uid="{DCF9C162-86E8-4DB8-98FE-635F5BED1ABF}" name="Year"/>
    <tableColumn id="3" xr3:uid="{44F55CDA-CDFF-4BC3-A41A-A29219C8C722}" name="Artis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9D8C7-DF37-4BA1-9DC5-D8BB3E218FAA}">
  <dimension ref="A1:J110"/>
  <sheetViews>
    <sheetView workbookViewId="0">
      <selection activeCell="J16" sqref="J16"/>
    </sheetView>
  </sheetViews>
  <sheetFormatPr defaultRowHeight="15" x14ac:dyDescent="0.25"/>
  <cols>
    <col min="1" max="1" width="10.28515625" customWidth="1"/>
    <col min="2" max="2" width="40" bestFit="1" customWidth="1"/>
    <col min="3" max="3" width="15.42578125" bestFit="1" customWidth="1"/>
    <col min="4" max="4" width="27.7109375" bestFit="1" customWidth="1"/>
    <col min="5" max="5" width="7.28515625" bestFit="1" customWidth="1"/>
    <col min="6" max="6" width="10.85546875" style="1" customWidth="1"/>
    <col min="7" max="7" width="10.42578125" bestFit="1" customWidth="1"/>
  </cols>
  <sheetData>
    <row r="1" spans="1:7" x14ac:dyDescent="0.25">
      <c r="A1" s="6" t="s">
        <v>0</v>
      </c>
      <c r="B1" s="7" t="s">
        <v>1</v>
      </c>
      <c r="C1" s="7" t="s">
        <v>2</v>
      </c>
      <c r="D1" s="7" t="s">
        <v>4</v>
      </c>
      <c r="E1" s="7" t="s">
        <v>166</v>
      </c>
      <c r="F1" s="8" t="s">
        <v>3</v>
      </c>
      <c r="G1" s="7" t="s">
        <v>9</v>
      </c>
    </row>
    <row r="2" spans="1:7" x14ac:dyDescent="0.25">
      <c r="A2" s="5">
        <v>1</v>
      </c>
      <c r="B2" t="s">
        <v>5</v>
      </c>
      <c r="C2" t="str">
        <f>VLOOKUP(Songs[[#This Row],[Album]],AlbumInfo[#All],3,FALSE)</f>
        <v>Judas Priest</v>
      </c>
      <c r="D2" t="s">
        <v>5</v>
      </c>
      <c r="E2">
        <f>VLOOKUP(Songs[[#This Row],[Album]],AlbumInfo[#All],2,FALSE)</f>
        <v>1990</v>
      </c>
      <c r="F2" s="1">
        <v>4.2245370370370371E-3</v>
      </c>
      <c r="G2" s="2">
        <v>45019</v>
      </c>
    </row>
    <row r="3" spans="1:7" x14ac:dyDescent="0.25">
      <c r="A3" s="5">
        <v>2</v>
      </c>
      <c r="B3" t="s">
        <v>7</v>
      </c>
      <c r="C3" t="str">
        <f>VLOOKUP(Songs[[#This Row],[Album]],AlbumInfo[#All],3,FALSE)</f>
        <v>Judas Priest</v>
      </c>
      <c r="D3" t="s">
        <v>8</v>
      </c>
      <c r="E3">
        <f>VLOOKUP(Songs[[#This Row],[Album]],AlbumInfo[#All],2,FALSE)</f>
        <v>2005</v>
      </c>
      <c r="F3" s="1">
        <v>4.4444444444444444E-3</v>
      </c>
      <c r="G3" s="2">
        <v>45019</v>
      </c>
    </row>
    <row r="4" spans="1:7" x14ac:dyDescent="0.25">
      <c r="A4" s="5">
        <v>3</v>
      </c>
      <c r="B4" t="s">
        <v>10</v>
      </c>
      <c r="C4" t="str">
        <f>VLOOKUP(Songs[[#This Row],[Album]],AlbumInfo[#All],3,FALSE)</f>
        <v>Judas Priest</v>
      </c>
      <c r="D4" t="s">
        <v>5</v>
      </c>
      <c r="E4">
        <f>VLOOKUP(Songs[[#This Row],[Album]],AlbumInfo[#All],2,FALSE)</f>
        <v>1990</v>
      </c>
      <c r="F4" s="1">
        <v>3.9814814814814817E-3</v>
      </c>
      <c r="G4" s="2">
        <v>45019</v>
      </c>
    </row>
    <row r="5" spans="1:7" x14ac:dyDescent="0.25">
      <c r="A5" s="5">
        <v>4</v>
      </c>
      <c r="B5" t="s">
        <v>11</v>
      </c>
      <c r="C5" t="str">
        <f>VLOOKUP(Songs[[#This Row],[Album]],AlbumInfo[#All],3,FALSE)</f>
        <v>Judas Priest</v>
      </c>
      <c r="D5" t="s">
        <v>5</v>
      </c>
      <c r="E5">
        <f>VLOOKUP(Songs[[#This Row],[Album]],AlbumInfo[#All],2,FALSE)</f>
        <v>1990</v>
      </c>
      <c r="F5" s="1">
        <v>4.7222222222222223E-3</v>
      </c>
      <c r="G5" s="2">
        <v>45019</v>
      </c>
    </row>
    <row r="6" spans="1:7" x14ac:dyDescent="0.25">
      <c r="A6" s="5">
        <v>5</v>
      </c>
      <c r="B6" t="s">
        <v>16</v>
      </c>
      <c r="C6" t="str">
        <f>VLOOKUP(Songs[[#This Row],[Album]],AlbumInfo[#All],3,FALSE)</f>
        <v>Judas Priest</v>
      </c>
      <c r="D6" t="s">
        <v>5</v>
      </c>
      <c r="E6">
        <f>VLOOKUP(Songs[[#This Row],[Album]],AlbumInfo[#All],2,FALSE)</f>
        <v>1990</v>
      </c>
      <c r="F6" s="1">
        <v>3.3449074074074076E-3</v>
      </c>
      <c r="G6" s="2">
        <v>45019</v>
      </c>
    </row>
    <row r="7" spans="1:7" x14ac:dyDescent="0.25">
      <c r="A7" s="5">
        <v>6</v>
      </c>
      <c r="B7" t="s">
        <v>12</v>
      </c>
      <c r="C7" t="str">
        <f>VLOOKUP(Songs[[#This Row],[Album]],AlbumInfo[#All],3,FALSE)</f>
        <v>Judas Priest</v>
      </c>
      <c r="D7" t="s">
        <v>13</v>
      </c>
      <c r="E7">
        <f>VLOOKUP(Songs[[#This Row],[Album]],AlbumInfo[#All],2,FALSE)</f>
        <v>1984</v>
      </c>
      <c r="F7" s="1">
        <v>3.8657407407407408E-3</v>
      </c>
      <c r="G7" s="2">
        <v>45019</v>
      </c>
    </row>
    <row r="8" spans="1:7" x14ac:dyDescent="0.25">
      <c r="A8" s="5">
        <v>7</v>
      </c>
      <c r="B8" t="s">
        <v>14</v>
      </c>
      <c r="C8" t="str">
        <f>VLOOKUP(Songs[[#This Row],[Album]],AlbumInfo[#All],3,FALSE)</f>
        <v>Judas Priest</v>
      </c>
      <c r="D8" t="s">
        <v>13</v>
      </c>
      <c r="E8">
        <f>VLOOKUP(Songs[[#This Row],[Album]],AlbumInfo[#All],2,FALSE)</f>
        <v>1984</v>
      </c>
      <c r="F8" s="1">
        <v>3.4953703703703705E-3</v>
      </c>
      <c r="G8" s="2">
        <v>45019</v>
      </c>
    </row>
    <row r="9" spans="1:7" x14ac:dyDescent="0.25">
      <c r="A9" s="5">
        <v>8</v>
      </c>
      <c r="B9" t="s">
        <v>15</v>
      </c>
      <c r="C9" t="str">
        <f>VLOOKUP(Songs[[#This Row],[Album]],AlbumInfo[#All],3,FALSE)</f>
        <v>Judas Priest</v>
      </c>
      <c r="D9" t="s">
        <v>5</v>
      </c>
      <c r="E9">
        <f>VLOOKUP(Songs[[#This Row],[Album]],AlbumInfo[#All],2,FALSE)</f>
        <v>1990</v>
      </c>
      <c r="F9" s="1">
        <v>3.3449074074074076E-3</v>
      </c>
      <c r="G9" s="2">
        <v>45019</v>
      </c>
    </row>
    <row r="10" spans="1:7" x14ac:dyDescent="0.25">
      <c r="A10" s="5">
        <v>9</v>
      </c>
      <c r="B10" t="s">
        <v>17</v>
      </c>
      <c r="C10" t="str">
        <f>VLOOKUP(Songs[[#This Row],[Album]],AlbumInfo[#All],3,FALSE)</f>
        <v>Judas Priest</v>
      </c>
      <c r="D10" t="s">
        <v>13</v>
      </c>
      <c r="E10">
        <f>VLOOKUP(Songs[[#This Row],[Album]],AlbumInfo[#All],2,FALSE)</f>
        <v>1984</v>
      </c>
      <c r="F10" s="1">
        <v>2.3842592592592591E-3</v>
      </c>
      <c r="G10" s="2">
        <v>45019</v>
      </c>
    </row>
    <row r="11" spans="1:7" x14ac:dyDescent="0.25">
      <c r="A11" s="5">
        <v>10</v>
      </c>
      <c r="B11" t="s">
        <v>18</v>
      </c>
      <c r="C11" t="str">
        <f>VLOOKUP(Songs[[#This Row],[Album]],AlbumInfo[#All],3,FALSE)</f>
        <v>Judas Priest</v>
      </c>
      <c r="D11" t="s">
        <v>19</v>
      </c>
      <c r="E11">
        <f>VLOOKUP(Songs[[#This Row],[Album]],AlbumInfo[#All],2,FALSE)</f>
        <v>1982</v>
      </c>
      <c r="F11" s="1">
        <v>3.5879629629629629E-3</v>
      </c>
      <c r="G11" s="2">
        <v>45019</v>
      </c>
    </row>
    <row r="12" spans="1:7" x14ac:dyDescent="0.25">
      <c r="A12" s="5">
        <v>11</v>
      </c>
      <c r="B12" t="s">
        <v>20</v>
      </c>
      <c r="C12" t="str">
        <f>VLOOKUP(Songs[[#This Row],[Album]],AlbumInfo[#All],3,FALSE)</f>
        <v>Iron Maiden</v>
      </c>
      <c r="D12" t="s">
        <v>22</v>
      </c>
      <c r="E12">
        <f>VLOOKUP(Songs[[#This Row],[Album]],AlbumInfo[#All],2,FALSE)</f>
        <v>1983</v>
      </c>
      <c r="F12" s="1">
        <v>2.9282407407407408E-3</v>
      </c>
      <c r="G12" s="2">
        <v>45020</v>
      </c>
    </row>
    <row r="13" spans="1:7" x14ac:dyDescent="0.25">
      <c r="A13" s="5">
        <v>12</v>
      </c>
      <c r="B13" t="s">
        <v>23</v>
      </c>
      <c r="C13" t="str">
        <f>VLOOKUP(Songs[[#This Row],[Album]],AlbumInfo[#All],3,FALSE)</f>
        <v>Black Sabbath</v>
      </c>
      <c r="D13" t="s">
        <v>25</v>
      </c>
      <c r="E13">
        <f>VLOOKUP(Songs[[#This Row],[Album]],AlbumInfo[#All],2,FALSE)</f>
        <v>1971</v>
      </c>
      <c r="F13" s="1">
        <v>3.6458333333333334E-3</v>
      </c>
      <c r="G13" s="2">
        <v>45020</v>
      </c>
    </row>
    <row r="14" spans="1:7" x14ac:dyDescent="0.25">
      <c r="A14" s="5">
        <v>13</v>
      </c>
      <c r="B14" t="s">
        <v>26</v>
      </c>
      <c r="C14" t="str">
        <f>VLOOKUP(Songs[[#This Row],[Album]],AlbumInfo[#All],3,FALSE)</f>
        <v>Iron Maiden</v>
      </c>
      <c r="D14" t="s">
        <v>22</v>
      </c>
      <c r="E14">
        <f>VLOOKUP(Songs[[#This Row],[Album]],AlbumInfo[#All],2,FALSE)</f>
        <v>1983</v>
      </c>
      <c r="F14" s="1">
        <v>2.673611111111111E-3</v>
      </c>
      <c r="G14" s="2">
        <v>45020</v>
      </c>
    </row>
    <row r="15" spans="1:7" x14ac:dyDescent="0.25">
      <c r="A15" s="5">
        <v>14</v>
      </c>
      <c r="B15" t="s">
        <v>27</v>
      </c>
      <c r="C15" t="str">
        <f>VLOOKUP(Songs[[#This Row],[Album]],AlbumInfo[#All],3,FALSE)</f>
        <v>Iron Maiden</v>
      </c>
      <c r="D15" t="s">
        <v>28</v>
      </c>
      <c r="E15">
        <f>VLOOKUP(Songs[[#This Row],[Album]],AlbumInfo[#All],2,FALSE)</f>
        <v>1992</v>
      </c>
      <c r="F15" s="1">
        <v>2.3611111111111111E-3</v>
      </c>
      <c r="G15" s="2">
        <v>45020</v>
      </c>
    </row>
    <row r="16" spans="1:7" x14ac:dyDescent="0.25">
      <c r="A16" s="5">
        <v>15</v>
      </c>
      <c r="B16" t="s">
        <v>29</v>
      </c>
      <c r="C16" t="str">
        <f>VLOOKUP(Songs[[#This Row],[Album]],AlbumInfo[#All],3,FALSE)</f>
        <v>Ozzy Osbourne</v>
      </c>
      <c r="D16" t="s">
        <v>31</v>
      </c>
      <c r="E16">
        <f>VLOOKUP(Songs[[#This Row],[Album]],AlbumInfo[#All],2,FALSE)</f>
        <v>1980</v>
      </c>
      <c r="F16" s="1">
        <v>3.3912037037037036E-3</v>
      </c>
      <c r="G16" s="2">
        <v>45020</v>
      </c>
    </row>
    <row r="17" spans="1:7" x14ac:dyDescent="0.25">
      <c r="A17" s="5">
        <v>16</v>
      </c>
      <c r="B17" t="s">
        <v>32</v>
      </c>
      <c r="C17" t="str">
        <f>VLOOKUP(Songs[[#This Row],[Album]],AlbumInfo[#All],3,FALSE)</f>
        <v>Dio</v>
      </c>
      <c r="D17" t="s">
        <v>34</v>
      </c>
      <c r="E17">
        <f>VLOOKUP(Songs[[#This Row],[Album]],AlbumInfo[#All],2,FALSE)</f>
        <v>1984</v>
      </c>
      <c r="F17" s="1">
        <v>3.1712962962962962E-3</v>
      </c>
      <c r="G17" s="2">
        <v>45020</v>
      </c>
    </row>
    <row r="18" spans="1:7" x14ac:dyDescent="0.25">
      <c r="A18" s="5">
        <v>17</v>
      </c>
      <c r="B18" t="s">
        <v>35</v>
      </c>
      <c r="C18" t="str">
        <f>VLOOKUP(Songs[[#This Row],[Album]],AlbumInfo[#All],3,FALSE)</f>
        <v>Iron Maiden</v>
      </c>
      <c r="D18" t="s">
        <v>35</v>
      </c>
      <c r="E18">
        <f>VLOOKUP(Songs[[#This Row],[Album]],AlbumInfo[#All],2,FALSE)</f>
        <v>1981</v>
      </c>
      <c r="F18" s="1">
        <v>3.4953703703703705E-3</v>
      </c>
      <c r="G18" s="2">
        <v>45020</v>
      </c>
    </row>
    <row r="19" spans="1:7" x14ac:dyDescent="0.25">
      <c r="A19" s="5">
        <v>18</v>
      </c>
      <c r="B19" t="s">
        <v>36</v>
      </c>
      <c r="C19" t="str">
        <f>VLOOKUP(Songs[[#This Row],[Album]],AlbumInfo[#All],3,FALSE)</f>
        <v>Dio</v>
      </c>
      <c r="D19" t="s">
        <v>36</v>
      </c>
      <c r="E19">
        <f>VLOOKUP(Songs[[#This Row],[Album]],AlbumInfo[#All],2,FALSE)</f>
        <v>1983</v>
      </c>
      <c r="F19" s="1">
        <v>3.9467592592592592E-3</v>
      </c>
      <c r="G19" s="2">
        <v>45020</v>
      </c>
    </row>
    <row r="20" spans="1:7" x14ac:dyDescent="0.25">
      <c r="A20" s="5">
        <v>19</v>
      </c>
      <c r="B20" t="s">
        <v>37</v>
      </c>
      <c r="C20" t="str">
        <f>VLOOKUP(Songs[[#This Row],[Album]],AlbumInfo[#All],3,FALSE)</f>
        <v>Dio</v>
      </c>
      <c r="D20" t="s">
        <v>36</v>
      </c>
      <c r="E20">
        <f>VLOOKUP(Songs[[#This Row],[Album]],AlbumInfo[#All],2,FALSE)</f>
        <v>1983</v>
      </c>
      <c r="F20" s="1">
        <v>2.9282407407407408E-3</v>
      </c>
      <c r="G20" s="2">
        <v>45020</v>
      </c>
    </row>
    <row r="21" spans="1:7" x14ac:dyDescent="0.25">
      <c r="A21" s="5">
        <v>20</v>
      </c>
      <c r="B21" t="s">
        <v>38</v>
      </c>
      <c r="C21" t="str">
        <f>VLOOKUP(Songs[[#This Row],[Album]],AlbumInfo[#All],3,FALSE)</f>
        <v>Metallica</v>
      </c>
      <c r="D21" t="s">
        <v>40</v>
      </c>
      <c r="E21">
        <f>VLOOKUP(Songs[[#This Row],[Album]],AlbumInfo[#All],2,FALSE)</f>
        <v>1983</v>
      </c>
      <c r="F21" s="1">
        <v>4.8032407407407407E-3</v>
      </c>
      <c r="G21" s="2">
        <v>45020</v>
      </c>
    </row>
    <row r="22" spans="1:7" x14ac:dyDescent="0.25">
      <c r="A22" s="5">
        <v>21</v>
      </c>
      <c r="B22" t="s">
        <v>41</v>
      </c>
      <c r="C22" t="str">
        <f>VLOOKUP(Songs[[#This Row],[Album]],AlbumInfo[#All],3,FALSE)</f>
        <v>Iron Maiden</v>
      </c>
      <c r="D22" t="s">
        <v>42</v>
      </c>
      <c r="E22">
        <f>VLOOKUP(Songs[[#This Row],[Album]],AlbumInfo[#All],2,FALSE)</f>
        <v>1986</v>
      </c>
      <c r="F22" s="1">
        <v>3.5879629629629629E-3</v>
      </c>
      <c r="G22" s="2">
        <v>45022</v>
      </c>
    </row>
    <row r="23" spans="1:7" x14ac:dyDescent="0.25">
      <c r="A23" s="5">
        <v>22</v>
      </c>
      <c r="B23" t="s">
        <v>43</v>
      </c>
      <c r="C23" t="str">
        <f>VLOOKUP(Songs[[#This Row],[Album]],AlbumInfo[#All],3,FALSE)</f>
        <v>Black Sabbath</v>
      </c>
      <c r="D23" t="s">
        <v>44</v>
      </c>
      <c r="E23">
        <f>VLOOKUP(Songs[[#This Row],[Album]],AlbumInfo[#All],2,FALSE)</f>
        <v>1980</v>
      </c>
      <c r="F23" s="1">
        <v>4.8379629629629632E-3</v>
      </c>
      <c r="G23" s="2">
        <v>45022</v>
      </c>
    </row>
    <row r="24" spans="1:7" x14ac:dyDescent="0.25">
      <c r="A24" s="5">
        <v>23</v>
      </c>
      <c r="B24" t="s">
        <v>45</v>
      </c>
      <c r="C24" t="str">
        <f>VLOOKUP(Songs[[#This Row],[Album]],AlbumInfo[#All],3,FALSE)</f>
        <v>Dio</v>
      </c>
      <c r="D24" t="s">
        <v>36</v>
      </c>
      <c r="E24">
        <f>VLOOKUP(Songs[[#This Row],[Album]],AlbumInfo[#All],2,FALSE)</f>
        <v>1983</v>
      </c>
      <c r="F24" s="1">
        <v>2.2800925925925927E-3</v>
      </c>
      <c r="G24" s="2">
        <v>45022</v>
      </c>
    </row>
    <row r="25" spans="1:7" x14ac:dyDescent="0.25">
      <c r="A25" s="5">
        <v>24</v>
      </c>
      <c r="B25" t="s">
        <v>46</v>
      </c>
      <c r="C25" t="str">
        <f>VLOOKUP(Songs[[#This Row],[Album]],AlbumInfo[#All],3,FALSE)</f>
        <v>Iron Maiden</v>
      </c>
      <c r="D25" t="s">
        <v>47</v>
      </c>
      <c r="E25">
        <f>VLOOKUP(Songs[[#This Row],[Album]],AlbumInfo[#All],2,FALSE)</f>
        <v>1982</v>
      </c>
      <c r="F25" s="1">
        <v>4.9884259259259257E-3</v>
      </c>
      <c r="G25" s="2">
        <v>45022</v>
      </c>
    </row>
    <row r="26" spans="1:7" x14ac:dyDescent="0.25">
      <c r="A26" s="5">
        <v>25</v>
      </c>
      <c r="B26" t="s">
        <v>48</v>
      </c>
      <c r="C26" t="str">
        <f>VLOOKUP(Songs[[#This Row],[Album]],AlbumInfo[#All],3,FALSE)</f>
        <v>Iron Maiden</v>
      </c>
      <c r="D26" t="s">
        <v>49</v>
      </c>
      <c r="E26">
        <f>VLOOKUP(Songs[[#This Row],[Album]],AlbumInfo[#All],2,FALSE)</f>
        <v>1984</v>
      </c>
      <c r="F26" s="1">
        <v>3.1481481481481482E-3</v>
      </c>
      <c r="G26" s="2">
        <v>45022</v>
      </c>
    </row>
    <row r="27" spans="1:7" x14ac:dyDescent="0.25">
      <c r="A27" s="5">
        <v>26</v>
      </c>
      <c r="B27" t="s">
        <v>50</v>
      </c>
      <c r="C27" t="str">
        <f>VLOOKUP(Songs[[#This Row],[Album]],AlbumInfo[#All],3,FALSE)</f>
        <v>Judas Priest</v>
      </c>
      <c r="D27" t="s">
        <v>5</v>
      </c>
      <c r="E27">
        <f>VLOOKUP(Songs[[#This Row],[Album]],AlbumInfo[#All],2,FALSE)</f>
        <v>1990</v>
      </c>
      <c r="F27" s="1">
        <v>2.5115740740740741E-3</v>
      </c>
      <c r="G27" s="2">
        <v>45022</v>
      </c>
    </row>
    <row r="28" spans="1:7" x14ac:dyDescent="0.25">
      <c r="A28" s="5">
        <v>27</v>
      </c>
      <c r="B28" t="s">
        <v>51</v>
      </c>
      <c r="C28" t="str">
        <f>VLOOKUP(Songs[[#This Row],[Album]],AlbumInfo[#All],3,FALSE)</f>
        <v>Iron Maiden</v>
      </c>
      <c r="D28" t="s">
        <v>22</v>
      </c>
      <c r="E28">
        <f>VLOOKUP(Songs[[#This Row],[Album]],AlbumInfo[#All],2,FALSE)</f>
        <v>1983</v>
      </c>
      <c r="F28" s="1">
        <v>4.31712962962963E-3</v>
      </c>
      <c r="G28" s="2">
        <v>45022</v>
      </c>
    </row>
    <row r="29" spans="1:7" x14ac:dyDescent="0.25">
      <c r="A29" s="5">
        <v>28</v>
      </c>
      <c r="B29" t="s">
        <v>52</v>
      </c>
      <c r="C29" t="str">
        <f>VLOOKUP(Songs[[#This Row],[Album]],AlbumInfo[#All],3,FALSE)</f>
        <v>Judas Priest</v>
      </c>
      <c r="D29" t="s">
        <v>53</v>
      </c>
      <c r="E29">
        <f>VLOOKUP(Songs[[#This Row],[Album]],AlbumInfo[#All],2,FALSE)</f>
        <v>2014</v>
      </c>
      <c r="F29" s="1">
        <v>4.2129629629629626E-3</v>
      </c>
      <c r="G29" s="2">
        <v>45022</v>
      </c>
    </row>
    <row r="30" spans="1:7" x14ac:dyDescent="0.25">
      <c r="A30" s="5">
        <v>29</v>
      </c>
      <c r="B30" t="s">
        <v>34</v>
      </c>
      <c r="C30" t="str">
        <f>VLOOKUP(Songs[[#This Row],[Album]],AlbumInfo[#All],3,FALSE)</f>
        <v>Dio</v>
      </c>
      <c r="D30" t="s">
        <v>34</v>
      </c>
      <c r="E30">
        <f>VLOOKUP(Songs[[#This Row],[Album]],AlbumInfo[#All],2,FALSE)</f>
        <v>1984</v>
      </c>
      <c r="F30" s="1">
        <v>3.9699074074074072E-3</v>
      </c>
      <c r="G30" s="2">
        <v>45022</v>
      </c>
    </row>
    <row r="31" spans="1:7" x14ac:dyDescent="0.25">
      <c r="A31" s="5">
        <v>30</v>
      </c>
      <c r="B31" t="s">
        <v>54</v>
      </c>
      <c r="C31" t="str">
        <f>VLOOKUP(Songs[[#This Row],[Album]],AlbumInfo[#All],3,FALSE)</f>
        <v>Iron Maiden</v>
      </c>
      <c r="D31" t="s">
        <v>21</v>
      </c>
      <c r="E31">
        <f>VLOOKUP(Songs[[#This Row],[Album]],AlbumInfo[#All],2,FALSE)</f>
        <v>1980</v>
      </c>
      <c r="F31" s="1">
        <v>5.1041666666666666E-3</v>
      </c>
      <c r="G31" s="2">
        <v>45022</v>
      </c>
    </row>
    <row r="32" spans="1:7" x14ac:dyDescent="0.25">
      <c r="A32" s="5">
        <v>31</v>
      </c>
      <c r="B32" t="s">
        <v>55</v>
      </c>
      <c r="C32" t="str">
        <f>VLOOKUP(Songs[[#This Row],[Album]],AlbumInfo[#All],3,FALSE)</f>
        <v>Ozzy Osbourne</v>
      </c>
      <c r="D32" t="s">
        <v>56</v>
      </c>
      <c r="E32">
        <f>VLOOKUP(Songs[[#This Row],[Album]],AlbumInfo[#All],2,FALSE)</f>
        <v>1991</v>
      </c>
      <c r="F32" s="1">
        <v>3.3912037037037036E-3</v>
      </c>
      <c r="G32" s="2">
        <v>45022</v>
      </c>
    </row>
    <row r="33" spans="1:7" x14ac:dyDescent="0.25">
      <c r="A33" s="5">
        <v>32</v>
      </c>
      <c r="B33" t="s">
        <v>57</v>
      </c>
      <c r="C33" t="str">
        <f>VLOOKUP(Songs[[#This Row],[Album]],AlbumInfo[#All],3,FALSE)</f>
        <v>Judas Priest</v>
      </c>
      <c r="D33" t="s">
        <v>58</v>
      </c>
      <c r="E33">
        <f>VLOOKUP(Songs[[#This Row],[Album]],AlbumInfo[#All],2,FALSE)</f>
        <v>1980</v>
      </c>
      <c r="F33" s="1">
        <v>2.4305555555555556E-3</v>
      </c>
      <c r="G33" s="2">
        <v>45022</v>
      </c>
    </row>
    <row r="34" spans="1:7" x14ac:dyDescent="0.25">
      <c r="A34" s="5">
        <v>33</v>
      </c>
      <c r="B34" t="s">
        <v>59</v>
      </c>
      <c r="C34" t="str">
        <f>VLOOKUP(Songs[[#This Row],[Album]],AlbumInfo[#All],3,FALSE)</f>
        <v>Megadeth</v>
      </c>
      <c r="D34" t="s">
        <v>61</v>
      </c>
      <c r="E34">
        <f>VLOOKUP(Songs[[#This Row],[Album]],AlbumInfo[#All],2,FALSE)</f>
        <v>1992</v>
      </c>
      <c r="F34" s="1">
        <v>2.8009259259259259E-3</v>
      </c>
      <c r="G34" s="2">
        <v>45022</v>
      </c>
    </row>
    <row r="35" spans="1:7" x14ac:dyDescent="0.25">
      <c r="A35" s="5">
        <v>34</v>
      </c>
      <c r="B35" t="s">
        <v>63</v>
      </c>
      <c r="C35" t="str">
        <f>VLOOKUP(Songs[[#This Row],[Album]],AlbumInfo[#All],3,FALSE)</f>
        <v>Iron Maiden</v>
      </c>
      <c r="D35" t="s">
        <v>62</v>
      </c>
      <c r="E35">
        <f>VLOOKUP(Songs[[#This Row],[Album]],AlbumInfo[#All],2,FALSE)</f>
        <v>1988</v>
      </c>
      <c r="F35" s="1">
        <v>3.2754629629629631E-3</v>
      </c>
      <c r="G35" s="2">
        <v>45022</v>
      </c>
    </row>
    <row r="36" spans="1:7" x14ac:dyDescent="0.25">
      <c r="A36" s="5">
        <v>35</v>
      </c>
      <c r="B36" t="s">
        <v>64</v>
      </c>
      <c r="C36" t="str">
        <f>VLOOKUP(Songs[[#This Row],[Album]],AlbumInfo[#All],3,FALSE)</f>
        <v>Iron Maiden</v>
      </c>
      <c r="D36" t="s">
        <v>49</v>
      </c>
      <c r="E36">
        <f>VLOOKUP(Songs[[#This Row],[Album]],AlbumInfo[#All],2,FALSE)</f>
        <v>1984</v>
      </c>
      <c r="F36" s="1">
        <v>9.479166666666667E-3</v>
      </c>
      <c r="G36" s="2">
        <v>45022</v>
      </c>
    </row>
    <row r="37" spans="1:7" x14ac:dyDescent="0.25">
      <c r="A37" s="5">
        <v>36</v>
      </c>
      <c r="B37" t="s">
        <v>65</v>
      </c>
      <c r="C37" t="str">
        <f>VLOOKUP(Songs[[#This Row],[Album]],AlbumInfo[#All],3,FALSE)</f>
        <v>Helloween</v>
      </c>
      <c r="D37" t="s">
        <v>67</v>
      </c>
      <c r="E37">
        <f>VLOOKUP(Songs[[#This Row],[Album]],AlbumInfo[#All],2,FALSE)</f>
        <v>1988</v>
      </c>
      <c r="F37" s="1">
        <v>3.2407407407407406E-3</v>
      </c>
      <c r="G37" s="2">
        <v>45022</v>
      </c>
    </row>
    <row r="38" spans="1:7" x14ac:dyDescent="0.25">
      <c r="A38" s="5">
        <v>37</v>
      </c>
      <c r="B38" t="s">
        <v>68</v>
      </c>
      <c r="C38" t="str">
        <f>VLOOKUP(Songs[[#This Row],[Album]],AlbumInfo[#All],3,FALSE)</f>
        <v>Iron Maiden</v>
      </c>
      <c r="D38" t="s">
        <v>47</v>
      </c>
      <c r="E38">
        <f>VLOOKUP(Songs[[#This Row],[Album]],AlbumInfo[#All],2,FALSE)</f>
        <v>1982</v>
      </c>
      <c r="F38" s="1">
        <v>2.7083333333333334E-3</v>
      </c>
      <c r="G38" s="2">
        <v>45022</v>
      </c>
    </row>
    <row r="39" spans="1:7" x14ac:dyDescent="0.25">
      <c r="A39" s="5">
        <v>38</v>
      </c>
      <c r="B39" t="s">
        <v>69</v>
      </c>
      <c r="C39" t="str">
        <f>VLOOKUP(Songs[[#This Row],[Album]],AlbumInfo[#All],3,FALSE)</f>
        <v>Iron Maiden</v>
      </c>
      <c r="D39" t="s">
        <v>70</v>
      </c>
      <c r="E39">
        <f>VLOOKUP(Songs[[#This Row],[Album]],AlbumInfo[#All],2,FALSE)</f>
        <v>2000</v>
      </c>
      <c r="F39" s="1">
        <v>3.1828703703703702E-3</v>
      </c>
      <c r="G39" s="2">
        <v>45022</v>
      </c>
    </row>
    <row r="40" spans="1:7" x14ac:dyDescent="0.25">
      <c r="A40" s="5">
        <v>39</v>
      </c>
      <c r="B40" t="s">
        <v>71</v>
      </c>
      <c r="C40" t="str">
        <f>VLOOKUP(Songs[[#This Row],[Album]],AlbumInfo[#All],3,FALSE)</f>
        <v>Iron Maiden</v>
      </c>
      <c r="D40" t="s">
        <v>21</v>
      </c>
      <c r="E40">
        <f>VLOOKUP(Songs[[#This Row],[Album]],AlbumInfo[#All],2,FALSE)</f>
        <v>1980</v>
      </c>
      <c r="F40" s="1">
        <v>2.2916666666666667E-3</v>
      </c>
      <c r="G40" s="2">
        <v>45022</v>
      </c>
    </row>
    <row r="41" spans="1:7" x14ac:dyDescent="0.25">
      <c r="A41" s="5">
        <v>40</v>
      </c>
      <c r="B41" t="s">
        <v>28</v>
      </c>
      <c r="C41" t="str">
        <f>VLOOKUP(Songs[[#This Row],[Album]],AlbumInfo[#All],3,FALSE)</f>
        <v>Iron Maiden</v>
      </c>
      <c r="D41" t="s">
        <v>28</v>
      </c>
      <c r="E41">
        <f>VLOOKUP(Songs[[#This Row],[Album]],AlbumInfo[#All],2,FALSE)</f>
        <v>1992</v>
      </c>
      <c r="F41" s="1">
        <v>5.0694444444444441E-3</v>
      </c>
      <c r="G41" s="2">
        <v>45022</v>
      </c>
    </row>
    <row r="42" spans="1:7" x14ac:dyDescent="0.25">
      <c r="A42" s="5">
        <v>41</v>
      </c>
      <c r="B42" t="s">
        <v>72</v>
      </c>
      <c r="C42" t="str">
        <f>VLOOKUP(Songs[[#This Row],[Album]],AlbumInfo[#All],3,FALSE)</f>
        <v>Iron Maiden</v>
      </c>
      <c r="D42" t="s">
        <v>42</v>
      </c>
      <c r="E42">
        <f>VLOOKUP(Songs[[#This Row],[Album]],AlbumInfo[#All],2,FALSE)</f>
        <v>1986</v>
      </c>
      <c r="F42" s="1">
        <v>5.1736111111111115E-3</v>
      </c>
      <c r="G42" s="2">
        <v>45022</v>
      </c>
    </row>
    <row r="43" spans="1:7" x14ac:dyDescent="0.25">
      <c r="A43" s="5">
        <v>42</v>
      </c>
      <c r="B43" t="s">
        <v>73</v>
      </c>
      <c r="C43" t="str">
        <f>VLOOKUP(Songs[[#This Row],[Album]],AlbumInfo[#All],3,FALSE)</f>
        <v>Iron Maiden</v>
      </c>
      <c r="D43" t="s">
        <v>74</v>
      </c>
      <c r="E43">
        <f>VLOOKUP(Songs[[#This Row],[Album]],AlbumInfo[#All],2,FALSE)</f>
        <v>1998</v>
      </c>
      <c r="F43" s="1">
        <v>6.2500000000000003E-3</v>
      </c>
      <c r="G43" s="2">
        <v>45022</v>
      </c>
    </row>
    <row r="44" spans="1:7" x14ac:dyDescent="0.25">
      <c r="A44" s="5">
        <v>43</v>
      </c>
      <c r="B44" t="s">
        <v>75</v>
      </c>
      <c r="C44" t="str">
        <f>VLOOKUP(Songs[[#This Row],[Album]],AlbumInfo[#All],3,FALSE)</f>
        <v>Helloween</v>
      </c>
      <c r="D44" t="s">
        <v>67</v>
      </c>
      <c r="E44">
        <f>VLOOKUP(Songs[[#This Row],[Album]],AlbumInfo[#All],2,FALSE)</f>
        <v>1988</v>
      </c>
      <c r="F44" s="1">
        <v>3.5763888888888889E-3</v>
      </c>
      <c r="G44" s="2">
        <v>45022</v>
      </c>
    </row>
    <row r="45" spans="1:7" x14ac:dyDescent="0.25">
      <c r="A45" s="5">
        <v>44</v>
      </c>
      <c r="B45" t="s">
        <v>76</v>
      </c>
      <c r="C45" t="str">
        <f>VLOOKUP(Songs[[#This Row],[Album]],AlbumInfo[#All],3,FALSE)</f>
        <v>Judas Priest</v>
      </c>
      <c r="D45" t="s">
        <v>13</v>
      </c>
      <c r="E45">
        <f>VLOOKUP(Songs[[#This Row],[Album]],AlbumInfo[#All],2,FALSE)</f>
        <v>1984</v>
      </c>
      <c r="F45" s="1">
        <v>3.0439814814814813E-3</v>
      </c>
      <c r="G45" s="2">
        <v>45022</v>
      </c>
    </row>
    <row r="46" spans="1:7" x14ac:dyDescent="0.25">
      <c r="A46" s="5">
        <v>45</v>
      </c>
      <c r="B46" t="s">
        <v>77</v>
      </c>
      <c r="C46" t="str">
        <f>VLOOKUP(Songs[[#This Row],[Album]],AlbumInfo[#All],3,FALSE)</f>
        <v>Iron Maiden</v>
      </c>
      <c r="D46" t="s">
        <v>49</v>
      </c>
      <c r="E46">
        <f>VLOOKUP(Songs[[#This Row],[Album]],AlbumInfo[#All],2,FALSE)</f>
        <v>1984</v>
      </c>
      <c r="F46" s="1">
        <v>4.2129629629629626E-3</v>
      </c>
      <c r="G46" s="2">
        <v>45024</v>
      </c>
    </row>
    <row r="47" spans="1:7" x14ac:dyDescent="0.25">
      <c r="A47" s="5">
        <v>46</v>
      </c>
      <c r="B47" t="s">
        <v>47</v>
      </c>
      <c r="C47" t="str">
        <f>VLOOKUP(Songs[[#This Row],[Album]],AlbumInfo[#All],3,FALSE)</f>
        <v>Iron Maiden</v>
      </c>
      <c r="D47" t="s">
        <v>47</v>
      </c>
      <c r="E47">
        <f>VLOOKUP(Songs[[#This Row],[Album]],AlbumInfo[#All],2,FALSE)</f>
        <v>1982</v>
      </c>
      <c r="F47" s="1">
        <v>3.3680555555555556E-3</v>
      </c>
      <c r="G47" s="2">
        <v>45024</v>
      </c>
    </row>
    <row r="48" spans="1:7" x14ac:dyDescent="0.25">
      <c r="A48" s="5">
        <v>47</v>
      </c>
      <c r="B48" t="s">
        <v>78</v>
      </c>
      <c r="C48" t="str">
        <f>VLOOKUP(Songs[[#This Row],[Album]],AlbumInfo[#All],3,FALSE)</f>
        <v>Black Sabbath</v>
      </c>
      <c r="D48" t="s">
        <v>79</v>
      </c>
      <c r="E48">
        <f>VLOOKUP(Songs[[#This Row],[Album]],AlbumInfo[#All],2,FALSE)</f>
        <v>1970</v>
      </c>
      <c r="F48" s="1">
        <v>4.1087962962962962E-3</v>
      </c>
      <c r="G48" s="2">
        <v>45024</v>
      </c>
    </row>
    <row r="49" spans="1:7" x14ac:dyDescent="0.25">
      <c r="A49" s="5">
        <v>48</v>
      </c>
      <c r="B49" t="s">
        <v>80</v>
      </c>
      <c r="C49" t="str">
        <f>VLOOKUP(Songs[[#This Row],[Album]],AlbumInfo[#All],3,FALSE)</f>
        <v>Judas Priest</v>
      </c>
      <c r="D49" t="s">
        <v>58</v>
      </c>
      <c r="E49">
        <f>VLOOKUP(Songs[[#This Row],[Album]],AlbumInfo[#All],2,FALSE)</f>
        <v>1980</v>
      </c>
      <c r="F49" s="1">
        <v>1.7824074074074075E-3</v>
      </c>
      <c r="G49" s="2">
        <v>45032</v>
      </c>
    </row>
    <row r="50" spans="1:7" x14ac:dyDescent="0.25">
      <c r="A50" s="5">
        <v>49</v>
      </c>
      <c r="B50" t="s">
        <v>79</v>
      </c>
      <c r="C50" t="str">
        <f>VLOOKUP(Songs[[#This Row],[Album]],AlbumInfo[#All],3,FALSE)</f>
        <v>Black Sabbath</v>
      </c>
      <c r="D50" t="s">
        <v>79</v>
      </c>
      <c r="E50">
        <f>VLOOKUP(Songs[[#This Row],[Album]],AlbumInfo[#All],2,FALSE)</f>
        <v>1970</v>
      </c>
      <c r="F50" s="1">
        <v>1.9444444444444444E-3</v>
      </c>
      <c r="G50" s="2">
        <v>45032</v>
      </c>
    </row>
    <row r="51" spans="1:7" x14ac:dyDescent="0.25">
      <c r="A51" s="5">
        <v>50</v>
      </c>
      <c r="B51" t="s">
        <v>81</v>
      </c>
      <c r="C51" t="str">
        <f>VLOOKUP(Songs[[#This Row],[Album]],AlbumInfo[#All],3,FALSE)</f>
        <v>Black Sabbath</v>
      </c>
      <c r="D51" t="s">
        <v>44</v>
      </c>
      <c r="E51">
        <f>VLOOKUP(Songs[[#This Row],[Album]],AlbumInfo[#All],2,FALSE)</f>
        <v>1980</v>
      </c>
      <c r="F51" s="1">
        <v>3.8773148148148148E-3</v>
      </c>
      <c r="G51" s="2">
        <v>45032</v>
      </c>
    </row>
    <row r="52" spans="1:7" x14ac:dyDescent="0.25">
      <c r="A52" s="5">
        <v>51</v>
      </c>
      <c r="B52" t="s">
        <v>82</v>
      </c>
      <c r="C52" t="str">
        <f>VLOOKUP(Songs[[#This Row],[Album]],AlbumInfo[#All],3,FALSE)</f>
        <v>Ozzy Osbourne</v>
      </c>
      <c r="D52" t="s">
        <v>83</v>
      </c>
      <c r="E52">
        <f>VLOOKUP(Songs[[#This Row],[Album]],AlbumInfo[#All],2,FALSE)</f>
        <v>1986</v>
      </c>
      <c r="F52" s="1">
        <v>2.9629629629629628E-3</v>
      </c>
      <c r="G52" s="2">
        <v>45032</v>
      </c>
    </row>
    <row r="53" spans="1:7" x14ac:dyDescent="0.25">
      <c r="A53" s="5">
        <v>52</v>
      </c>
      <c r="B53" t="s">
        <v>84</v>
      </c>
      <c r="C53" t="str">
        <f>VLOOKUP(Songs[[#This Row],[Album]],AlbumInfo[#All],3,FALSE)</f>
        <v>Iron Maiden</v>
      </c>
      <c r="D53" t="s">
        <v>85</v>
      </c>
      <c r="E53">
        <f>VLOOKUP(Songs[[#This Row],[Album]],AlbumInfo[#All],2,FALSE)</f>
        <v>2003</v>
      </c>
      <c r="F53" s="1">
        <v>5.8564814814814816E-3</v>
      </c>
      <c r="G53" s="2">
        <v>45032</v>
      </c>
    </row>
    <row r="54" spans="1:7" x14ac:dyDescent="0.25">
      <c r="A54" s="5">
        <v>53</v>
      </c>
      <c r="B54" t="s">
        <v>86</v>
      </c>
      <c r="C54" t="str">
        <f>VLOOKUP(Songs[[#This Row],[Album]],AlbumInfo[#All],3,FALSE)</f>
        <v>Iron Maiden</v>
      </c>
      <c r="D54" t="s">
        <v>62</v>
      </c>
      <c r="E54">
        <f>VLOOKUP(Songs[[#This Row],[Album]],AlbumInfo[#All],2,FALSE)</f>
        <v>1988</v>
      </c>
      <c r="F54" s="1">
        <v>2.4421296296296296E-3</v>
      </c>
      <c r="G54" s="2">
        <v>45032</v>
      </c>
    </row>
    <row r="55" spans="1:7" x14ac:dyDescent="0.25">
      <c r="A55" s="5">
        <v>54</v>
      </c>
      <c r="B55" t="s">
        <v>85</v>
      </c>
      <c r="C55" t="str">
        <f>VLOOKUP(Songs[[#This Row],[Album]],AlbumInfo[#All],3,FALSE)</f>
        <v>Iron Maiden</v>
      </c>
      <c r="D55" t="s">
        <v>85</v>
      </c>
      <c r="E55">
        <f>VLOOKUP(Songs[[#This Row],[Album]],AlbumInfo[#All],2,FALSE)</f>
        <v>2003</v>
      </c>
      <c r="F55" s="1">
        <v>5.8796296296296296E-3</v>
      </c>
      <c r="G55" s="2">
        <v>45032</v>
      </c>
    </row>
    <row r="56" spans="1:7" x14ac:dyDescent="0.25">
      <c r="A56" s="5">
        <v>55</v>
      </c>
      <c r="B56" t="s">
        <v>83</v>
      </c>
      <c r="C56" t="str">
        <f>VLOOKUP(Songs[[#This Row],[Album]],AlbumInfo[#All],3,FALSE)</f>
        <v>Ozzy Osbourne</v>
      </c>
      <c r="D56" t="s">
        <v>83</v>
      </c>
      <c r="E56">
        <f>VLOOKUP(Songs[[#This Row],[Album]],AlbumInfo[#All],2,FALSE)</f>
        <v>1986</v>
      </c>
      <c r="F56" s="1">
        <v>2.5925925925925925E-3</v>
      </c>
      <c r="G56" s="2">
        <v>45032</v>
      </c>
    </row>
    <row r="57" spans="1:7" x14ac:dyDescent="0.25">
      <c r="A57" s="5">
        <v>56</v>
      </c>
      <c r="B57" t="s">
        <v>87</v>
      </c>
      <c r="C57" t="str">
        <f>VLOOKUP(Songs[[#This Row],[Album]],AlbumInfo[#All],3,FALSE)</f>
        <v>Black Sabbath</v>
      </c>
      <c r="D57" t="s">
        <v>79</v>
      </c>
      <c r="E57">
        <f>VLOOKUP(Songs[[#This Row],[Album]],AlbumInfo[#All],2,FALSE)</f>
        <v>1970</v>
      </c>
      <c r="F57" s="1">
        <v>3.3564814814814816E-3</v>
      </c>
      <c r="G57" s="2">
        <v>45033</v>
      </c>
    </row>
    <row r="58" spans="1:7" x14ac:dyDescent="0.25">
      <c r="A58" s="5">
        <v>57</v>
      </c>
      <c r="B58" t="s">
        <v>88</v>
      </c>
      <c r="C58" t="str">
        <f>VLOOKUP(Songs[[#This Row],[Album]],AlbumInfo[#All],3,FALSE)</f>
        <v>Ozzy Osbourne</v>
      </c>
      <c r="D58" t="s">
        <v>89</v>
      </c>
      <c r="E58">
        <f>VLOOKUP(Songs[[#This Row],[Album]],AlbumInfo[#All],2,FALSE)</f>
        <v>1983</v>
      </c>
      <c r="F58" s="1">
        <v>2.9745370370370373E-3</v>
      </c>
      <c r="G58" s="2">
        <v>45033</v>
      </c>
    </row>
    <row r="59" spans="1:7" x14ac:dyDescent="0.25">
      <c r="A59" s="5">
        <v>58</v>
      </c>
      <c r="B59" t="s">
        <v>62</v>
      </c>
      <c r="C59" t="str">
        <f>VLOOKUP(Songs[[#This Row],[Album]],AlbumInfo[#All],3,FALSE)</f>
        <v>Iron Maiden</v>
      </c>
      <c r="D59" t="s">
        <v>62</v>
      </c>
      <c r="E59">
        <f>VLOOKUP(Songs[[#This Row],[Album]],AlbumInfo[#All],2,FALSE)</f>
        <v>1988</v>
      </c>
      <c r="F59" s="1">
        <v>6.875E-3</v>
      </c>
      <c r="G59" s="2">
        <v>45033</v>
      </c>
    </row>
    <row r="60" spans="1:7" x14ac:dyDescent="0.25">
      <c r="A60" s="5">
        <v>59</v>
      </c>
      <c r="B60" t="s">
        <v>90</v>
      </c>
      <c r="C60" t="str">
        <f>VLOOKUP(Songs[[#This Row],[Album]],AlbumInfo[#All],3,FALSE)</f>
        <v>Metallica</v>
      </c>
      <c r="D60" t="s">
        <v>40</v>
      </c>
      <c r="E60">
        <f>VLOOKUP(Songs[[#This Row],[Album]],AlbumInfo[#All],2,FALSE)</f>
        <v>1983</v>
      </c>
      <c r="F60" s="1">
        <v>5.0115740740740737E-3</v>
      </c>
      <c r="G60" s="2">
        <v>45033</v>
      </c>
    </row>
    <row r="61" spans="1:7" x14ac:dyDescent="0.25">
      <c r="A61" s="5">
        <v>60</v>
      </c>
      <c r="B61" t="s">
        <v>91</v>
      </c>
      <c r="C61" t="str">
        <f>VLOOKUP(Songs[[#This Row],[Album]],AlbumInfo[#All],3,FALSE)</f>
        <v>Black Sabbath</v>
      </c>
      <c r="D61" t="s">
        <v>92</v>
      </c>
      <c r="E61">
        <f>VLOOKUP(Songs[[#This Row],[Album]],AlbumInfo[#All],2,FALSE)</f>
        <v>1992</v>
      </c>
      <c r="F61" s="1">
        <v>3.5995370370370369E-3</v>
      </c>
      <c r="G61" s="2">
        <v>45033</v>
      </c>
    </row>
    <row r="62" spans="1:7" x14ac:dyDescent="0.25">
      <c r="A62" s="5">
        <v>61</v>
      </c>
      <c r="B62" t="s">
        <v>93</v>
      </c>
      <c r="C62" t="str">
        <f>VLOOKUP(Songs[[#This Row],[Album]],AlbumInfo[#All],3,FALSE)</f>
        <v>Black Sabbath</v>
      </c>
      <c r="D62" s="3">
        <v>13</v>
      </c>
      <c r="E62">
        <f>VLOOKUP(Songs[[#This Row],[Album]],AlbumInfo[#All],2,FALSE)</f>
        <v>2013</v>
      </c>
      <c r="F62" s="1">
        <v>6.1574074074074074E-3</v>
      </c>
      <c r="G62" s="2">
        <v>45033</v>
      </c>
    </row>
    <row r="63" spans="1:7" x14ac:dyDescent="0.25">
      <c r="A63" s="5">
        <v>62</v>
      </c>
      <c r="B63" t="s">
        <v>94</v>
      </c>
      <c r="C63" t="str">
        <f>VLOOKUP(Songs[[#This Row],[Album]],AlbumInfo[#All],3,FALSE)</f>
        <v>Iron Maiden</v>
      </c>
      <c r="D63" t="s">
        <v>42</v>
      </c>
      <c r="E63">
        <f>VLOOKUP(Songs[[#This Row],[Album]],AlbumInfo[#All],2,FALSE)</f>
        <v>1986</v>
      </c>
      <c r="F63" s="1">
        <v>4.0162037037037041E-3</v>
      </c>
      <c r="G63" s="2">
        <v>45082</v>
      </c>
    </row>
    <row r="64" spans="1:7" x14ac:dyDescent="0.25">
      <c r="A64" s="5">
        <v>63</v>
      </c>
      <c r="B64" t="s">
        <v>95</v>
      </c>
      <c r="C64" t="str">
        <f>VLOOKUP(Songs[[#This Row],[Album]],AlbumInfo[#All],3,FALSE)</f>
        <v>Iron Maiden</v>
      </c>
      <c r="D64" t="s">
        <v>96</v>
      </c>
      <c r="E64">
        <f>VLOOKUP(Songs[[#This Row],[Album]],AlbumInfo[#All],2,FALSE)</f>
        <v>2021</v>
      </c>
      <c r="F64" s="1">
        <v>4.3287037037037035E-3</v>
      </c>
      <c r="G64" s="2">
        <v>45082</v>
      </c>
    </row>
    <row r="65" spans="1:7" x14ac:dyDescent="0.25">
      <c r="A65" s="5">
        <v>64</v>
      </c>
      <c r="B65" t="s">
        <v>97</v>
      </c>
      <c r="C65" t="str">
        <f>VLOOKUP(Songs[[#This Row],[Album]],AlbumInfo[#All],3,FALSE)</f>
        <v>Iron Maiden</v>
      </c>
      <c r="D65" t="s">
        <v>47</v>
      </c>
      <c r="E65">
        <f>VLOOKUP(Songs[[#This Row],[Album]],AlbumInfo[#All],2,FALSE)</f>
        <v>1982</v>
      </c>
      <c r="F65" s="1">
        <v>4.2013888888888891E-3</v>
      </c>
      <c r="G65" s="2">
        <v>45082</v>
      </c>
    </row>
    <row r="66" spans="1:7" x14ac:dyDescent="0.25">
      <c r="A66" s="5">
        <v>65</v>
      </c>
      <c r="B66" t="s">
        <v>98</v>
      </c>
      <c r="C66" t="str">
        <f>VLOOKUP(Songs[[#This Row],[Album]],AlbumInfo[#All],3,FALSE)</f>
        <v>Iron Maiden</v>
      </c>
      <c r="D66" t="s">
        <v>42</v>
      </c>
      <c r="E66">
        <f>VLOOKUP(Songs[[#This Row],[Album]],AlbumInfo[#All],2,FALSE)</f>
        <v>1986</v>
      </c>
      <c r="F66" s="1">
        <v>5.138888888888889E-3</v>
      </c>
      <c r="G66" s="2">
        <v>45082</v>
      </c>
    </row>
    <row r="67" spans="1:7" x14ac:dyDescent="0.25">
      <c r="A67" s="5">
        <v>66</v>
      </c>
      <c r="B67" t="s">
        <v>21</v>
      </c>
      <c r="C67" t="str">
        <f>VLOOKUP(Songs[[#This Row],[Album]],AlbumInfo[#All],3,FALSE)</f>
        <v>Iron Maiden</v>
      </c>
      <c r="D67" t="s">
        <v>21</v>
      </c>
      <c r="E67">
        <f>VLOOKUP(Songs[[#This Row],[Album]],AlbumInfo[#All],2,FALSE)</f>
        <v>1980</v>
      </c>
      <c r="F67" s="1">
        <v>2.476851851851852E-3</v>
      </c>
      <c r="G67" s="2">
        <v>45082</v>
      </c>
    </row>
    <row r="68" spans="1:7" x14ac:dyDescent="0.25">
      <c r="A68" s="5">
        <v>67</v>
      </c>
      <c r="B68" t="s">
        <v>99</v>
      </c>
      <c r="C68" t="str">
        <f>VLOOKUP(Songs[[#This Row],[Album]],AlbumInfo[#All],3,FALSE)</f>
        <v>Black Sabbath</v>
      </c>
      <c r="D68" t="s">
        <v>79</v>
      </c>
      <c r="E68">
        <f>VLOOKUP(Songs[[#This Row],[Album]],AlbumInfo[#All],2,FALSE)</f>
        <v>1970</v>
      </c>
      <c r="F68" s="1">
        <v>5.4861111111111109E-3</v>
      </c>
      <c r="G68" s="2">
        <v>45086</v>
      </c>
    </row>
    <row r="69" spans="1:7" x14ac:dyDescent="0.25">
      <c r="A69" s="5">
        <v>68</v>
      </c>
      <c r="B69" t="s">
        <v>100</v>
      </c>
      <c r="C69" t="str">
        <f>VLOOKUP(Songs[[#This Row],[Album]],AlbumInfo[#All],3,FALSE)</f>
        <v>Metallica</v>
      </c>
      <c r="D69" t="s">
        <v>101</v>
      </c>
      <c r="E69">
        <f>VLOOKUP(Songs[[#This Row],[Album]],AlbumInfo[#All],2,FALSE)</f>
        <v>1984</v>
      </c>
      <c r="F69" s="1">
        <v>3.5879629629629629E-3</v>
      </c>
      <c r="G69" s="2">
        <v>45086</v>
      </c>
    </row>
    <row r="70" spans="1:7" x14ac:dyDescent="0.25">
      <c r="A70" s="5">
        <v>69</v>
      </c>
      <c r="B70" t="s">
        <v>102</v>
      </c>
      <c r="C70" t="str">
        <f>VLOOKUP(Songs[[#This Row],[Album]],AlbumInfo[#All],3,FALSE)</f>
        <v>Metallica</v>
      </c>
      <c r="D70" t="s">
        <v>102</v>
      </c>
      <c r="E70">
        <f>VLOOKUP(Songs[[#This Row],[Album]],AlbumInfo[#All],2,FALSE)</f>
        <v>1986</v>
      </c>
      <c r="F70" s="1">
        <v>5.9606481481481481E-3</v>
      </c>
      <c r="G70" s="2">
        <v>45086</v>
      </c>
    </row>
    <row r="71" spans="1:7" x14ac:dyDescent="0.25">
      <c r="A71" s="5">
        <v>70</v>
      </c>
      <c r="B71" t="s">
        <v>103</v>
      </c>
      <c r="C71" t="str">
        <f>VLOOKUP(Songs[[#This Row],[Album]],AlbumInfo[#All],3,FALSE)</f>
        <v>Metallica</v>
      </c>
      <c r="D71" t="s">
        <v>101</v>
      </c>
      <c r="E71">
        <f>VLOOKUP(Songs[[#This Row],[Album]],AlbumInfo[#All],2,FALSE)</f>
        <v>1984</v>
      </c>
      <c r="F71" s="1">
        <v>4.8263888888888887E-3</v>
      </c>
      <c r="G71" s="2">
        <v>45086</v>
      </c>
    </row>
    <row r="72" spans="1:7" x14ac:dyDescent="0.25">
      <c r="A72" s="5">
        <v>71</v>
      </c>
      <c r="B72" t="s">
        <v>104</v>
      </c>
      <c r="C72" t="str">
        <f>VLOOKUP(Songs[[#This Row],[Album]],AlbumInfo[#All],3,FALSE)</f>
        <v>Metallica</v>
      </c>
      <c r="D72" t="s">
        <v>102</v>
      </c>
      <c r="E72">
        <f>VLOOKUP(Songs[[#This Row],[Album]],AlbumInfo[#All],2,FALSE)</f>
        <v>1986</v>
      </c>
      <c r="F72" s="1">
        <v>5.7523148148148151E-3</v>
      </c>
      <c r="G72" s="2">
        <v>45086</v>
      </c>
    </row>
    <row r="73" spans="1:7" x14ac:dyDescent="0.25">
      <c r="A73" s="5">
        <v>72</v>
      </c>
      <c r="B73" t="s">
        <v>105</v>
      </c>
      <c r="C73" t="str">
        <f>VLOOKUP(Songs[[#This Row],[Album]],AlbumInfo[#All],3,FALSE)</f>
        <v>Metallica</v>
      </c>
      <c r="D73" t="s">
        <v>39</v>
      </c>
      <c r="E73">
        <f>VLOOKUP(Songs[[#This Row],[Album]],AlbumInfo[#All],2,FALSE)</f>
        <v>1991</v>
      </c>
      <c r="F73" s="1">
        <v>3.8310185185185183E-3</v>
      </c>
      <c r="G73" s="2">
        <v>45092</v>
      </c>
    </row>
    <row r="74" spans="1:7" x14ac:dyDescent="0.25">
      <c r="A74" s="5">
        <v>73</v>
      </c>
      <c r="B74" t="s">
        <v>106</v>
      </c>
      <c r="C74" t="str">
        <f>VLOOKUP(Songs[[#This Row],[Album]],AlbumInfo[#All],3,FALSE)</f>
        <v>Metallica</v>
      </c>
      <c r="D74" t="s">
        <v>101</v>
      </c>
      <c r="E74">
        <f>VLOOKUP(Songs[[#This Row],[Album]],AlbumInfo[#All],2,FALSE)</f>
        <v>1984</v>
      </c>
      <c r="F74" s="1">
        <v>4.5833333333333334E-3</v>
      </c>
      <c r="G74" s="2">
        <v>45092</v>
      </c>
    </row>
    <row r="75" spans="1:7" x14ac:dyDescent="0.25">
      <c r="A75" s="5">
        <v>74</v>
      </c>
      <c r="B75" t="s">
        <v>107</v>
      </c>
      <c r="C75" t="str">
        <f>VLOOKUP(Songs[[#This Row],[Album]],AlbumInfo[#All],3,FALSE)</f>
        <v>Helloween</v>
      </c>
      <c r="D75" t="s">
        <v>67</v>
      </c>
      <c r="E75">
        <f>VLOOKUP(Songs[[#This Row],[Album]],AlbumInfo[#All],2,FALSE)</f>
        <v>1988</v>
      </c>
      <c r="F75" s="1">
        <v>3.2523148148148147E-3</v>
      </c>
      <c r="G75" s="2">
        <v>45097</v>
      </c>
    </row>
    <row r="76" spans="1:7" x14ac:dyDescent="0.25">
      <c r="A76" s="5">
        <v>75</v>
      </c>
      <c r="B76" t="s">
        <v>108</v>
      </c>
      <c r="C76" t="str">
        <f>VLOOKUP(Songs[[#This Row],[Album]],AlbumInfo[#All],3,FALSE)</f>
        <v>Metallica</v>
      </c>
      <c r="D76" t="s">
        <v>39</v>
      </c>
      <c r="E76">
        <f>VLOOKUP(Songs[[#This Row],[Album]],AlbumInfo[#All],2,FALSE)</f>
        <v>1991</v>
      </c>
      <c r="F76" s="1">
        <v>2.7777777777777779E-3</v>
      </c>
      <c r="G76" s="2">
        <v>45123</v>
      </c>
    </row>
    <row r="77" spans="1:7" x14ac:dyDescent="0.25">
      <c r="A77" s="5">
        <v>76</v>
      </c>
      <c r="B77" t="s">
        <v>109</v>
      </c>
      <c r="C77" t="str">
        <f>VLOOKUP(Songs[[#This Row],[Album]],AlbumInfo[#All],3,FALSE)</f>
        <v>Metallica</v>
      </c>
      <c r="D77" t="s">
        <v>39</v>
      </c>
      <c r="E77">
        <f>VLOOKUP(Songs[[#This Row],[Album]],AlbumInfo[#All],2,FALSE)</f>
        <v>1991</v>
      </c>
      <c r="F77" s="1">
        <v>3.7499999999999999E-3</v>
      </c>
      <c r="G77" s="2">
        <v>45123</v>
      </c>
    </row>
    <row r="78" spans="1:7" x14ac:dyDescent="0.25">
      <c r="A78" s="5">
        <v>77</v>
      </c>
      <c r="B78" t="s">
        <v>110</v>
      </c>
      <c r="C78" t="str">
        <f>VLOOKUP(Songs[[#This Row],[Album]],AlbumInfo[#All],3,FALSE)</f>
        <v>OOMPH!</v>
      </c>
      <c r="D78" t="s">
        <v>112</v>
      </c>
      <c r="E78">
        <f>VLOOKUP(Songs[[#This Row],[Album]],AlbumInfo[#All],2,FALSE)</f>
        <v>2006</v>
      </c>
      <c r="F78" s="1">
        <v>2.7199074074074074E-3</v>
      </c>
      <c r="G78" s="2">
        <v>45131</v>
      </c>
    </row>
    <row r="79" spans="1:7" x14ac:dyDescent="0.25">
      <c r="A79" s="5">
        <v>78</v>
      </c>
      <c r="B79" t="s">
        <v>113</v>
      </c>
      <c r="C79" t="str">
        <f>VLOOKUP(Songs[[#This Row],[Album]],AlbumInfo[#All],3,FALSE)</f>
        <v>OOMPH!</v>
      </c>
      <c r="D79" t="s">
        <v>112</v>
      </c>
      <c r="E79">
        <f>VLOOKUP(Songs[[#This Row],[Album]],AlbumInfo[#All],2,FALSE)</f>
        <v>2006</v>
      </c>
      <c r="F79" s="1">
        <v>2.7083333333333334E-3</v>
      </c>
      <c r="G79" s="2">
        <v>45131</v>
      </c>
    </row>
    <row r="80" spans="1:7" x14ac:dyDescent="0.25">
      <c r="A80" s="5">
        <v>79</v>
      </c>
      <c r="B80" t="s">
        <v>114</v>
      </c>
      <c r="C80" t="str">
        <f>VLOOKUP(Songs[[#This Row],[Album]],AlbumInfo[#All],3,FALSE)</f>
        <v>OOMPH!</v>
      </c>
      <c r="D80" t="s">
        <v>112</v>
      </c>
      <c r="E80">
        <f>VLOOKUP(Songs[[#This Row],[Album]],AlbumInfo[#All],2,FALSE)</f>
        <v>2006</v>
      </c>
      <c r="F80" s="1">
        <v>2.8587962962962963E-3</v>
      </c>
      <c r="G80" s="2">
        <v>45131</v>
      </c>
    </row>
    <row r="81" spans="1:7" x14ac:dyDescent="0.25">
      <c r="A81" s="5">
        <v>80</v>
      </c>
      <c r="B81" t="s">
        <v>115</v>
      </c>
      <c r="C81" t="str">
        <f>VLOOKUP(Songs[[#This Row],[Album]],AlbumInfo[#All],3,FALSE)</f>
        <v>OOMPH!</v>
      </c>
      <c r="D81" t="s">
        <v>112</v>
      </c>
      <c r="E81">
        <f>VLOOKUP(Songs[[#This Row],[Album]],AlbumInfo[#All],2,FALSE)</f>
        <v>2006</v>
      </c>
      <c r="F81" s="1">
        <v>2.5231481481481481E-3</v>
      </c>
      <c r="G81" s="2">
        <v>45131</v>
      </c>
    </row>
    <row r="82" spans="1:7" x14ac:dyDescent="0.25">
      <c r="A82" s="5">
        <v>81</v>
      </c>
      <c r="B82" t="s">
        <v>116</v>
      </c>
      <c r="C82" t="str">
        <f>VLOOKUP(Songs[[#This Row],[Album]],AlbumInfo[#All],3,FALSE)</f>
        <v>Metallica</v>
      </c>
      <c r="D82" t="s">
        <v>39</v>
      </c>
      <c r="E82">
        <f>VLOOKUP(Songs[[#This Row],[Album]],AlbumInfo[#All],2,FALSE)</f>
        <v>1991</v>
      </c>
      <c r="F82" s="1">
        <v>4.4675925925925924E-3</v>
      </c>
      <c r="G82" s="2">
        <v>45138</v>
      </c>
    </row>
    <row r="83" spans="1:7" x14ac:dyDescent="0.25">
      <c r="A83" s="5">
        <v>82</v>
      </c>
      <c r="B83" t="s">
        <v>117</v>
      </c>
      <c r="C83" t="str">
        <f>VLOOKUP(Songs[[#This Row],[Album]],AlbumInfo[#All],3,FALSE)</f>
        <v>Metallica</v>
      </c>
      <c r="D83" t="s">
        <v>39</v>
      </c>
      <c r="E83">
        <f>VLOOKUP(Songs[[#This Row],[Album]],AlbumInfo[#All],2,FALSE)</f>
        <v>1991</v>
      </c>
      <c r="F83" s="1">
        <v>4.4907407407407405E-3</v>
      </c>
      <c r="G83" s="2">
        <v>45152</v>
      </c>
    </row>
    <row r="84" spans="1:7" x14ac:dyDescent="0.25">
      <c r="A84" s="5">
        <v>83</v>
      </c>
      <c r="B84" t="s">
        <v>118</v>
      </c>
      <c r="C84" t="str">
        <f>VLOOKUP(Songs[[#This Row],[Album]],AlbumInfo[#All],3,FALSE)</f>
        <v>Metallica</v>
      </c>
      <c r="D84" t="s">
        <v>119</v>
      </c>
      <c r="E84">
        <f>VLOOKUP(Songs[[#This Row],[Album]],AlbumInfo[#All],2,FALSE)</f>
        <v>1997</v>
      </c>
      <c r="F84" s="1">
        <v>3.1250000000000002E-3</v>
      </c>
      <c r="G84" s="2">
        <v>45200</v>
      </c>
    </row>
    <row r="85" spans="1:7" x14ac:dyDescent="0.25">
      <c r="A85" s="5">
        <v>84</v>
      </c>
      <c r="B85" t="s">
        <v>120</v>
      </c>
      <c r="C85" t="str">
        <f>VLOOKUP(Songs[[#This Row],[Album]],AlbumInfo[#All],3,FALSE)</f>
        <v>Metallica</v>
      </c>
      <c r="D85" t="s">
        <v>121</v>
      </c>
      <c r="E85">
        <f>VLOOKUP(Songs[[#This Row],[Album]],AlbumInfo[#All],2,FALSE)</f>
        <v>1988</v>
      </c>
      <c r="F85" s="1">
        <v>5.1736111111111115E-3</v>
      </c>
      <c r="G85" s="2">
        <v>45207</v>
      </c>
    </row>
    <row r="86" spans="1:7" x14ac:dyDescent="0.25">
      <c r="A86" s="5">
        <v>85</v>
      </c>
      <c r="B86" t="s">
        <v>122</v>
      </c>
      <c r="C86" t="str">
        <f>VLOOKUP(Songs[[#This Row],[Album]],AlbumInfo[#All],3,FALSE)</f>
        <v>Metallica</v>
      </c>
      <c r="D86" t="s">
        <v>119</v>
      </c>
      <c r="E86">
        <f>VLOOKUP(Songs[[#This Row],[Album]],AlbumInfo[#All],2,FALSE)</f>
        <v>1997</v>
      </c>
      <c r="F86" s="1">
        <v>4.5833333333333334E-3</v>
      </c>
      <c r="G86" s="2">
        <v>45208</v>
      </c>
    </row>
    <row r="87" spans="1:7" x14ac:dyDescent="0.25">
      <c r="A87" s="5">
        <v>86</v>
      </c>
      <c r="B87" t="s">
        <v>123</v>
      </c>
      <c r="C87" t="str">
        <f>VLOOKUP(Songs[[#This Row],[Album]],AlbumInfo[#All],3,FALSE)</f>
        <v>Metallica</v>
      </c>
      <c r="D87" t="s">
        <v>121</v>
      </c>
      <c r="E87">
        <f>VLOOKUP(Songs[[#This Row],[Album]],AlbumInfo[#All],2,FALSE)</f>
        <v>1988</v>
      </c>
      <c r="F87" s="1">
        <v>4.6412037037037038E-3</v>
      </c>
      <c r="G87" s="2">
        <v>45271</v>
      </c>
    </row>
    <row r="88" spans="1:7" x14ac:dyDescent="0.25">
      <c r="A88" s="5">
        <v>87</v>
      </c>
      <c r="B88" t="s">
        <v>124</v>
      </c>
      <c r="C88" t="str">
        <f>VLOOKUP(Songs[[#This Row],[Album]],AlbumInfo[#All],3,FALSE)</f>
        <v>Metallica</v>
      </c>
      <c r="D88" t="s">
        <v>125</v>
      </c>
      <c r="E88">
        <f>VLOOKUP(Songs[[#This Row],[Album]],AlbumInfo[#All],2,FALSE)</f>
        <v>1996</v>
      </c>
      <c r="F88" s="1">
        <v>3.1018518518518517E-3</v>
      </c>
      <c r="G88" s="2">
        <v>45271</v>
      </c>
    </row>
    <row r="89" spans="1:7" x14ac:dyDescent="0.25">
      <c r="A89" s="5">
        <v>88</v>
      </c>
      <c r="B89" t="s">
        <v>126</v>
      </c>
      <c r="C89" t="str">
        <f>VLOOKUP(Songs[[#This Row],[Album]],AlbumInfo[#All],3,FALSE)</f>
        <v>Metallica</v>
      </c>
      <c r="D89" t="s">
        <v>125</v>
      </c>
      <c r="E89">
        <f>VLOOKUP(Songs[[#This Row],[Album]],AlbumInfo[#All],2,FALSE)</f>
        <v>1996</v>
      </c>
      <c r="F89" s="1">
        <v>3.8194444444444443E-3</v>
      </c>
      <c r="G89" s="2">
        <v>45271</v>
      </c>
    </row>
    <row r="90" spans="1:7" x14ac:dyDescent="0.25">
      <c r="A90" s="5">
        <v>89</v>
      </c>
      <c r="B90" t="s">
        <v>127</v>
      </c>
      <c r="C90" t="str">
        <f>VLOOKUP(Songs[[#This Row],[Album]],AlbumInfo[#All],3,FALSE)</f>
        <v>Metallica</v>
      </c>
      <c r="D90" t="s">
        <v>125</v>
      </c>
      <c r="E90">
        <f>VLOOKUP(Songs[[#This Row],[Album]],AlbumInfo[#All],2,FALSE)</f>
        <v>1996</v>
      </c>
      <c r="F90" s="1">
        <v>3.4027777777777776E-3</v>
      </c>
      <c r="G90" s="2">
        <v>45271</v>
      </c>
    </row>
    <row r="91" spans="1:7" x14ac:dyDescent="0.25">
      <c r="A91" s="5">
        <v>90</v>
      </c>
      <c r="B91" t="s">
        <v>128</v>
      </c>
      <c r="C91" t="str">
        <f>VLOOKUP(Songs[[#This Row],[Album]],AlbumInfo[#All],3,FALSE)</f>
        <v>Metallica</v>
      </c>
      <c r="D91" t="s">
        <v>129</v>
      </c>
      <c r="E91">
        <f>VLOOKUP(Songs[[#This Row],[Album]],AlbumInfo[#All],2,FALSE)</f>
        <v>2008</v>
      </c>
      <c r="F91" s="1">
        <v>5.4050925925925924E-3</v>
      </c>
      <c r="G91" s="2">
        <v>45271</v>
      </c>
    </row>
    <row r="92" spans="1:7" x14ac:dyDescent="0.25">
      <c r="A92" s="5">
        <v>91</v>
      </c>
      <c r="B92" t="s">
        <v>130</v>
      </c>
      <c r="C92" t="str">
        <f>VLOOKUP(Songs[[#This Row],[Album]],AlbumInfo[#All],3,FALSE)</f>
        <v>Metallica</v>
      </c>
      <c r="D92" t="s">
        <v>129</v>
      </c>
      <c r="E92">
        <f>VLOOKUP(Songs[[#This Row],[Album]],AlbumInfo[#All],2,FALSE)</f>
        <v>2008</v>
      </c>
      <c r="F92" s="1">
        <v>4.9537037037037041E-3</v>
      </c>
      <c r="G92" s="2">
        <v>45271</v>
      </c>
    </row>
    <row r="93" spans="1:7" x14ac:dyDescent="0.25">
      <c r="A93" s="5">
        <v>92</v>
      </c>
      <c r="B93" t="s">
        <v>131</v>
      </c>
      <c r="C93" t="str">
        <f>VLOOKUP(Songs[[#This Row],[Album]],AlbumInfo[#All],3,FALSE)</f>
        <v>Metallica</v>
      </c>
      <c r="D93" t="s">
        <v>125</v>
      </c>
      <c r="E93">
        <f>VLOOKUP(Songs[[#This Row],[Album]],AlbumInfo[#All],2,FALSE)</f>
        <v>1996</v>
      </c>
      <c r="F93" s="1">
        <v>5.7638888888888887E-3</v>
      </c>
      <c r="G93" s="2">
        <v>45271</v>
      </c>
    </row>
    <row r="94" spans="1:7" x14ac:dyDescent="0.25">
      <c r="A94" s="5">
        <v>93</v>
      </c>
      <c r="B94" t="s">
        <v>132</v>
      </c>
      <c r="C94" t="str">
        <f>VLOOKUP(Songs[[#This Row],[Album]],AlbumInfo[#All],3,FALSE)</f>
        <v>Metallica</v>
      </c>
      <c r="D94" t="s">
        <v>121</v>
      </c>
      <c r="E94">
        <f>VLOOKUP(Songs[[#This Row],[Album]],AlbumInfo[#All],2,FALSE)</f>
        <v>1988</v>
      </c>
      <c r="F94" s="1">
        <v>4.5138888888888885E-3</v>
      </c>
      <c r="G94" s="2">
        <v>45273</v>
      </c>
    </row>
    <row r="95" spans="1:7" x14ac:dyDescent="0.25">
      <c r="A95" s="5">
        <v>94</v>
      </c>
      <c r="B95" t="s">
        <v>150</v>
      </c>
      <c r="C95" t="str">
        <f>VLOOKUP(Songs[[#This Row],[Album]],AlbumInfo[#All],3,FALSE)</f>
        <v>Iron Maiden</v>
      </c>
      <c r="D95" t="s">
        <v>42</v>
      </c>
      <c r="E95">
        <f>VLOOKUP(Songs[[#This Row],[Album]],AlbumInfo[#All],2,FALSE)</f>
        <v>1986</v>
      </c>
      <c r="F95" s="1">
        <v>4.5486111111111109E-3</v>
      </c>
      <c r="G95" s="2">
        <v>45273</v>
      </c>
    </row>
    <row r="96" spans="1:7" x14ac:dyDescent="0.25">
      <c r="A96" s="5">
        <v>95</v>
      </c>
      <c r="B96" t="s">
        <v>133</v>
      </c>
      <c r="C96" t="str">
        <f>VLOOKUP(Songs[[#This Row],[Album]],AlbumInfo[#All],3,FALSE)</f>
        <v>Iron Maiden</v>
      </c>
      <c r="D96" t="s">
        <v>42</v>
      </c>
      <c r="E96">
        <f>VLOOKUP(Songs[[#This Row],[Album]],AlbumInfo[#All],2,FALSE)</f>
        <v>1986</v>
      </c>
      <c r="F96" s="1">
        <v>5.9837962962962961E-3</v>
      </c>
      <c r="G96" s="2">
        <v>45273</v>
      </c>
    </row>
    <row r="97" spans="1:10" x14ac:dyDescent="0.25">
      <c r="A97" s="5">
        <v>96</v>
      </c>
      <c r="B97" t="s">
        <v>134</v>
      </c>
      <c r="C97" t="str">
        <f>VLOOKUP(Songs[[#This Row],[Album]],AlbumInfo[#All],3,FALSE)</f>
        <v>Iron Maiden</v>
      </c>
      <c r="D97" t="s">
        <v>22</v>
      </c>
      <c r="E97">
        <f>VLOOKUP(Songs[[#This Row],[Album]],AlbumInfo[#All],2,FALSE)</f>
        <v>1983</v>
      </c>
      <c r="F97" s="1">
        <v>2.4074074074074076E-3</v>
      </c>
      <c r="G97" s="2">
        <v>45273</v>
      </c>
    </row>
    <row r="98" spans="1:10" x14ac:dyDescent="0.25">
      <c r="A98" s="5">
        <v>97</v>
      </c>
      <c r="B98" t="s">
        <v>135</v>
      </c>
      <c r="C98" t="str">
        <f>VLOOKUP(Songs[[#This Row],[Album]],AlbumInfo[#All],3,FALSE)</f>
        <v>Metallica</v>
      </c>
      <c r="D98" t="s">
        <v>101</v>
      </c>
      <c r="E98">
        <f>VLOOKUP(Songs[[#This Row],[Album]],AlbumInfo[#All],2,FALSE)</f>
        <v>1984</v>
      </c>
      <c r="F98" s="1">
        <v>2.8240740740740739E-3</v>
      </c>
      <c r="G98" s="2">
        <v>45273</v>
      </c>
    </row>
    <row r="99" spans="1:10" x14ac:dyDescent="0.25">
      <c r="A99" s="5">
        <v>98</v>
      </c>
      <c r="B99" t="s">
        <v>121</v>
      </c>
      <c r="C99" t="str">
        <f>VLOOKUP(Songs[[#This Row],[Album]],AlbumInfo[#All],3,FALSE)</f>
        <v>Metallica</v>
      </c>
      <c r="D99" t="s">
        <v>121</v>
      </c>
      <c r="E99">
        <f>VLOOKUP(Songs[[#This Row],[Album]],AlbumInfo[#All],2,FALSE)</f>
        <v>1988</v>
      </c>
      <c r="F99" s="1">
        <v>6.7939814814814816E-3</v>
      </c>
      <c r="G99" s="2">
        <v>45273</v>
      </c>
    </row>
    <row r="100" spans="1:10" x14ac:dyDescent="0.25">
      <c r="A100" s="5">
        <v>99</v>
      </c>
      <c r="B100" t="s">
        <v>136</v>
      </c>
      <c r="C100" t="str">
        <f>VLOOKUP(Songs[[#This Row],[Album]],AlbumInfo[#All],3,FALSE)</f>
        <v>Metallica</v>
      </c>
      <c r="D100" t="s">
        <v>102</v>
      </c>
      <c r="E100">
        <f>VLOOKUP(Songs[[#This Row],[Album]],AlbumInfo[#All],2,FALSE)</f>
        <v>1986</v>
      </c>
      <c r="F100" s="1">
        <v>4.5833333333333334E-3</v>
      </c>
      <c r="G100" s="2">
        <v>45296</v>
      </c>
    </row>
    <row r="101" spans="1:10" x14ac:dyDescent="0.25">
      <c r="A101" s="5">
        <v>100</v>
      </c>
      <c r="B101" t="s">
        <v>137</v>
      </c>
      <c r="C101" t="str">
        <f>VLOOKUP(Songs[[#This Row],[Album]],AlbumInfo[#All],3,FALSE)</f>
        <v>Iron Maiden</v>
      </c>
      <c r="D101" t="s">
        <v>138</v>
      </c>
      <c r="E101">
        <f>VLOOKUP(Songs[[#This Row],[Album]],AlbumInfo[#All],2,FALSE)</f>
        <v>1995</v>
      </c>
      <c r="F101" s="1">
        <v>2.9398148148148148E-3</v>
      </c>
      <c r="G101" s="2">
        <v>45297</v>
      </c>
    </row>
    <row r="102" spans="1:10" x14ac:dyDescent="0.25">
      <c r="A102" s="5">
        <v>101</v>
      </c>
      <c r="B102" t="s">
        <v>139</v>
      </c>
      <c r="C102" t="str">
        <f>VLOOKUP(Songs[[#This Row],[Album]],AlbumInfo[#All],3,FALSE)</f>
        <v>Iron Maiden</v>
      </c>
      <c r="D102" t="s">
        <v>22</v>
      </c>
      <c r="E102">
        <f>VLOOKUP(Songs[[#This Row],[Album]],AlbumInfo[#All],2,FALSE)</f>
        <v>1983</v>
      </c>
      <c r="F102" s="1">
        <v>3.7847222222222223E-3</v>
      </c>
      <c r="G102" s="2">
        <v>45304</v>
      </c>
    </row>
    <row r="103" spans="1:10" x14ac:dyDescent="0.25">
      <c r="A103" s="5">
        <v>102</v>
      </c>
      <c r="B103" t="s">
        <v>140</v>
      </c>
      <c r="C103" t="str">
        <f>VLOOKUP(Songs[[#This Row],[Album]],AlbumInfo[#All],3,FALSE)</f>
        <v>Iron Maiden</v>
      </c>
      <c r="D103" t="s">
        <v>70</v>
      </c>
      <c r="E103">
        <f>VLOOKUP(Songs[[#This Row],[Album]],AlbumInfo[#All],2,FALSE)</f>
        <v>2000</v>
      </c>
      <c r="F103" s="1">
        <v>5.0231481481481481E-3</v>
      </c>
      <c r="G103" s="2">
        <v>45357</v>
      </c>
    </row>
    <row r="104" spans="1:10" x14ac:dyDescent="0.25">
      <c r="A104" s="5">
        <v>103</v>
      </c>
      <c r="B104" t="s">
        <v>141</v>
      </c>
      <c r="C104" t="str">
        <f>VLOOKUP(Songs[[#This Row],[Album]],AlbumInfo[#All],3,FALSE)</f>
        <v>Iron Maiden</v>
      </c>
      <c r="D104" t="s">
        <v>70</v>
      </c>
      <c r="E104">
        <f>VLOOKUP(Songs[[#This Row],[Album]],AlbumInfo[#All],2,FALSE)</f>
        <v>2000</v>
      </c>
      <c r="F104" s="1">
        <v>3.2754629629629631E-3</v>
      </c>
      <c r="G104" s="2">
        <v>45357</v>
      </c>
    </row>
    <row r="105" spans="1:10" x14ac:dyDescent="0.25">
      <c r="A105" s="5">
        <v>104</v>
      </c>
      <c r="B105" t="s">
        <v>142</v>
      </c>
      <c r="C105" t="str">
        <f>VLOOKUP(Songs[[#This Row],[Album]],AlbumInfo[#All],3,FALSE)</f>
        <v>Iron Maiden</v>
      </c>
      <c r="D105" t="s">
        <v>70</v>
      </c>
      <c r="E105">
        <f>VLOOKUP(Songs[[#This Row],[Album]],AlbumInfo[#All],2,FALSE)</f>
        <v>2000</v>
      </c>
      <c r="F105" s="1">
        <v>2.7893518518518519E-3</v>
      </c>
      <c r="G105" s="2">
        <v>45357</v>
      </c>
    </row>
    <row r="106" spans="1:10" x14ac:dyDescent="0.25">
      <c r="A106" s="5">
        <v>105</v>
      </c>
      <c r="B106" t="s">
        <v>143</v>
      </c>
      <c r="C106" t="str">
        <f>VLOOKUP(Songs[[#This Row],[Album]],AlbumInfo[#All],3,FALSE)</f>
        <v>Iron Maiden</v>
      </c>
      <c r="D106" t="s">
        <v>62</v>
      </c>
      <c r="E106">
        <f>VLOOKUP(Songs[[#This Row],[Album]],AlbumInfo[#All],2,FALSE)</f>
        <v>1988</v>
      </c>
      <c r="F106" s="1">
        <v>4.2708333333333331E-3</v>
      </c>
      <c r="G106" s="2">
        <v>45356</v>
      </c>
    </row>
    <row r="107" spans="1:10" x14ac:dyDescent="0.25">
      <c r="A107" s="5">
        <v>106</v>
      </c>
      <c r="B107" t="s">
        <v>144</v>
      </c>
      <c r="C107" t="str">
        <f>VLOOKUP(Songs[[#This Row],[Album]],AlbumInfo[#All],3,FALSE)</f>
        <v>Iron Maiden</v>
      </c>
      <c r="D107" t="s">
        <v>62</v>
      </c>
      <c r="E107">
        <f>VLOOKUP(Songs[[#This Row],[Album]],AlbumInfo[#All],2,FALSE)</f>
        <v>1988</v>
      </c>
      <c r="F107" s="1">
        <v>3.5416666666666665E-3</v>
      </c>
      <c r="G107" s="2">
        <v>45358</v>
      </c>
    </row>
    <row r="108" spans="1:10" x14ac:dyDescent="0.25">
      <c r="A108" s="5">
        <v>107</v>
      </c>
      <c r="B108" t="s">
        <v>145</v>
      </c>
      <c r="C108" t="str">
        <f>VLOOKUP(Songs[[#This Row],[Album]],AlbumInfo[#All],3,FALSE)</f>
        <v>Iron Maiden</v>
      </c>
      <c r="D108" t="s">
        <v>70</v>
      </c>
      <c r="E108">
        <f>VLOOKUP(Songs[[#This Row],[Album]],AlbumInfo[#All],2,FALSE)</f>
        <v>2000</v>
      </c>
      <c r="F108" s="1">
        <v>4.4675925925925924E-3</v>
      </c>
      <c r="G108" s="2">
        <v>45364</v>
      </c>
    </row>
    <row r="109" spans="1:10" x14ac:dyDescent="0.25">
      <c r="A109" s="5">
        <v>108</v>
      </c>
      <c r="B109" t="s">
        <v>162</v>
      </c>
      <c r="C109" t="str">
        <f>VLOOKUP(Songs[[#This Row],[Album]],AlbumInfo[#All],3,FALSE)</f>
        <v>Metallica</v>
      </c>
      <c r="D109" t="s">
        <v>119</v>
      </c>
      <c r="E109">
        <f>VLOOKUP(Songs[[#This Row],[Album]],AlbumInfo[#All],2,FALSE)</f>
        <v>1997</v>
      </c>
      <c r="F109" s="1">
        <v>3.2291666666666666E-3</v>
      </c>
      <c r="G109" s="2">
        <v>45370</v>
      </c>
      <c r="J109" s="11"/>
    </row>
    <row r="110" spans="1:10" x14ac:dyDescent="0.25">
      <c r="A110" s="5">
        <v>109</v>
      </c>
      <c r="B110" t="s">
        <v>163</v>
      </c>
      <c r="C110" t="str">
        <f>VLOOKUP(Songs[[#This Row],[Album]],AlbumInfo[#All],3,FALSE)</f>
        <v>Bruce Dickinson</v>
      </c>
      <c r="D110" t="s">
        <v>165</v>
      </c>
      <c r="E110">
        <f>VLOOKUP(Songs[[#This Row],[Album]],AlbumInfo[#All],2,FALSE)</f>
        <v>2024</v>
      </c>
      <c r="F110" s="1">
        <v>4.8842592592592592E-3</v>
      </c>
      <c r="G110" s="2">
        <v>45372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A996-68AC-477B-B23B-6FA1321DEEAA}">
  <dimension ref="A1:C43"/>
  <sheetViews>
    <sheetView workbookViewId="0">
      <selection activeCell="K27" sqref="K27"/>
    </sheetView>
  </sheetViews>
  <sheetFormatPr defaultRowHeight="15" x14ac:dyDescent="0.25"/>
  <cols>
    <col min="1" max="1" width="27.7109375" bestFit="1" customWidth="1"/>
    <col min="2" max="2" width="11.7109375" bestFit="1" customWidth="1"/>
    <col min="3" max="3" width="15.42578125" bestFit="1" customWidth="1"/>
  </cols>
  <sheetData>
    <row r="1" spans="1:3" x14ac:dyDescent="0.25">
      <c r="A1" t="s">
        <v>4</v>
      </c>
      <c r="B1" t="s">
        <v>166</v>
      </c>
      <c r="C1" t="s">
        <v>2</v>
      </c>
    </row>
    <row r="2" spans="1:3" x14ac:dyDescent="0.25">
      <c r="A2" t="s">
        <v>5</v>
      </c>
      <c r="B2">
        <v>1990</v>
      </c>
      <c r="C2" t="s">
        <v>6</v>
      </c>
    </row>
    <row r="3" spans="1:3" x14ac:dyDescent="0.25">
      <c r="A3" t="s">
        <v>8</v>
      </c>
      <c r="B3">
        <v>2005</v>
      </c>
      <c r="C3" t="s">
        <v>6</v>
      </c>
    </row>
    <row r="4" spans="1:3" x14ac:dyDescent="0.25">
      <c r="A4" t="s">
        <v>13</v>
      </c>
      <c r="B4">
        <v>1984</v>
      </c>
      <c r="C4" t="s">
        <v>6</v>
      </c>
    </row>
    <row r="5" spans="1:3" x14ac:dyDescent="0.25">
      <c r="A5" t="s">
        <v>19</v>
      </c>
      <c r="B5">
        <v>1982</v>
      </c>
      <c r="C5" t="s">
        <v>6</v>
      </c>
    </row>
    <row r="6" spans="1:3" x14ac:dyDescent="0.25">
      <c r="A6" t="s">
        <v>22</v>
      </c>
      <c r="B6">
        <v>1983</v>
      </c>
      <c r="C6" t="s">
        <v>21</v>
      </c>
    </row>
    <row r="7" spans="1:3" x14ac:dyDescent="0.25">
      <c r="A7" t="s">
        <v>25</v>
      </c>
      <c r="B7">
        <v>1971</v>
      </c>
      <c r="C7" t="s">
        <v>24</v>
      </c>
    </row>
    <row r="8" spans="1:3" x14ac:dyDescent="0.25">
      <c r="A8" t="s">
        <v>28</v>
      </c>
      <c r="B8">
        <v>1992</v>
      </c>
      <c r="C8" t="s">
        <v>21</v>
      </c>
    </row>
    <row r="9" spans="1:3" x14ac:dyDescent="0.25">
      <c r="A9" t="s">
        <v>31</v>
      </c>
      <c r="B9">
        <v>1980</v>
      </c>
      <c r="C9" t="s">
        <v>30</v>
      </c>
    </row>
    <row r="10" spans="1:3" x14ac:dyDescent="0.25">
      <c r="A10" t="s">
        <v>34</v>
      </c>
      <c r="B10">
        <v>1984</v>
      </c>
      <c r="C10" t="s">
        <v>33</v>
      </c>
    </row>
    <row r="11" spans="1:3" x14ac:dyDescent="0.25">
      <c r="A11" t="s">
        <v>35</v>
      </c>
      <c r="B11">
        <v>1981</v>
      </c>
      <c r="C11" t="s">
        <v>21</v>
      </c>
    </row>
    <row r="12" spans="1:3" x14ac:dyDescent="0.25">
      <c r="A12" t="s">
        <v>36</v>
      </c>
      <c r="B12">
        <v>1983</v>
      </c>
      <c r="C12" t="s">
        <v>33</v>
      </c>
    </row>
    <row r="13" spans="1:3" x14ac:dyDescent="0.25">
      <c r="A13" t="s">
        <v>40</v>
      </c>
      <c r="B13">
        <v>1983</v>
      </c>
      <c r="C13" t="s">
        <v>39</v>
      </c>
    </row>
    <row r="14" spans="1:3" x14ac:dyDescent="0.25">
      <c r="A14" t="s">
        <v>42</v>
      </c>
      <c r="B14">
        <v>1986</v>
      </c>
      <c r="C14" t="s">
        <v>21</v>
      </c>
    </row>
    <row r="15" spans="1:3" x14ac:dyDescent="0.25">
      <c r="A15" t="s">
        <v>44</v>
      </c>
      <c r="B15">
        <v>1980</v>
      </c>
      <c r="C15" t="s">
        <v>24</v>
      </c>
    </row>
    <row r="16" spans="1:3" x14ac:dyDescent="0.25">
      <c r="A16" t="s">
        <v>47</v>
      </c>
      <c r="B16">
        <v>1982</v>
      </c>
      <c r="C16" t="s">
        <v>21</v>
      </c>
    </row>
    <row r="17" spans="1:3" x14ac:dyDescent="0.25">
      <c r="A17" t="s">
        <v>49</v>
      </c>
      <c r="B17">
        <v>1984</v>
      </c>
      <c r="C17" t="s">
        <v>21</v>
      </c>
    </row>
    <row r="18" spans="1:3" x14ac:dyDescent="0.25">
      <c r="A18" t="s">
        <v>53</v>
      </c>
      <c r="B18">
        <v>2014</v>
      </c>
      <c r="C18" t="s">
        <v>6</v>
      </c>
    </row>
    <row r="19" spans="1:3" x14ac:dyDescent="0.25">
      <c r="A19" t="s">
        <v>21</v>
      </c>
      <c r="B19">
        <v>1980</v>
      </c>
      <c r="C19" t="s">
        <v>21</v>
      </c>
    </row>
    <row r="20" spans="1:3" x14ac:dyDescent="0.25">
      <c r="A20" t="s">
        <v>56</v>
      </c>
      <c r="B20">
        <v>1991</v>
      </c>
      <c r="C20" t="s">
        <v>30</v>
      </c>
    </row>
    <row r="21" spans="1:3" x14ac:dyDescent="0.25">
      <c r="A21" t="s">
        <v>58</v>
      </c>
      <c r="B21">
        <v>1980</v>
      </c>
      <c r="C21" t="s">
        <v>6</v>
      </c>
    </row>
    <row r="22" spans="1:3" x14ac:dyDescent="0.25">
      <c r="A22" t="s">
        <v>61</v>
      </c>
      <c r="B22">
        <v>1992</v>
      </c>
      <c r="C22" t="s">
        <v>60</v>
      </c>
    </row>
    <row r="23" spans="1:3" x14ac:dyDescent="0.25">
      <c r="A23" t="s">
        <v>62</v>
      </c>
      <c r="B23">
        <v>1988</v>
      </c>
      <c r="C23" t="s">
        <v>21</v>
      </c>
    </row>
    <row r="24" spans="1:3" x14ac:dyDescent="0.25">
      <c r="A24" t="s">
        <v>67</v>
      </c>
      <c r="B24">
        <v>1988</v>
      </c>
      <c r="C24" t="s">
        <v>66</v>
      </c>
    </row>
    <row r="25" spans="1:3" x14ac:dyDescent="0.25">
      <c r="A25" t="s">
        <v>70</v>
      </c>
      <c r="B25">
        <v>2000</v>
      </c>
      <c r="C25" t="s">
        <v>21</v>
      </c>
    </row>
    <row r="26" spans="1:3" x14ac:dyDescent="0.25">
      <c r="A26" t="s">
        <v>74</v>
      </c>
      <c r="B26">
        <v>1998</v>
      </c>
      <c r="C26" t="s">
        <v>21</v>
      </c>
    </row>
    <row r="27" spans="1:3" x14ac:dyDescent="0.25">
      <c r="A27" t="s">
        <v>79</v>
      </c>
      <c r="B27">
        <v>1970</v>
      </c>
      <c r="C27" t="s">
        <v>24</v>
      </c>
    </row>
    <row r="28" spans="1:3" x14ac:dyDescent="0.25">
      <c r="A28" t="s">
        <v>83</v>
      </c>
      <c r="B28">
        <v>1986</v>
      </c>
      <c r="C28" t="s">
        <v>30</v>
      </c>
    </row>
    <row r="29" spans="1:3" x14ac:dyDescent="0.25">
      <c r="A29" t="s">
        <v>85</v>
      </c>
      <c r="B29">
        <v>2003</v>
      </c>
      <c r="C29" t="s">
        <v>21</v>
      </c>
    </row>
    <row r="30" spans="1:3" x14ac:dyDescent="0.25">
      <c r="A30" t="s">
        <v>89</v>
      </c>
      <c r="B30">
        <v>1983</v>
      </c>
      <c r="C30" t="s">
        <v>30</v>
      </c>
    </row>
    <row r="31" spans="1:3" x14ac:dyDescent="0.25">
      <c r="A31" t="s">
        <v>92</v>
      </c>
      <c r="B31">
        <v>1992</v>
      </c>
      <c r="C31" t="s">
        <v>24</v>
      </c>
    </row>
    <row r="32" spans="1:3" x14ac:dyDescent="0.25">
      <c r="A32" s="3">
        <v>13</v>
      </c>
      <c r="B32">
        <v>2013</v>
      </c>
      <c r="C32" t="s">
        <v>24</v>
      </c>
    </row>
    <row r="33" spans="1:3" x14ac:dyDescent="0.25">
      <c r="A33" t="s">
        <v>96</v>
      </c>
      <c r="B33">
        <v>2021</v>
      </c>
      <c r="C33" t="s">
        <v>21</v>
      </c>
    </row>
    <row r="34" spans="1:3" x14ac:dyDescent="0.25">
      <c r="A34" t="s">
        <v>101</v>
      </c>
      <c r="B34">
        <v>1984</v>
      </c>
      <c r="C34" t="s">
        <v>39</v>
      </c>
    </row>
    <row r="35" spans="1:3" x14ac:dyDescent="0.25">
      <c r="A35" t="s">
        <v>102</v>
      </c>
      <c r="B35">
        <v>1986</v>
      </c>
      <c r="C35" t="s">
        <v>39</v>
      </c>
    </row>
    <row r="36" spans="1:3" x14ac:dyDescent="0.25">
      <c r="A36" t="s">
        <v>39</v>
      </c>
      <c r="B36">
        <v>1991</v>
      </c>
      <c r="C36" t="s">
        <v>39</v>
      </c>
    </row>
    <row r="37" spans="1:3" x14ac:dyDescent="0.25">
      <c r="A37" t="s">
        <v>112</v>
      </c>
      <c r="B37">
        <v>2006</v>
      </c>
      <c r="C37" t="s">
        <v>111</v>
      </c>
    </row>
    <row r="38" spans="1:3" x14ac:dyDescent="0.25">
      <c r="A38" t="s">
        <v>119</v>
      </c>
      <c r="B38">
        <v>1997</v>
      </c>
      <c r="C38" t="s">
        <v>39</v>
      </c>
    </row>
    <row r="39" spans="1:3" x14ac:dyDescent="0.25">
      <c r="A39" t="s">
        <v>121</v>
      </c>
      <c r="B39">
        <v>1988</v>
      </c>
      <c r="C39" t="s">
        <v>39</v>
      </c>
    </row>
    <row r="40" spans="1:3" x14ac:dyDescent="0.25">
      <c r="A40" t="s">
        <v>125</v>
      </c>
      <c r="B40">
        <v>1996</v>
      </c>
      <c r="C40" t="s">
        <v>39</v>
      </c>
    </row>
    <row r="41" spans="1:3" x14ac:dyDescent="0.25">
      <c r="A41" t="s">
        <v>129</v>
      </c>
      <c r="B41">
        <v>2008</v>
      </c>
      <c r="C41" t="s">
        <v>39</v>
      </c>
    </row>
    <row r="42" spans="1:3" x14ac:dyDescent="0.25">
      <c r="A42" t="s">
        <v>138</v>
      </c>
      <c r="B42">
        <v>1995</v>
      </c>
      <c r="C42" t="s">
        <v>21</v>
      </c>
    </row>
    <row r="43" spans="1:3" x14ac:dyDescent="0.25">
      <c r="A43" t="s">
        <v>165</v>
      </c>
      <c r="B43">
        <v>2024</v>
      </c>
      <c r="C43" t="s">
        <v>164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A85-3EE9-4CAC-94C9-7BA44DC1CCB6}">
  <dimension ref="A1:Q60"/>
  <sheetViews>
    <sheetView workbookViewId="0">
      <selection activeCell="B4" sqref="B4"/>
    </sheetView>
  </sheetViews>
  <sheetFormatPr defaultRowHeight="15" x14ac:dyDescent="0.25"/>
  <cols>
    <col min="1" max="1" width="15.42578125" bestFit="1" customWidth="1"/>
    <col min="2" max="3" width="13.42578125" bestFit="1" customWidth="1"/>
    <col min="4" max="4" width="5" bestFit="1" customWidth="1"/>
    <col min="5" max="5" width="13.42578125" bestFit="1" customWidth="1"/>
    <col min="6" max="6" width="14.28515625" bestFit="1" customWidth="1"/>
    <col min="7" max="7" width="16.85546875" bestFit="1" customWidth="1"/>
    <col min="8" max="8" width="15.7109375" bestFit="1" customWidth="1"/>
    <col min="9" max="9" width="4.140625" bestFit="1" customWidth="1"/>
    <col min="10" max="10" width="10.7109375" bestFit="1" customWidth="1"/>
    <col min="11" max="11" width="11.5703125" bestFit="1" customWidth="1"/>
    <col min="12" max="12" width="11.7109375" bestFit="1" customWidth="1"/>
    <col min="13" max="13" width="9.85546875" bestFit="1" customWidth="1"/>
    <col min="14" max="14" width="9.140625" bestFit="1" customWidth="1"/>
    <col min="15" max="15" width="8.7109375" bestFit="1" customWidth="1"/>
    <col min="16" max="16" width="14.5703125" bestFit="1" customWidth="1"/>
    <col min="17" max="17" width="11.28515625" bestFit="1" customWidth="1"/>
    <col min="18" max="18" width="8.7109375" bestFit="1" customWidth="1"/>
    <col min="19" max="19" width="14.5703125" bestFit="1" customWidth="1"/>
    <col min="20" max="20" width="11.28515625" bestFit="1" customWidth="1"/>
    <col min="21" max="26" width="5" bestFit="1" customWidth="1"/>
    <col min="27" max="27" width="11.28515625" bestFit="1" customWidth="1"/>
    <col min="28" max="28" width="15.7109375" bestFit="1" customWidth="1"/>
    <col min="29" max="29" width="15.140625" bestFit="1" customWidth="1"/>
    <col min="30" max="30" width="19.28515625" bestFit="1" customWidth="1"/>
    <col min="31" max="31" width="20.140625" bestFit="1" customWidth="1"/>
    <col min="32" max="32" width="15.28515625" bestFit="1" customWidth="1"/>
    <col min="33" max="33" width="14.28515625" bestFit="1" customWidth="1"/>
    <col min="34" max="34" width="22.85546875" bestFit="1" customWidth="1"/>
    <col min="35" max="35" width="18" bestFit="1" customWidth="1"/>
    <col min="36" max="36" width="4.85546875" bestFit="1" customWidth="1"/>
    <col min="37" max="37" width="12.85546875" bestFit="1" customWidth="1"/>
    <col min="38" max="38" width="18.5703125" bestFit="1" customWidth="1"/>
    <col min="39" max="39" width="21.85546875" bestFit="1" customWidth="1"/>
    <col min="40" max="40" width="15.42578125" bestFit="1" customWidth="1"/>
    <col min="41" max="41" width="15.85546875" bestFit="1" customWidth="1"/>
    <col min="42" max="42" width="16.5703125" bestFit="1" customWidth="1"/>
    <col min="43" max="43" width="10.42578125" bestFit="1" customWidth="1"/>
    <col min="44" max="44" width="9.85546875" bestFit="1" customWidth="1"/>
    <col min="45" max="45" width="9" bestFit="1" customWidth="1"/>
    <col min="46" max="46" width="10.42578125" bestFit="1" customWidth="1"/>
    <col min="47" max="47" width="1.5703125" bestFit="1" customWidth="1"/>
    <col min="48" max="48" width="10.42578125" bestFit="1" customWidth="1"/>
    <col min="49" max="49" width="15.140625" bestFit="1" customWidth="1"/>
    <col min="50" max="50" width="11.5703125" bestFit="1" customWidth="1"/>
    <col min="51" max="51" width="8.7109375" bestFit="1" customWidth="1"/>
    <col min="52" max="52" width="11" bestFit="1" customWidth="1"/>
    <col min="53" max="53" width="6.7109375" bestFit="1" customWidth="1"/>
    <col min="54" max="55" width="12.42578125" bestFit="1" customWidth="1"/>
    <col min="56" max="56" width="19.42578125" bestFit="1" customWidth="1"/>
    <col min="57" max="57" width="19.7109375" bestFit="1" customWidth="1"/>
    <col min="58" max="58" width="15.85546875" bestFit="1" customWidth="1"/>
    <col min="59" max="59" width="17.85546875" bestFit="1" customWidth="1"/>
    <col min="60" max="60" width="11.7109375" bestFit="1" customWidth="1"/>
    <col min="61" max="61" width="13.42578125" bestFit="1" customWidth="1"/>
    <col min="62" max="62" width="20" bestFit="1" customWidth="1"/>
    <col min="63" max="63" width="4.7109375" bestFit="1" customWidth="1"/>
    <col min="64" max="64" width="16.85546875" bestFit="1" customWidth="1"/>
    <col min="65" max="65" width="22.28515625" bestFit="1" customWidth="1"/>
    <col min="66" max="66" width="9.42578125" bestFit="1" customWidth="1"/>
    <col min="67" max="67" width="8.85546875" bestFit="1" customWidth="1"/>
    <col min="68" max="68" width="12.42578125" bestFit="1" customWidth="1"/>
    <col min="69" max="69" width="20.85546875" bestFit="1" customWidth="1"/>
    <col min="70" max="70" width="19.42578125" bestFit="1" customWidth="1"/>
    <col min="71" max="71" width="26.5703125" bestFit="1" customWidth="1"/>
    <col min="72" max="72" width="19.42578125" bestFit="1" customWidth="1"/>
    <col min="73" max="73" width="15" bestFit="1" customWidth="1"/>
    <col min="74" max="74" width="12.85546875" bestFit="1" customWidth="1"/>
    <col min="75" max="75" width="12.140625" bestFit="1" customWidth="1"/>
    <col min="76" max="76" width="14.85546875" bestFit="1" customWidth="1"/>
    <col min="77" max="77" width="28.28515625" bestFit="1" customWidth="1"/>
    <col min="78" max="78" width="15.42578125" bestFit="1" customWidth="1"/>
    <col min="79" max="79" width="18.85546875" bestFit="1" customWidth="1"/>
    <col min="80" max="80" width="24.5703125" bestFit="1" customWidth="1"/>
    <col min="81" max="81" width="13.42578125" bestFit="1" customWidth="1"/>
    <col min="82" max="82" width="24.5703125" bestFit="1" customWidth="1"/>
    <col min="83" max="83" width="22" bestFit="1" customWidth="1"/>
    <col min="84" max="84" width="13.85546875" bestFit="1" customWidth="1"/>
    <col min="85" max="85" width="19.85546875" bestFit="1" customWidth="1"/>
    <col min="86" max="86" width="15.7109375" bestFit="1" customWidth="1"/>
    <col min="87" max="87" width="18.85546875" bestFit="1" customWidth="1"/>
    <col min="88" max="88" width="15" bestFit="1" customWidth="1"/>
    <col min="89" max="89" width="41.42578125" bestFit="1" customWidth="1"/>
    <col min="90" max="90" width="14.28515625" bestFit="1" customWidth="1"/>
    <col min="91" max="91" width="23.5703125" bestFit="1" customWidth="1"/>
    <col min="92" max="92" width="12.28515625" bestFit="1" customWidth="1"/>
    <col min="93" max="93" width="13.28515625" bestFit="1" customWidth="1"/>
    <col min="94" max="94" width="12.28515625" bestFit="1" customWidth="1"/>
    <col min="95" max="95" width="27.5703125" bestFit="1" customWidth="1"/>
    <col min="96" max="96" width="11.7109375" bestFit="1" customWidth="1"/>
    <col min="97" max="97" width="15.85546875" bestFit="1" customWidth="1"/>
    <col min="98" max="98" width="14.7109375" bestFit="1" customWidth="1"/>
    <col min="99" max="99" width="16.28515625" bestFit="1" customWidth="1"/>
    <col min="100" max="100" width="16.85546875" bestFit="1" customWidth="1"/>
    <col min="101" max="101" width="15.28515625" bestFit="1" customWidth="1"/>
    <col min="102" max="102" width="22.28515625" bestFit="1" customWidth="1"/>
    <col min="103" max="103" width="17.5703125" bestFit="1" customWidth="1"/>
    <col min="104" max="104" width="11" bestFit="1" customWidth="1"/>
    <col min="105" max="105" width="13.7109375" bestFit="1" customWidth="1"/>
    <col min="106" max="106" width="8.7109375" bestFit="1" customWidth="1"/>
    <col min="107" max="107" width="13.42578125" bestFit="1" customWidth="1"/>
    <col min="108" max="108" width="8.85546875" bestFit="1" customWidth="1"/>
    <col min="109" max="109" width="18.28515625" bestFit="1" customWidth="1"/>
    <col min="110" max="110" width="31.7109375" bestFit="1" customWidth="1"/>
    <col min="111" max="111" width="11.28515625" bestFit="1" customWidth="1"/>
  </cols>
  <sheetData>
    <row r="1" spans="1:17" x14ac:dyDescent="0.25">
      <c r="A1" s="4" t="s">
        <v>146</v>
      </c>
      <c r="B1" t="s">
        <v>149</v>
      </c>
      <c r="F1" s="4" t="s">
        <v>161</v>
      </c>
      <c r="G1" s="4" t="s">
        <v>148</v>
      </c>
    </row>
    <row r="2" spans="1:17" x14ac:dyDescent="0.25">
      <c r="A2" s="9" t="s">
        <v>24</v>
      </c>
      <c r="B2" s="18">
        <v>9</v>
      </c>
      <c r="F2" s="4" t="s">
        <v>146</v>
      </c>
      <c r="G2" t="s">
        <v>24</v>
      </c>
      <c r="H2" t="s">
        <v>164</v>
      </c>
      <c r="I2" t="s">
        <v>33</v>
      </c>
      <c r="J2" t="s">
        <v>66</v>
      </c>
      <c r="K2" t="s">
        <v>21</v>
      </c>
      <c r="L2" t="s">
        <v>6</v>
      </c>
      <c r="M2" t="s">
        <v>60</v>
      </c>
      <c r="N2" t="s">
        <v>39</v>
      </c>
      <c r="O2" t="s">
        <v>111</v>
      </c>
      <c r="P2" t="s">
        <v>30</v>
      </c>
      <c r="Q2" t="s">
        <v>147</v>
      </c>
    </row>
    <row r="3" spans="1:17" x14ac:dyDescent="0.25">
      <c r="A3" s="9" t="s">
        <v>164</v>
      </c>
      <c r="B3" s="18">
        <v>1</v>
      </c>
      <c r="F3" s="9" t="s">
        <v>151</v>
      </c>
      <c r="G3" s="18"/>
      <c r="H3" s="18"/>
      <c r="I3" s="18"/>
      <c r="J3" s="18"/>
      <c r="K3" s="18"/>
      <c r="L3" s="18"/>
      <c r="M3" s="18"/>
      <c r="N3" s="18"/>
      <c r="O3" s="18"/>
      <c r="P3" s="18"/>
      <c r="Q3" s="18"/>
    </row>
    <row r="4" spans="1:17" x14ac:dyDescent="0.25">
      <c r="A4" s="9" t="s">
        <v>33</v>
      </c>
      <c r="B4" s="18">
        <v>5</v>
      </c>
      <c r="F4" s="10" t="s">
        <v>153</v>
      </c>
      <c r="G4" s="18">
        <v>8</v>
      </c>
      <c r="H4" s="18"/>
      <c r="I4" s="18">
        <v>5</v>
      </c>
      <c r="J4" s="18">
        <v>2</v>
      </c>
      <c r="K4" s="18">
        <v>23</v>
      </c>
      <c r="L4" s="18">
        <v>15</v>
      </c>
      <c r="M4" s="18">
        <v>1</v>
      </c>
      <c r="N4" s="18">
        <v>2</v>
      </c>
      <c r="O4" s="18"/>
      <c r="P4" s="18">
        <v>5</v>
      </c>
      <c r="Q4" s="18">
        <v>61</v>
      </c>
    </row>
    <row r="5" spans="1:17" x14ac:dyDescent="0.25">
      <c r="A5" s="9" t="s">
        <v>66</v>
      </c>
      <c r="B5" s="18">
        <v>3</v>
      </c>
      <c r="F5" s="10" t="s">
        <v>154</v>
      </c>
      <c r="G5" s="18">
        <v>1</v>
      </c>
      <c r="H5" s="18"/>
      <c r="I5" s="18"/>
      <c r="J5" s="18">
        <v>1</v>
      </c>
      <c r="K5" s="18">
        <v>5</v>
      </c>
      <c r="L5" s="18"/>
      <c r="M5" s="18"/>
      <c r="N5" s="18">
        <v>6</v>
      </c>
      <c r="O5" s="18"/>
      <c r="P5" s="18"/>
      <c r="Q5" s="18">
        <v>13</v>
      </c>
    </row>
    <row r="6" spans="1:17" x14ac:dyDescent="0.25">
      <c r="A6" s="9" t="s">
        <v>21</v>
      </c>
      <c r="B6" s="18">
        <v>39</v>
      </c>
      <c r="F6" s="10" t="s">
        <v>155</v>
      </c>
      <c r="G6" s="18"/>
      <c r="H6" s="18"/>
      <c r="I6" s="18"/>
      <c r="J6" s="18"/>
      <c r="K6" s="18"/>
      <c r="L6" s="18"/>
      <c r="M6" s="18"/>
      <c r="N6" s="18">
        <v>3</v>
      </c>
      <c r="O6" s="18">
        <v>4</v>
      </c>
      <c r="P6" s="18"/>
      <c r="Q6" s="18">
        <v>7</v>
      </c>
    </row>
    <row r="7" spans="1:17" x14ac:dyDescent="0.25">
      <c r="A7" s="9" t="s">
        <v>6</v>
      </c>
      <c r="B7" s="18">
        <v>15</v>
      </c>
      <c r="F7" s="10" t="s">
        <v>156</v>
      </c>
      <c r="G7" s="18"/>
      <c r="H7" s="18"/>
      <c r="I7" s="18"/>
      <c r="J7" s="18"/>
      <c r="K7" s="18"/>
      <c r="L7" s="18"/>
      <c r="M7" s="18"/>
      <c r="N7" s="18">
        <v>1</v>
      </c>
      <c r="O7" s="18"/>
      <c r="P7" s="18"/>
      <c r="Q7" s="18">
        <v>1</v>
      </c>
    </row>
    <row r="8" spans="1:17" x14ac:dyDescent="0.25">
      <c r="A8" s="9" t="s">
        <v>60</v>
      </c>
      <c r="B8" s="18">
        <v>1</v>
      </c>
      <c r="F8" s="10" t="s">
        <v>157</v>
      </c>
      <c r="G8" s="18"/>
      <c r="H8" s="18"/>
      <c r="I8" s="18"/>
      <c r="J8" s="18"/>
      <c r="K8" s="18"/>
      <c r="L8" s="18"/>
      <c r="M8" s="18"/>
      <c r="N8" s="18">
        <v>3</v>
      </c>
      <c r="O8" s="18"/>
      <c r="P8" s="18"/>
      <c r="Q8" s="18">
        <v>3</v>
      </c>
    </row>
    <row r="9" spans="1:17" x14ac:dyDescent="0.25">
      <c r="A9" s="9" t="s">
        <v>39</v>
      </c>
      <c r="B9" s="18">
        <v>27</v>
      </c>
      <c r="F9" s="10" t="s">
        <v>158</v>
      </c>
      <c r="G9" s="18"/>
      <c r="H9" s="18"/>
      <c r="I9" s="18"/>
      <c r="J9" s="18"/>
      <c r="K9" s="18">
        <v>3</v>
      </c>
      <c r="L9" s="18"/>
      <c r="M9" s="18"/>
      <c r="N9" s="18">
        <v>10</v>
      </c>
      <c r="O9" s="18"/>
      <c r="P9" s="18"/>
      <c r="Q9" s="18">
        <v>13</v>
      </c>
    </row>
    <row r="10" spans="1:17" x14ac:dyDescent="0.25">
      <c r="A10" s="9" t="s">
        <v>111</v>
      </c>
      <c r="B10" s="18">
        <v>4</v>
      </c>
      <c r="F10" s="9" t="s">
        <v>152</v>
      </c>
      <c r="G10" s="18"/>
      <c r="H10" s="18"/>
      <c r="I10" s="18"/>
      <c r="J10" s="18"/>
      <c r="K10" s="18"/>
      <c r="L10" s="18"/>
      <c r="M10" s="18"/>
      <c r="N10" s="18"/>
      <c r="O10" s="18"/>
      <c r="P10" s="18"/>
      <c r="Q10" s="18"/>
    </row>
    <row r="11" spans="1:17" x14ac:dyDescent="0.25">
      <c r="A11" s="9" t="s">
        <v>30</v>
      </c>
      <c r="B11" s="18">
        <v>5</v>
      </c>
      <c r="F11" s="10" t="s">
        <v>159</v>
      </c>
      <c r="G11" s="18"/>
      <c r="H11" s="18"/>
      <c r="I11" s="18"/>
      <c r="J11" s="18"/>
      <c r="K11" s="18">
        <v>2</v>
      </c>
      <c r="L11" s="18"/>
      <c r="M11" s="18"/>
      <c r="N11" s="18">
        <v>1</v>
      </c>
      <c r="O11" s="18"/>
      <c r="P11" s="18"/>
      <c r="Q11" s="18">
        <v>3</v>
      </c>
    </row>
    <row r="12" spans="1:17" x14ac:dyDescent="0.25">
      <c r="A12" s="9" t="s">
        <v>147</v>
      </c>
      <c r="B12" s="18">
        <v>109</v>
      </c>
      <c r="F12" s="10" t="s">
        <v>160</v>
      </c>
      <c r="G12" s="18"/>
      <c r="H12" s="18">
        <v>1</v>
      </c>
      <c r="I12" s="18"/>
      <c r="J12" s="18"/>
      <c r="K12" s="18">
        <v>6</v>
      </c>
      <c r="L12" s="18"/>
      <c r="M12" s="18"/>
      <c r="N12" s="18">
        <v>1</v>
      </c>
      <c r="O12" s="18"/>
      <c r="P12" s="18"/>
      <c r="Q12" s="18">
        <v>8</v>
      </c>
    </row>
    <row r="13" spans="1:17" x14ac:dyDescent="0.25">
      <c r="F13" s="9" t="s">
        <v>147</v>
      </c>
      <c r="G13" s="18">
        <v>9</v>
      </c>
      <c r="H13" s="18">
        <v>1</v>
      </c>
      <c r="I13" s="18">
        <v>5</v>
      </c>
      <c r="J13" s="18">
        <v>3</v>
      </c>
      <c r="K13" s="18">
        <v>39</v>
      </c>
      <c r="L13" s="18">
        <v>15</v>
      </c>
      <c r="M13" s="18">
        <v>1</v>
      </c>
      <c r="N13" s="18">
        <v>27</v>
      </c>
      <c r="O13" s="18">
        <v>4</v>
      </c>
      <c r="P13" s="18">
        <v>5</v>
      </c>
      <c r="Q13" s="18">
        <v>109</v>
      </c>
    </row>
    <row r="17" spans="2:13" x14ac:dyDescent="0.25">
      <c r="B17" s="4" t="s">
        <v>146</v>
      </c>
      <c r="C17" t="s">
        <v>149</v>
      </c>
    </row>
    <row r="18" spans="2:13" x14ac:dyDescent="0.25">
      <c r="B18" s="9">
        <v>13</v>
      </c>
      <c r="C18" s="18">
        <v>1</v>
      </c>
      <c r="L18" s="4" t="s">
        <v>146</v>
      </c>
      <c r="M18" t="s">
        <v>149</v>
      </c>
    </row>
    <row r="19" spans="2:13" x14ac:dyDescent="0.25">
      <c r="B19" s="9" t="s">
        <v>121</v>
      </c>
      <c r="C19" s="18">
        <v>4</v>
      </c>
      <c r="L19" s="9">
        <v>1970</v>
      </c>
      <c r="M19" s="18">
        <v>4</v>
      </c>
    </row>
    <row r="20" spans="2:13" x14ac:dyDescent="0.25">
      <c r="B20" s="9" t="s">
        <v>8</v>
      </c>
      <c r="C20" s="18">
        <v>1</v>
      </c>
      <c r="L20" s="9">
        <v>1971</v>
      </c>
      <c r="M20" s="18">
        <v>1</v>
      </c>
    </row>
    <row r="21" spans="2:13" x14ac:dyDescent="0.25">
      <c r="B21" s="9" t="s">
        <v>89</v>
      </c>
      <c r="C21" s="18">
        <v>1</v>
      </c>
      <c r="L21" s="9">
        <v>1980</v>
      </c>
      <c r="M21" s="18">
        <v>8</v>
      </c>
    </row>
    <row r="22" spans="2:13" x14ac:dyDescent="0.25">
      <c r="B22" s="9" t="s">
        <v>31</v>
      </c>
      <c r="C22" s="18">
        <v>1</v>
      </c>
      <c r="L22" s="9">
        <v>1981</v>
      </c>
      <c r="M22" s="18">
        <v>1</v>
      </c>
    </row>
    <row r="23" spans="2:13" x14ac:dyDescent="0.25">
      <c r="B23" s="9" t="s">
        <v>70</v>
      </c>
      <c r="C23" s="18">
        <v>5</v>
      </c>
      <c r="L23" s="9">
        <v>1982</v>
      </c>
      <c r="M23" s="18">
        <v>5</v>
      </c>
    </row>
    <row r="24" spans="2:13" x14ac:dyDescent="0.25">
      <c r="B24" s="9" t="s">
        <v>58</v>
      </c>
      <c r="C24" s="18">
        <v>2</v>
      </c>
      <c r="L24" s="9">
        <v>1983</v>
      </c>
      <c r="M24" s="18">
        <v>11</v>
      </c>
    </row>
    <row r="25" spans="2:13" x14ac:dyDescent="0.25">
      <c r="B25" s="9" t="s">
        <v>61</v>
      </c>
      <c r="C25" s="18">
        <v>1</v>
      </c>
      <c r="L25" s="9">
        <v>1984</v>
      </c>
      <c r="M25" s="18">
        <v>13</v>
      </c>
    </row>
    <row r="26" spans="2:13" x14ac:dyDescent="0.25">
      <c r="B26" s="9" t="s">
        <v>85</v>
      </c>
      <c r="C26" s="18">
        <v>2</v>
      </c>
      <c r="L26" s="9">
        <v>1986</v>
      </c>
      <c r="M26" s="18">
        <v>11</v>
      </c>
    </row>
    <row r="27" spans="2:13" x14ac:dyDescent="0.25">
      <c r="B27" s="9" t="s">
        <v>129</v>
      </c>
      <c r="C27" s="18">
        <v>2</v>
      </c>
      <c r="L27" s="9">
        <v>1988</v>
      </c>
      <c r="M27" s="18">
        <v>12</v>
      </c>
    </row>
    <row r="28" spans="2:13" x14ac:dyDescent="0.25">
      <c r="B28" s="9" t="s">
        <v>13</v>
      </c>
      <c r="C28" s="18">
        <v>4</v>
      </c>
      <c r="L28" s="9">
        <v>1990</v>
      </c>
      <c r="M28" s="18">
        <v>6</v>
      </c>
    </row>
    <row r="29" spans="2:13" x14ac:dyDescent="0.25">
      <c r="B29" s="9" t="s">
        <v>92</v>
      </c>
      <c r="C29" s="18">
        <v>1</v>
      </c>
      <c r="L29" s="9">
        <v>1991</v>
      </c>
      <c r="M29" s="18">
        <v>6</v>
      </c>
    </row>
    <row r="30" spans="2:13" x14ac:dyDescent="0.25">
      <c r="B30" s="9" t="s">
        <v>28</v>
      </c>
      <c r="C30" s="18">
        <v>2</v>
      </c>
      <c r="L30" s="9">
        <v>1992</v>
      </c>
      <c r="M30" s="18">
        <v>4</v>
      </c>
    </row>
    <row r="31" spans="2:13" x14ac:dyDescent="0.25">
      <c r="B31" s="9" t="s">
        <v>112</v>
      </c>
      <c r="C31" s="18">
        <v>4</v>
      </c>
      <c r="L31" s="9">
        <v>1995</v>
      </c>
      <c r="M31" s="18">
        <v>1</v>
      </c>
    </row>
    <row r="32" spans="2:13" x14ac:dyDescent="0.25">
      <c r="B32" s="9" t="s">
        <v>44</v>
      </c>
      <c r="C32" s="18">
        <v>2</v>
      </c>
      <c r="L32" s="9">
        <v>1996</v>
      </c>
      <c r="M32" s="18">
        <v>4</v>
      </c>
    </row>
    <row r="33" spans="2:13" x14ac:dyDescent="0.25">
      <c r="B33" s="9" t="s">
        <v>36</v>
      </c>
      <c r="C33" s="18">
        <v>3</v>
      </c>
      <c r="L33" s="9">
        <v>1997</v>
      </c>
      <c r="M33" s="18">
        <v>3</v>
      </c>
    </row>
    <row r="34" spans="2:13" x14ac:dyDescent="0.25">
      <c r="B34" s="9" t="s">
        <v>21</v>
      </c>
      <c r="C34" s="18">
        <v>3</v>
      </c>
      <c r="L34" s="9">
        <v>1998</v>
      </c>
      <c r="M34" s="18">
        <v>1</v>
      </c>
    </row>
    <row r="35" spans="2:13" x14ac:dyDescent="0.25">
      <c r="B35" s="9" t="s">
        <v>67</v>
      </c>
      <c r="C35" s="18">
        <v>3</v>
      </c>
      <c r="L35" s="9">
        <v>2000</v>
      </c>
      <c r="M35" s="18">
        <v>5</v>
      </c>
    </row>
    <row r="36" spans="2:13" x14ac:dyDescent="0.25">
      <c r="B36" s="9" t="s">
        <v>40</v>
      </c>
      <c r="C36" s="18">
        <v>2</v>
      </c>
      <c r="L36" s="9">
        <v>2003</v>
      </c>
      <c r="M36" s="18">
        <v>2</v>
      </c>
    </row>
    <row r="37" spans="2:13" x14ac:dyDescent="0.25">
      <c r="B37" s="9" t="s">
        <v>35</v>
      </c>
      <c r="C37" s="18">
        <v>1</v>
      </c>
      <c r="L37" s="9">
        <v>2005</v>
      </c>
      <c r="M37" s="18">
        <v>1</v>
      </c>
    </row>
    <row r="38" spans="2:13" x14ac:dyDescent="0.25">
      <c r="B38" s="9" t="s">
        <v>125</v>
      </c>
      <c r="C38" s="18">
        <v>4</v>
      </c>
      <c r="L38" s="9">
        <v>2006</v>
      </c>
      <c r="M38" s="18">
        <v>4</v>
      </c>
    </row>
    <row r="39" spans="2:13" x14ac:dyDescent="0.25">
      <c r="B39" s="9" t="s">
        <v>102</v>
      </c>
      <c r="C39" s="18">
        <v>3</v>
      </c>
      <c r="L39" s="9">
        <v>2008</v>
      </c>
      <c r="M39" s="18">
        <v>2</v>
      </c>
    </row>
    <row r="40" spans="2:13" x14ac:dyDescent="0.25">
      <c r="B40" s="9" t="s">
        <v>25</v>
      </c>
      <c r="C40" s="18">
        <v>1</v>
      </c>
      <c r="L40" s="9">
        <v>2013</v>
      </c>
      <c r="M40" s="18">
        <v>1</v>
      </c>
    </row>
    <row r="41" spans="2:13" x14ac:dyDescent="0.25">
      <c r="B41" s="9" t="s">
        <v>39</v>
      </c>
      <c r="C41" s="18">
        <v>5</v>
      </c>
      <c r="L41" s="9">
        <v>2014</v>
      </c>
      <c r="M41" s="18">
        <v>1</v>
      </c>
    </row>
    <row r="42" spans="2:13" x14ac:dyDescent="0.25">
      <c r="B42" s="9" t="s">
        <v>56</v>
      </c>
      <c r="C42" s="18">
        <v>1</v>
      </c>
      <c r="L42" s="9">
        <v>2021</v>
      </c>
      <c r="M42" s="18">
        <v>1</v>
      </c>
    </row>
    <row r="43" spans="2:13" x14ac:dyDescent="0.25">
      <c r="B43" s="9" t="s">
        <v>5</v>
      </c>
      <c r="C43" s="18">
        <v>6</v>
      </c>
      <c r="L43" s="9">
        <v>2024</v>
      </c>
      <c r="M43" s="18">
        <v>1</v>
      </c>
    </row>
    <row r="44" spans="2:13" x14ac:dyDescent="0.25">
      <c r="B44" s="9" t="s">
        <v>79</v>
      </c>
      <c r="C44" s="18">
        <v>4</v>
      </c>
      <c r="L44" s="9" t="s">
        <v>147</v>
      </c>
      <c r="M44" s="18">
        <v>109</v>
      </c>
    </row>
    <row r="45" spans="2:13" x14ac:dyDescent="0.25">
      <c r="B45" s="9" t="s">
        <v>22</v>
      </c>
      <c r="C45" s="18">
        <v>5</v>
      </c>
    </row>
    <row r="46" spans="2:13" x14ac:dyDescent="0.25">
      <c r="B46" s="9" t="s">
        <v>49</v>
      </c>
      <c r="C46" s="18">
        <v>3</v>
      </c>
    </row>
    <row r="47" spans="2:13" x14ac:dyDescent="0.25">
      <c r="B47" s="9" t="s">
        <v>53</v>
      </c>
      <c r="C47" s="18">
        <v>1</v>
      </c>
    </row>
    <row r="48" spans="2:13" x14ac:dyDescent="0.25">
      <c r="B48" s="9" t="s">
        <v>119</v>
      </c>
      <c r="C48" s="18">
        <v>3</v>
      </c>
    </row>
    <row r="49" spans="2:3" x14ac:dyDescent="0.25">
      <c r="B49" s="9" t="s">
        <v>101</v>
      </c>
      <c r="C49" s="18">
        <v>4</v>
      </c>
    </row>
    <row r="50" spans="2:3" x14ac:dyDescent="0.25">
      <c r="B50" s="9" t="s">
        <v>19</v>
      </c>
      <c r="C50" s="18">
        <v>1</v>
      </c>
    </row>
    <row r="51" spans="2:3" x14ac:dyDescent="0.25">
      <c r="B51" s="9" t="s">
        <v>96</v>
      </c>
      <c r="C51" s="18">
        <v>1</v>
      </c>
    </row>
    <row r="52" spans="2:3" x14ac:dyDescent="0.25">
      <c r="B52" s="9" t="s">
        <v>62</v>
      </c>
      <c r="C52" s="18">
        <v>5</v>
      </c>
    </row>
    <row r="53" spans="2:3" x14ac:dyDescent="0.25">
      <c r="B53" s="9" t="s">
        <v>42</v>
      </c>
      <c r="C53" s="18">
        <v>6</v>
      </c>
    </row>
    <row r="54" spans="2:3" x14ac:dyDescent="0.25">
      <c r="B54" s="9" t="s">
        <v>34</v>
      </c>
      <c r="C54" s="18">
        <v>2</v>
      </c>
    </row>
    <row r="55" spans="2:3" x14ac:dyDescent="0.25">
      <c r="B55" s="9" t="s">
        <v>165</v>
      </c>
      <c r="C55" s="18">
        <v>1</v>
      </c>
    </row>
    <row r="56" spans="2:3" x14ac:dyDescent="0.25">
      <c r="B56" s="9" t="s">
        <v>47</v>
      </c>
      <c r="C56" s="18">
        <v>4</v>
      </c>
    </row>
    <row r="57" spans="2:3" x14ac:dyDescent="0.25">
      <c r="B57" s="9" t="s">
        <v>83</v>
      </c>
      <c r="C57" s="18">
        <v>2</v>
      </c>
    </row>
    <row r="58" spans="2:3" x14ac:dyDescent="0.25">
      <c r="B58" s="9" t="s">
        <v>138</v>
      </c>
      <c r="C58" s="18">
        <v>1</v>
      </c>
    </row>
    <row r="59" spans="2:3" x14ac:dyDescent="0.25">
      <c r="B59" s="9" t="s">
        <v>74</v>
      </c>
      <c r="C59" s="18">
        <v>1</v>
      </c>
    </row>
    <row r="60" spans="2:3" x14ac:dyDescent="0.25">
      <c r="B60" s="9" t="s">
        <v>147</v>
      </c>
      <c r="C60" s="18">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EEA1-FAE5-4C4D-A53A-B8BAA8338F55}">
  <dimension ref="A1"/>
  <sheetViews>
    <sheetView showGridLines="0" showRowColHeaders="0" tabSelected="1" workbookViewId="0">
      <selection activeCell="P60" sqref="P60"/>
    </sheetView>
  </sheetViews>
  <sheetFormatPr defaultRowHeight="15" x14ac:dyDescent="0.25"/>
  <cols>
    <col min="21" max="21" width="36.5703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16171-B7C6-4C10-99AB-DB903779A01D}">
  <dimension ref="B12:D19"/>
  <sheetViews>
    <sheetView showGridLines="0" workbookViewId="0">
      <selection activeCell="F46" sqref="F46"/>
    </sheetView>
  </sheetViews>
  <sheetFormatPr defaultRowHeight="15" x14ac:dyDescent="0.25"/>
  <cols>
    <col min="2" max="2" width="18.85546875" bestFit="1" customWidth="1"/>
    <col min="3" max="3" width="36.5703125" bestFit="1" customWidth="1"/>
    <col min="4" max="4" width="6.85546875" customWidth="1"/>
    <col min="6" max="6" width="10.5703125" customWidth="1"/>
    <col min="7" max="7" width="9.7109375" customWidth="1"/>
  </cols>
  <sheetData>
    <row r="12" spans="2:4" x14ac:dyDescent="0.25">
      <c r="D12" s="18"/>
    </row>
    <row r="13" spans="2:4" x14ac:dyDescent="0.25">
      <c r="D13" s="18"/>
    </row>
    <row r="14" spans="2:4" x14ac:dyDescent="0.25">
      <c r="B14" s="15" t="s">
        <v>167</v>
      </c>
      <c r="C14" s="15"/>
      <c r="D14" s="15"/>
    </row>
    <row r="15" spans="2:4" x14ac:dyDescent="0.25">
      <c r="B15" s="12" t="s">
        <v>172</v>
      </c>
      <c r="C15" s="16" t="str" cm="1">
        <f t="array" ref="C15">CONCATENATE(LOOKUP(2,1/(Songs!B:B&lt;&gt;""),Songs!B:B)," by ",(LOOKUP(2,1/(Songs!C:C&lt;&gt;""),Songs!C:C)))</f>
        <v>Shadow of the Gods by Bruce Dickinson</v>
      </c>
      <c r="D15" s="17"/>
    </row>
    <row r="16" spans="2:4" x14ac:dyDescent="0.25">
      <c r="B16" s="12" t="s">
        <v>169</v>
      </c>
      <c r="C16" s="13" t="str">
        <f>_xlfn.XLOOKUP(MAX(Songs[Duration]),Songs[Duration],Songs[Title])</f>
        <v>Rime of the Ancient Mariner</v>
      </c>
      <c r="D16" s="14">
        <f>MAX(Songs[Duration])</f>
        <v>9.479166666666667E-3</v>
      </c>
    </row>
    <row r="17" spans="2:4" x14ac:dyDescent="0.25">
      <c r="B17" s="12" t="s">
        <v>168</v>
      </c>
      <c r="C17" s="13" t="str" cm="1">
        <f t="array" ref="C17">CONCATENATE(_xlfn.XLOOKUP(ROUND(AVERAGE(Songs[Duration]),6),ROUND(Songs[Duration],6),Songs[Title],"No song",0), " matches this length")</f>
        <v>Holy Diver matches this length</v>
      </c>
      <c r="D17" s="14">
        <f>AVERAGE(Songs[Duration])</f>
        <v>3.9466530750934415E-3</v>
      </c>
    </row>
    <row r="18" spans="2:4" x14ac:dyDescent="0.25">
      <c r="B18" s="12" t="s">
        <v>170</v>
      </c>
      <c r="C18" s="13" t="str">
        <f>_xlfn.XLOOKUP(MIN(Songs[Duration]),Songs[Duration],Songs[Title])</f>
        <v>Breaking the Law</v>
      </c>
      <c r="D18" s="14">
        <f>MIN(Songs[Duration])</f>
        <v>1.7824074074074075E-3</v>
      </c>
    </row>
    <row r="19" spans="2:4" x14ac:dyDescent="0.25">
      <c r="B19" s="12" t="s">
        <v>171</v>
      </c>
      <c r="C19" s="16" t="str">
        <f>CONCATENATE(_xlfn.XLOOKUP(MAX(Modelling!B2:B11),Modelling!B2:B11,Modelling!A2:A11), " with ", MAX(Modelling!B2:B11), " songs")</f>
        <v>Iron Maiden with 39 songs</v>
      </c>
      <c r="D19" s="17"/>
    </row>
  </sheetData>
  <mergeCells count="3">
    <mergeCell ref="B14:D14"/>
    <mergeCell ref="C19:D19"/>
    <mergeCell ref="C15:D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Songs</vt:lpstr>
      <vt:lpstr>Albums</vt:lpstr>
      <vt:lpstr>Modelling</vt:lpstr>
      <vt:lpstr>Dashboard</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Ember Ciolek</dc:creator>
  <cp:lastModifiedBy>Ember Ciolek</cp:lastModifiedBy>
  <dcterms:created xsi:type="dcterms:W3CDTF">2024-03-14T01:07:31Z</dcterms:created>
  <dcterms:modified xsi:type="dcterms:W3CDTF">2024-03-31T23:07:09Z</dcterms:modified>
</cp:coreProperties>
</file>