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cfa\OneDrive\Desktop\"/>
    </mc:Choice>
  </mc:AlternateContent>
  <xr:revisionPtr revIDLastSave="0" documentId="13_ncr:1_{CF968D08-2647-4344-B24A-F779052AF472}" xr6:coauthVersionLast="47" xr6:coauthVersionMax="47" xr10:uidLastSave="{00000000-0000-0000-0000-000000000000}"/>
  <bookViews>
    <workbookView xWindow="-108" yWindow="-108" windowWidth="23256" windowHeight="13896" xr2:uid="{CB29A5E9-A5DD-4A10-B6E3-1F7BB9D28F4F}"/>
  </bookViews>
  <sheets>
    <sheet name="Academic Plan" sheetId="1" r:id="rId1"/>
    <sheet name="Lists" sheetId="3" state="hidden" r:id="rId2"/>
    <sheet name="Equivalencies" sheetId="14" state="hidden" r:id="rId3"/>
    <sheet name="Courses" sheetId="2" state="hidden" r:id="rId4"/>
    <sheet name="ElectiveCredits" sheetId="15" state="hidden" r:id="rId5"/>
    <sheet name="MDIV" sheetId="4" state="hidden" r:id="rId6"/>
    <sheet name="MAML" sheetId="5" state="hidden" r:id="rId7"/>
    <sheet name="MAML-Co" sheetId="10" state="hidden" r:id="rId8"/>
    <sheet name="MABTS" sheetId="6" state="hidden" r:id="rId9"/>
    <sheet name="MAC-SJ" sheetId="8" state="hidden" r:id="rId10"/>
    <sheet name="MAC-PDX" sheetId="9" state="hidden" r:id="rId11"/>
    <sheet name="MABL" sheetId="12" state="hidden" r:id="rId12"/>
    <sheet name="GSC" sheetId="13" state="hidden" r:id="rId13"/>
  </sheets>
  <definedNames>
    <definedName name="_xlnm._FilterDatabase" localSheetId="3" hidden="1">Courses!$A$1:$B$65</definedName>
    <definedName name="AuditList">OFFSET(Lists!$C$1,1,0,COUNTA(Lists!$C:$C),1)</definedName>
    <definedName name="AYList">OFFSET(Lists!$A$1,0,0,COUNTA(Lists!$A:$A),1)</definedName>
    <definedName name="CoursesList">Courses!$A$1:INDEX('Academic Plan'!XEX:XEX,COUNTA(Courses!XEX:XEX))</definedName>
    <definedName name="CreditsRequired">'Academic Plan'!$B$11:$B$101</definedName>
    <definedName name="SortedAuditList">OFFSET(Lists!$D$1,1,0,COUNTA(Lists!$D:$D),1)</definedName>
    <definedName name="TotalCreditsEntered">'Academic Plan'!$I$14,'Academic Plan'!$K$14,'Academic Plan'!$M$14,'Academic Plan'!$I$25,'Academic Plan'!$K$25,'Academic Plan'!$M$25,'Academic Plan'!$I$36,'Academic Plan'!$K$36,'Academic Plan'!$M$36,'Academic Plan'!$I$47,'Academic Plan'!$K$47,'Academic Plan'!$M$47,'Academic Plan'!$I$58,'Academic Plan'!$K$58,'Academic Plan'!$M$58,'Academic Plan'!$I$69,'Academic Plan'!$K$69,'Academic Plan'!$M$69,'Academic Plan'!$I$80,'Academic Plan'!$K$80,'Academic Plan'!$M$80,'Academic Plan'!$I$91,'Academic Plan'!$K$91,'Academic Plan'!$M$91,'Academic Plan'!$I$102,'Academic Plan'!$K$102,'Academic Plan'!$M$102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1" l="1"/>
  <c r="M100" i="1"/>
  <c r="M99" i="1"/>
  <c r="M98" i="1"/>
  <c r="M97" i="1"/>
  <c r="M96" i="1"/>
  <c r="K101" i="1"/>
  <c r="K100" i="1"/>
  <c r="K99" i="1"/>
  <c r="K98" i="1"/>
  <c r="K97" i="1"/>
  <c r="K96" i="1"/>
  <c r="I101" i="1"/>
  <c r="I100" i="1"/>
  <c r="I99" i="1"/>
  <c r="I98" i="1"/>
  <c r="I97" i="1"/>
  <c r="I96" i="1"/>
  <c r="M90" i="1"/>
  <c r="M89" i="1"/>
  <c r="M88" i="1"/>
  <c r="M87" i="1"/>
  <c r="M86" i="1"/>
  <c r="M85" i="1"/>
  <c r="K90" i="1"/>
  <c r="K89" i="1"/>
  <c r="K88" i="1"/>
  <c r="K87" i="1"/>
  <c r="K86" i="1"/>
  <c r="K85" i="1"/>
  <c r="I90" i="1"/>
  <c r="I89" i="1"/>
  <c r="I88" i="1"/>
  <c r="I87" i="1"/>
  <c r="I86" i="1"/>
  <c r="I85" i="1"/>
  <c r="M79" i="1"/>
  <c r="M78" i="1"/>
  <c r="M77" i="1"/>
  <c r="M76" i="1"/>
  <c r="M75" i="1"/>
  <c r="M74" i="1"/>
  <c r="K79" i="1"/>
  <c r="K78" i="1"/>
  <c r="K77" i="1"/>
  <c r="K76" i="1"/>
  <c r="K75" i="1"/>
  <c r="K74" i="1"/>
  <c r="I79" i="1"/>
  <c r="I78" i="1"/>
  <c r="I77" i="1"/>
  <c r="I76" i="1"/>
  <c r="I75" i="1"/>
  <c r="I74" i="1"/>
  <c r="M68" i="1"/>
  <c r="M67" i="1"/>
  <c r="M66" i="1"/>
  <c r="M65" i="1"/>
  <c r="M64" i="1"/>
  <c r="M63" i="1"/>
  <c r="K68" i="1"/>
  <c r="K67" i="1"/>
  <c r="K66" i="1"/>
  <c r="K65" i="1"/>
  <c r="K64" i="1"/>
  <c r="K63" i="1"/>
  <c r="I68" i="1"/>
  <c r="I67" i="1"/>
  <c r="I66" i="1"/>
  <c r="I65" i="1"/>
  <c r="I64" i="1"/>
  <c r="I63" i="1"/>
  <c r="M57" i="1"/>
  <c r="M56" i="1"/>
  <c r="M55" i="1"/>
  <c r="M54" i="1"/>
  <c r="M53" i="1"/>
  <c r="M52" i="1"/>
  <c r="K57" i="1"/>
  <c r="K56" i="1"/>
  <c r="K55" i="1"/>
  <c r="K54" i="1"/>
  <c r="K53" i="1"/>
  <c r="K52" i="1"/>
  <c r="I57" i="1"/>
  <c r="I56" i="1"/>
  <c r="I55" i="1"/>
  <c r="I54" i="1"/>
  <c r="I53" i="1"/>
  <c r="I52" i="1"/>
  <c r="M46" i="1"/>
  <c r="M45" i="1"/>
  <c r="M44" i="1"/>
  <c r="M43" i="1"/>
  <c r="M42" i="1"/>
  <c r="M41" i="1"/>
  <c r="K46" i="1"/>
  <c r="K45" i="1"/>
  <c r="K44" i="1"/>
  <c r="K43" i="1"/>
  <c r="K42" i="1"/>
  <c r="K41" i="1"/>
  <c r="I46" i="1"/>
  <c r="I45" i="1"/>
  <c r="I44" i="1"/>
  <c r="I43" i="1"/>
  <c r="I42" i="1"/>
  <c r="I41" i="1"/>
  <c r="M35" i="1"/>
  <c r="M34" i="1"/>
  <c r="M33" i="1"/>
  <c r="M32" i="1"/>
  <c r="M31" i="1"/>
  <c r="M30" i="1"/>
  <c r="K35" i="1"/>
  <c r="K34" i="1"/>
  <c r="K33" i="1"/>
  <c r="K32" i="1"/>
  <c r="K31" i="1"/>
  <c r="K30" i="1"/>
  <c r="I35" i="1"/>
  <c r="I34" i="1"/>
  <c r="I33" i="1"/>
  <c r="I32" i="1"/>
  <c r="I31" i="1"/>
  <c r="I30" i="1"/>
  <c r="M24" i="1"/>
  <c r="M23" i="1"/>
  <c r="M22" i="1"/>
  <c r="M21" i="1"/>
  <c r="M20" i="1"/>
  <c r="M19" i="1"/>
  <c r="K24" i="1"/>
  <c r="K23" i="1"/>
  <c r="K22" i="1"/>
  <c r="K21" i="1"/>
  <c r="K20" i="1"/>
  <c r="K19" i="1"/>
  <c r="I24" i="1"/>
  <c r="I23" i="1"/>
  <c r="I22" i="1"/>
  <c r="I21" i="1"/>
  <c r="I20" i="1"/>
  <c r="I19" i="1"/>
  <c r="M13" i="1"/>
  <c r="M12" i="1"/>
  <c r="M11" i="1"/>
  <c r="M10" i="1"/>
  <c r="M9" i="1"/>
  <c r="M8" i="1"/>
  <c r="K13" i="1"/>
  <c r="K12" i="1"/>
  <c r="K11" i="1"/>
  <c r="K10" i="1"/>
  <c r="K9" i="1"/>
  <c r="K8" i="1"/>
  <c r="I8" i="1"/>
  <c r="I9" i="1"/>
  <c r="I10" i="1"/>
  <c r="I11" i="1"/>
  <c r="I13" i="1"/>
  <c r="I12" i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A11" i="1" a="1"/>
  <c r="B40" i="1" l="1" a="1"/>
  <c r="B40" i="1" s="1"/>
  <c r="B41" i="1" a="1"/>
  <c r="B41" i="1" s="1"/>
  <c r="B28" i="1" a="1"/>
  <c r="B28" i="1" s="1"/>
  <c r="B29" i="1" a="1"/>
  <c r="B29" i="1" s="1"/>
  <c r="B37" i="1" a="1"/>
  <c r="B37" i="1" s="1"/>
  <c r="B26" i="1" a="1"/>
  <c r="B26" i="1" s="1"/>
  <c r="B27" i="1" a="1"/>
  <c r="B27" i="1" s="1"/>
  <c r="B30" i="1" a="1"/>
  <c r="B30" i="1" s="1"/>
  <c r="B36" i="1" a="1"/>
  <c r="B36" i="1" s="1"/>
  <c r="B33" i="1" a="1"/>
  <c r="B33" i="1" s="1"/>
  <c r="B31" i="1" a="1"/>
  <c r="B31" i="1" s="1"/>
  <c r="B39" i="1" a="1"/>
  <c r="B39" i="1" s="1"/>
  <c r="B32" i="1" a="1"/>
  <c r="B32" i="1" s="1"/>
  <c r="B35" i="1" a="1"/>
  <c r="B35" i="1" s="1"/>
  <c r="B34" i="1" a="1"/>
  <c r="B34" i="1" s="1"/>
  <c r="B38" i="1" a="1"/>
  <c r="B38" i="1" s="1"/>
  <c r="A11" i="1"/>
  <c r="B20" i="1" a="1"/>
  <c r="B20" i="1" s="1"/>
  <c r="B21" i="1" a="1"/>
  <c r="B21" i="1" s="1"/>
  <c r="B22" i="1" a="1"/>
  <c r="B22" i="1" s="1"/>
  <c r="B24" i="1" a="1"/>
  <c r="B24" i="1" s="1"/>
  <c r="B25" i="1" a="1"/>
  <c r="B25" i="1" s="1"/>
  <c r="B23" i="1" a="1"/>
  <c r="B23" i="1" s="1"/>
  <c r="B16" i="1" a="1"/>
  <c r="B16" i="1" s="1"/>
  <c r="B17" i="1" a="1"/>
  <c r="B17" i="1" s="1"/>
  <c r="B13" i="1" a="1"/>
  <c r="B13" i="1" s="1"/>
  <c r="B14" i="1" a="1"/>
  <c r="B14" i="1" s="1"/>
  <c r="B15" i="1" a="1"/>
  <c r="B15" i="1" s="1"/>
  <c r="B19" i="1" a="1"/>
  <c r="B19" i="1" s="1"/>
  <c r="B18" i="1" a="1"/>
  <c r="B18" i="1" s="1"/>
  <c r="B12" i="1" a="1"/>
  <c r="B12" i="1" s="1"/>
  <c r="B68" i="1" a="1"/>
  <c r="B68" i="1" s="1"/>
  <c r="B73" i="1" a="1"/>
  <c r="B73" i="1" s="1"/>
  <c r="B69" i="1" a="1"/>
  <c r="B69" i="1" s="1"/>
  <c r="B71" i="1" a="1"/>
  <c r="B71" i="1" s="1"/>
  <c r="B70" i="1" a="1"/>
  <c r="B70" i="1" s="1"/>
  <c r="B72" i="1" a="1"/>
  <c r="B72" i="1" s="1"/>
  <c r="B11" i="1" l="1" a="1"/>
  <c r="B11" i="1" s="1"/>
  <c r="D2" i="3" a="1"/>
  <c r="D2" i="3" s="1"/>
  <c r="H7" i="1"/>
  <c r="J7" i="1" s="1"/>
  <c r="L7" i="1" s="1"/>
  <c r="H18" i="1" s="1"/>
  <c r="I69" i="1" l="1"/>
  <c r="M69" i="1"/>
  <c r="K69" i="1"/>
  <c r="J18" i="1"/>
  <c r="L18" i="1" s="1"/>
  <c r="H29" i="1" s="1"/>
  <c r="J29" i="1" s="1"/>
  <c r="L29" i="1" s="1"/>
  <c r="H40" i="1" s="1"/>
  <c r="J40" i="1" s="1"/>
  <c r="L40" i="1" s="1"/>
  <c r="H51" i="1" s="1"/>
  <c r="J51" i="1" s="1"/>
  <c r="L51" i="1" s="1"/>
  <c r="H62" i="1" s="1"/>
  <c r="J62" i="1" s="1"/>
  <c r="L62" i="1" s="1"/>
  <c r="H73" i="1" s="1"/>
  <c r="J73" i="1" s="1"/>
  <c r="L73" i="1" s="1"/>
  <c r="H84" i="1" s="1"/>
  <c r="J84" i="1" s="1"/>
  <c r="L84" i="1" s="1"/>
  <c r="H95" i="1" s="1"/>
  <c r="J95" i="1" s="1"/>
  <c r="L95" i="1" s="1"/>
  <c r="M102" i="1"/>
  <c r="K91" i="1"/>
  <c r="M91" i="1"/>
  <c r="I91" i="1"/>
  <c r="I102" i="1"/>
  <c r="K102" i="1"/>
  <c r="M80" i="1" l="1"/>
  <c r="K80" i="1"/>
  <c r="K14" i="1" l="1"/>
  <c r="M47" i="1"/>
  <c r="M25" i="1"/>
  <c r="K25" i="1"/>
  <c r="M36" i="1"/>
  <c r="I47" i="1"/>
  <c r="M14" i="1"/>
  <c r="M58" i="1"/>
  <c r="K47" i="1"/>
  <c r="K58" i="1"/>
  <c r="I14" i="1"/>
  <c r="K36" i="1"/>
  <c r="I58" i="1"/>
  <c r="I36" i="1"/>
  <c r="I25" i="1"/>
  <c r="I80" i="1"/>
  <c r="C13" i="1" l="1" a="1"/>
  <c r="C13" i="1" s="1"/>
  <c r="C62" i="1" a="1"/>
  <c r="C62" i="1" s="1"/>
  <c r="C73" i="1" a="1"/>
  <c r="C73" i="1" s="1"/>
  <c r="C56" i="1" a="1"/>
  <c r="C56" i="1" s="1"/>
  <c r="C27" i="1" a="1"/>
  <c r="C27" i="1" s="1"/>
  <c r="C25" i="1" a="1"/>
  <c r="C25" i="1" s="1"/>
  <c r="C75" i="1" a="1"/>
  <c r="C75" i="1" s="1"/>
  <c r="C58" i="1" a="1"/>
  <c r="C58" i="1" s="1"/>
  <c r="C29" i="1" a="1"/>
  <c r="C29" i="1" s="1"/>
  <c r="C67" i="1" a="1"/>
  <c r="C67" i="1" s="1"/>
  <c r="C19" i="1" a="1"/>
  <c r="C19" i="1" s="1"/>
  <c r="C47" i="1" a="1"/>
  <c r="C47" i="1" s="1"/>
  <c r="C14" i="1" a="1"/>
  <c r="C14" i="1" s="1"/>
  <c r="C46" i="1" a="1"/>
  <c r="C46" i="1" s="1"/>
  <c r="C40" i="1" a="1"/>
  <c r="C40" i="1" s="1"/>
  <c r="C24" i="1" a="1"/>
  <c r="C24" i="1" s="1"/>
  <c r="C59" i="1" a="1"/>
  <c r="C59" i="1" s="1"/>
  <c r="C43" i="1" a="1"/>
  <c r="C43" i="1" s="1"/>
  <c r="C70" i="1" a="1"/>
  <c r="C70" i="1" s="1"/>
  <c r="C52" i="1" a="1"/>
  <c r="C52" i="1" s="1"/>
  <c r="C81" i="1" a="1"/>
  <c r="C81" i="1" s="1"/>
  <c r="C12" i="1" a="1"/>
  <c r="C12" i="1" s="1"/>
  <c r="C23" i="1" a="1"/>
  <c r="C23" i="1" s="1"/>
  <c r="C45" i="1" a="1"/>
  <c r="C45" i="1" s="1"/>
  <c r="C31" i="1" a="1"/>
  <c r="C31" i="1" s="1"/>
  <c r="C55" i="1" a="1"/>
  <c r="C55" i="1" s="1"/>
  <c r="C39" i="1" a="1"/>
  <c r="C39" i="1" s="1"/>
  <c r="C16" i="1" a="1"/>
  <c r="C16" i="1" s="1"/>
  <c r="C72" i="1" a="1"/>
  <c r="C72" i="1" s="1"/>
  <c r="C32" i="1" a="1"/>
  <c r="C32" i="1" s="1"/>
  <c r="C41" i="1" a="1"/>
  <c r="C41" i="1" s="1"/>
  <c r="C22" i="1" a="1"/>
  <c r="C22" i="1" s="1"/>
  <c r="C33" i="1" a="1"/>
  <c r="C33" i="1" s="1"/>
  <c r="C18" i="1" a="1"/>
  <c r="C18" i="1" s="1"/>
  <c r="C28" i="1" a="1"/>
  <c r="C28" i="1" s="1"/>
  <c r="C26" i="1" a="1"/>
  <c r="C26" i="1" s="1"/>
  <c r="C63" i="1" a="1"/>
  <c r="C63" i="1" s="1"/>
  <c r="C15" i="1" a="1"/>
  <c r="C15" i="1" s="1"/>
  <c r="C65" i="1" a="1"/>
  <c r="C65" i="1" s="1"/>
  <c r="C71" i="1" a="1"/>
  <c r="C71" i="1" s="1"/>
  <c r="C49" i="1" a="1"/>
  <c r="C49" i="1" s="1"/>
  <c r="C51" i="1" a="1"/>
  <c r="C51" i="1" s="1"/>
  <c r="C77" i="1" a="1"/>
  <c r="C77" i="1" s="1"/>
  <c r="C37" i="1" a="1"/>
  <c r="C37" i="1" s="1"/>
  <c r="C61" i="1" a="1"/>
  <c r="C61" i="1" s="1"/>
  <c r="C64" i="1" a="1"/>
  <c r="C64" i="1" s="1"/>
  <c r="C76" i="1" a="1"/>
  <c r="C76" i="1" s="1"/>
  <c r="C54" i="1" a="1"/>
  <c r="C54" i="1" s="1"/>
  <c r="C42" i="1" a="1"/>
  <c r="C42" i="1" s="1"/>
  <c r="C36" i="1" a="1"/>
  <c r="C36" i="1" s="1"/>
  <c r="C78" i="1" a="1"/>
  <c r="C78" i="1" s="1"/>
  <c r="C34" i="1" a="1"/>
  <c r="C34" i="1" s="1"/>
  <c r="C60" i="1" a="1"/>
  <c r="C60" i="1" s="1"/>
  <c r="C57" i="1" a="1"/>
  <c r="C57" i="1" s="1"/>
  <c r="C68" i="1" a="1"/>
  <c r="C68" i="1" s="1"/>
  <c r="C30" i="1" a="1"/>
  <c r="C30" i="1" s="1"/>
  <c r="C35" i="1" a="1"/>
  <c r="C35" i="1" s="1"/>
  <c r="C21" i="1" a="1"/>
  <c r="C21" i="1" s="1"/>
  <c r="C74" i="1" a="1"/>
  <c r="C74" i="1" s="1"/>
  <c r="C53" i="1" a="1"/>
  <c r="C53" i="1" s="1"/>
  <c r="C17" i="1" a="1"/>
  <c r="C17" i="1" s="1"/>
  <c r="C38" i="1" a="1"/>
  <c r="C38" i="1" s="1"/>
  <c r="C44" i="1" a="1"/>
  <c r="C44" i="1" s="1"/>
  <c r="C20" i="1" a="1"/>
  <c r="C20" i="1" s="1"/>
  <c r="C79" i="1" a="1"/>
  <c r="C79" i="1" s="1"/>
  <c r="C66" i="1" a="1"/>
  <c r="C66" i="1" s="1"/>
  <c r="C48" i="1" a="1"/>
  <c r="C48" i="1" s="1"/>
  <c r="C80" i="1" a="1"/>
  <c r="C80" i="1" s="1"/>
  <c r="C69" i="1" a="1"/>
  <c r="C69" i="1" s="1"/>
  <c r="C50" i="1" a="1"/>
  <c r="C50" i="1" s="1"/>
  <c r="C11" i="1" a="1"/>
  <c r="C11" i="1" s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6D31A-6526-4584-8C50-AE6F0EC43E0F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<sst xmlns="http://schemas.openxmlformats.org/spreadsheetml/2006/main" count="512" uniqueCount="203">
  <si>
    <t>Name:</t>
  </si>
  <si>
    <t>ID:</t>
  </si>
  <si>
    <t>Start AY:</t>
  </si>
  <si>
    <t>Primary Degree Audit:</t>
  </si>
  <si>
    <t>MAML_189</t>
  </si>
  <si>
    <t>Year 1</t>
  </si>
  <si>
    <t>Secondary Degree Audit:</t>
  </si>
  <si>
    <t>Term:</t>
  </si>
  <si>
    <t>Fall</t>
  </si>
  <si>
    <t>Spring</t>
  </si>
  <si>
    <t>Summer</t>
  </si>
  <si>
    <t>Year:</t>
  </si>
  <si>
    <t>Courses</t>
  </si>
  <si>
    <t>Credits</t>
  </si>
  <si>
    <t>Planned</t>
  </si>
  <si>
    <t>`</t>
  </si>
  <si>
    <t>Credit Total: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</si>
  <si>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</si>
  <si>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</si>
  <si>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</si>
  <si>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</si>
  <si>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</si>
  <si>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</si>
  <si>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</si>
  <si>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</si>
  <si>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Academic Years</t>
  </si>
  <si>
    <t>AuditList</t>
  </si>
  <si>
    <t>SortedAuditList</t>
  </si>
  <si>
    <t>2015-2016</t>
  </si>
  <si>
    <t>2016-2017</t>
  </si>
  <si>
    <t>MAML_256</t>
  </si>
  <si>
    <t>2017-2018</t>
  </si>
  <si>
    <t>MDIV_189</t>
  </si>
  <si>
    <t>2018-2019</t>
  </si>
  <si>
    <t>MAMLCo_245</t>
  </si>
  <si>
    <t>2019-2020</t>
  </si>
  <si>
    <t>MABTS_189</t>
  </si>
  <si>
    <t>2020-2021</t>
  </si>
  <si>
    <t>MACSJ_189</t>
  </si>
  <si>
    <t>2021-2022</t>
  </si>
  <si>
    <t>MACPDX_189</t>
  </si>
  <si>
    <t>2022-2023</t>
  </si>
  <si>
    <t>MABL_189</t>
  </si>
  <si>
    <t>2023-2024</t>
  </si>
  <si>
    <t>GSC_189</t>
  </si>
  <si>
    <t>2024-2025</t>
  </si>
  <si>
    <t>MABTSE_234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</si>
  <si>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</si>
  <si>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</si>
  <si>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</si>
  <si>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</si>
  <si>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</si>
  <si>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</si>
  <si>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</si>
  <si>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</si>
  <si>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</si>
  <si>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</si>
  <si>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</si>
  <si>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</si>
  <si>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</si>
  <si>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</si>
  <si>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</si>
  <si>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</si>
  <si>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</si>
  <si>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</si>
  <si>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</si>
  <si>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CourseA</t>
  </si>
  <si>
    <t>CourseB</t>
  </si>
  <si>
    <t>Type</t>
  </si>
  <si>
    <r>
      <t xml:space="preserve">Supersedes: </t>
    </r>
    <r>
      <rPr>
        <sz val="11"/>
        <color theme="1"/>
        <rFont val="Aptos Narrow"/>
        <family val="2"/>
        <scheme val="minor"/>
      </rPr>
      <t>One directional coverage from CourseA to CourseB. BL591 can count for BL501, but BL501 cannot count for BL591</t>
    </r>
  </si>
  <si>
    <t>BL591</t>
  </si>
  <si>
    <t>BL501</t>
  </si>
  <si>
    <t>Supersedes</t>
  </si>
  <si>
    <r>
      <t>Bidirectional:</t>
    </r>
    <r>
      <rPr>
        <sz val="11"/>
        <color theme="1"/>
        <rFont val="Aptos Narrow"/>
        <family val="2"/>
        <scheme val="minor"/>
      </rPr>
      <t xml:space="preserve"> Either class can count for the other.</t>
    </r>
  </si>
  <si>
    <t>BL592</t>
  </si>
  <si>
    <t>BL502</t>
  </si>
  <si>
    <t>BL593</t>
  </si>
  <si>
    <t>BL503</t>
  </si>
  <si>
    <t>TH591</t>
  </si>
  <si>
    <t>TH501</t>
  </si>
  <si>
    <t>TH592</t>
  </si>
  <si>
    <t>TH502</t>
  </si>
  <si>
    <t>TH593</t>
  </si>
  <si>
    <t>TH503</t>
  </si>
  <si>
    <t>ML591</t>
  </si>
  <si>
    <t>CS501</t>
  </si>
  <si>
    <t>CS502</t>
  </si>
  <si>
    <t>ML592</t>
  </si>
  <si>
    <t>ML501</t>
  </si>
  <si>
    <t>ML502</t>
  </si>
  <si>
    <t>ML593</t>
  </si>
  <si>
    <t>ML503</t>
  </si>
  <si>
    <t>ML505</t>
  </si>
  <si>
    <t>CH501</t>
  </si>
  <si>
    <t>CH502</t>
  </si>
  <si>
    <t>Course</t>
  </si>
  <si>
    <t>BL501: Interpreting Genesis to Song of Solomon</t>
  </si>
  <si>
    <t>BL502: Interpreting the Prophets and the Gospels</t>
  </si>
  <si>
    <t>BL503: Interpreting Acts to Revelation</t>
  </si>
  <si>
    <t>BL506: Old Testament Literature for Counselors</t>
  </si>
  <si>
    <t>BL507: New Testament Literature for Counselors</t>
  </si>
  <si>
    <t>BL591: Interpreting Genesis to Song of Solomon</t>
  </si>
  <si>
    <t>BL592: Interpreting the Prophets and the Gospels</t>
  </si>
  <si>
    <t>BL593: Interpreting Acts to Revelation</t>
  </si>
  <si>
    <t>BT501: Hermeneutics</t>
  </si>
  <si>
    <t>BT502: Biblical Theology</t>
  </si>
  <si>
    <t>CH501: Wisdom from Church History</t>
  </si>
  <si>
    <t>CH502: Insights and Inspiration from Church History</t>
  </si>
  <si>
    <t>CH502: Psychotherapeutic Systems</t>
  </si>
  <si>
    <t>CN500: Professional Orientation</t>
  </si>
  <si>
    <t>CN501: Clinical Foundations: The Helping Relationship</t>
  </si>
  <si>
    <t>CN502: Psychotheraputic Systems</t>
  </si>
  <si>
    <t>CN503: Advanced Counseling: Theory and Techniques</t>
  </si>
  <si>
    <t>CN504: Suicide Prevention and Crisis Intervention</t>
  </si>
  <si>
    <t>CN505: Psychopathology</t>
  </si>
  <si>
    <t>CN506: Legal and Ethical Issues in Counseling</t>
  </si>
  <si>
    <t>CN507: Human Life Span Development</t>
  </si>
  <si>
    <t>CN508: Integrative Issues in Counseling</t>
  </si>
  <si>
    <t>CN509: Advanced Integration in Counseling</t>
  </si>
  <si>
    <t>CN510: Marriage, Couple, and Family Counseling</t>
  </si>
  <si>
    <t>CN511: Family Systems Therapy</t>
  </si>
  <si>
    <t>CN512: Marriage and Couple Counseling</t>
  </si>
  <si>
    <t>CN513: Multicultural Counseling: Theory and Techniques</t>
  </si>
  <si>
    <t>CN514: Rsearch &amp; Program Evaluation</t>
  </si>
  <si>
    <t>CN515: Testing and Assessment</t>
  </si>
  <si>
    <t>CN517: Physiology and Psychopharmacology</t>
  </si>
  <si>
    <t>CN518: Career Development: Theory and Techniques</t>
  </si>
  <si>
    <t>CN519: Addiction Counseling</t>
  </si>
  <si>
    <t>CN520: Group Counseling</t>
  </si>
  <si>
    <t>CN521: Crisis and Trauma Counseling</t>
  </si>
  <si>
    <t>CN522: Child and Adelescent Therapy</t>
  </si>
  <si>
    <t>CN523: Human Sexuality</t>
  </si>
  <si>
    <t>CN530: Clinical Counseling Practicum</t>
  </si>
  <si>
    <t>CN531: Clinical Counseling Internship I</t>
  </si>
  <si>
    <t>CN532: Clinical Counseling Internship II</t>
  </si>
  <si>
    <t>CN533: Advanced Clinical Counseling Internship</t>
  </si>
  <si>
    <t>CN561: Comprehensive Clinical Integration Paper</t>
  </si>
  <si>
    <t>CNS5XX: CNS Elective</t>
  </si>
  <si>
    <t>Concentration Studies</t>
  </si>
  <si>
    <t>CS501: Introduction to Christian Spirituality</t>
  </si>
  <si>
    <t>CS502: Practicing Christian Spirituality</t>
  </si>
  <si>
    <t>MF501: Introduction to Theological Study &amp; Ministry Formation</t>
  </si>
  <si>
    <t>MF531: Ministry Leadership Formation Lab I</t>
  </si>
  <si>
    <t>MF532: Ministry Leadership Formation Lab II</t>
  </si>
  <si>
    <t>ML501: Theology and Practice of Gospel-Centered Ministry</t>
  </si>
  <si>
    <t>ML502: Transformational Leadership</t>
  </si>
  <si>
    <t>ML503: Nuturing Faithful Disciples</t>
  </si>
  <si>
    <t>ML504: Taking the Gospel to Diverse Cultures</t>
  </si>
  <si>
    <t>ML505: Applied Pastoral Counseling</t>
  </si>
  <si>
    <t>ML506: Ministerial Ethics</t>
  </si>
  <si>
    <t>ML507: Pastoral Apologetics</t>
  </si>
  <si>
    <t>ML508: Preaching Gospel-Centered Messages</t>
  </si>
  <si>
    <t>ML591: Growing in Character and Spiritual Disciplines</t>
  </si>
  <si>
    <t>ML592: Theology and Practice of Team Leadership</t>
  </si>
  <si>
    <t>ML593: Theology and Practice of Pastoring</t>
  </si>
  <si>
    <t>NT521: Greek Grammar</t>
  </si>
  <si>
    <t>NT522: Greek Grammar and Syntax</t>
  </si>
  <si>
    <t>NT523: Greek Syntax and Reading</t>
  </si>
  <si>
    <t>NT524: Greek Exegesis</t>
  </si>
  <si>
    <t>Open Elective</t>
  </si>
  <si>
    <t>OT521: Hebrew Grammar</t>
  </si>
  <si>
    <t>OT522: Hebrew Grammar and Reading Narrative Texts</t>
  </si>
  <si>
    <t>OT523: Hebrew Syntax and Reading</t>
  </si>
  <si>
    <t>OT524: Hebrew Exegesis</t>
  </si>
  <si>
    <t>PT502: Theology and Practice of Worship</t>
  </si>
  <si>
    <t>RE500: Graduate Research &amp; Writing</t>
  </si>
  <si>
    <t>Restricted Elective</t>
  </si>
  <si>
    <t>TH501: Knowing the Living God</t>
  </si>
  <si>
    <t>TH502: Glorifying the Word of Life</t>
  </si>
  <si>
    <t>TH503: Living as the Community of the Spirit</t>
  </si>
  <si>
    <t>TH504: Integrating Ministry and Theology</t>
  </si>
  <si>
    <t>TH506: Theology I for Counselors</t>
  </si>
  <si>
    <t>TH507: Theology II for Counselors</t>
  </si>
  <si>
    <t>TH526: Religions of the World</t>
  </si>
  <si>
    <t>TH591: Knowing the Living God</t>
  </si>
  <si>
    <t>TH592: Glorifying the Word of Life</t>
  </si>
  <si>
    <t>TH593: Living as the Community of the Spirit</t>
  </si>
  <si>
    <t>Audit</t>
  </si>
  <si>
    <t>Elective</t>
  </si>
  <si>
    <t>Degree</t>
  </si>
  <si>
    <t>RestrictedCategory</t>
  </si>
  <si>
    <t>MABTS</t>
  </si>
  <si>
    <t>BL</t>
  </si>
  <si>
    <t>BT</t>
  </si>
  <si>
    <t>CH</t>
  </si>
  <si>
    <t>NT</t>
  </si>
  <si>
    <t>OT</t>
  </si>
  <si>
    <t>TH</t>
  </si>
  <si>
    <t>MAML</t>
  </si>
  <si>
    <t>ML</t>
  </si>
  <si>
    <t>GL</t>
  </si>
  <si>
    <t>CO</t>
  </si>
  <si>
    <t>GSD_189</t>
  </si>
  <si>
    <t>PT</t>
  </si>
  <si>
    <t>WL</t>
  </si>
  <si>
    <t>Biblical &amp; Theological Studies</t>
  </si>
  <si>
    <t>YM</t>
  </si>
  <si>
    <t>Academic Advisor:</t>
  </si>
  <si>
    <t>Notes</t>
  </si>
  <si>
    <t>Total Credits Planned</t>
  </si>
  <si>
    <t>Academic Planner Worksheet</t>
  </si>
  <si>
    <t>Generic Seminary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</si>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</sst>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Wingdings"/>
      <charset val="2"/>
    </font>
    <font>
      <b/>
      <sz val="12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22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7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1" fontId="0" fillId="0" borderId="9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1">
    <cellStyle name="Normal" xfId="0" builtinId="0"/>
  </cellStyles>
  <dxfs count="64"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border>
        <bottom style="thin">
          <color theme="0" tint="-0.2499465926084170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494429-48D2-4FAC-B7D8-FFCD9B0AD7F4}" name="Table15" displayName="Table15" ref="A1:A30" totalsRowShown="0" headerRowDxfId="63">
  <autoFilter ref="A1:A30" xr:uid="{1E494429-48D2-4FAC-B7D8-FFCD9B0AD7F4}"/>
  <tableColumns count="1">
    <tableColumn id="1" xr3:uid="{724F010F-EE03-4073-9C75-3FE9400D2439}" name="Academic Yea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6ADB1E-0DAF-473E-8F1D-7594DA19F522}" name="Table16" displayName="Table16" ref="C1:C11" totalsRowShown="0" headerRowDxfId="62">
  <autoFilter ref="C1:C11" xr:uid="{EC6ADB1E-0DAF-473E-8F1D-7594DA19F522}"/>
  <tableColumns count="1">
    <tableColumn id="1" xr3:uid="{06AF5972-3122-476C-B5B4-74380075C89E}" name="AuditL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FA98C4-DC66-49EB-A39A-51003216173E}" name="EquivalenciesTable" displayName="EquivalenciesTable" ref="A1:C14" totalsRowShown="0" headerRowDxfId="61">
  <autoFilter ref="A1:C14" xr:uid="{EFFA98C4-DC66-49EB-A39A-51003216173E}"/>
  <tableColumns count="3">
    <tableColumn id="1" xr3:uid="{724C1AFE-BC96-4BB1-8FD3-1670565219F7}" name="CourseA"/>
    <tableColumn id="2" xr3:uid="{F1A00F92-7A85-4712-A380-1F59D3D14D57}" name="CourseB" dataDxfId="60"/>
    <tableColumn id="3" xr3:uid="{7AD4AC26-6C82-4C29-80E9-1970243DC470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D17F57-83C4-42A3-9DA3-B6D9059B00C6}" name="CoursesTable" displayName="CoursesTable" ref="A1:B82" totalsRowShown="0" headerRowDxfId="59">
  <autoFilter ref="A1:B82" xr:uid="{51D17F57-83C4-42A3-9DA3-B6D9059B00C6}"/>
  <sortState xmlns:xlrd2="http://schemas.microsoft.com/office/spreadsheetml/2017/richdata2" ref="A2:B82">
    <sortCondition ref="A1:A82"/>
  </sortState>
  <tableColumns count="2">
    <tableColumn id="1" xr3:uid="{7B1532E4-5533-4CB3-9DB7-59B4A0D759B6}" name="Course"/>
    <tableColumn id="2" xr3:uid="{2F564BF5-A7A9-4208-B94E-D1A765A92EAB}" name="Cred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84AE6B-20D0-4BA9-8C57-D65ECAF6E309}" name="ElectiveCreditsTable" displayName="ElectiveCreditsTable" ref="A1:C13" totalsRowShown="0">
  <autoFilter ref="A1:C13" xr:uid="{5184AE6B-20D0-4BA9-8C57-D65ECAF6E309}"/>
  <tableColumns count="3">
    <tableColumn id="1" xr3:uid="{922FC48C-32D9-4780-A493-03C6D60D520A}" name="Audit"/>
    <tableColumn id="2" xr3:uid="{5EBA2B8D-6281-497F-A476-58D2582223FF}" name="Elective"/>
    <tableColumn id="3" xr3:uid="{66C6FF89-8C14-468E-A02E-555A05607A43}" name="Credi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CCCED34-495A-440C-992F-16F384D9B9BA}" name="RestElectCategoryTable" displayName="RestElectCategoryTable" ref="E1:F13" totalsRowShown="0">
  <autoFilter ref="E1:F13" xr:uid="{DCCCED34-495A-440C-992F-16F384D9B9BA}"/>
  <tableColumns count="2">
    <tableColumn id="1" xr3:uid="{EDDF846F-7AE6-4532-85EA-A59709CD295D}" name="Degree"/>
    <tableColumn id="2" xr3:uid="{3EF4EBB1-6C3B-4AF2-88F7-A87B3430FD6B}" name="Restricted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A91FB-1901-4267-8447-3829D5E09ACB}" name="MDIV_189" displayName="MDIV_189" ref="A1:A31" totalsRowShown="0">
  <autoFilter ref="A1:A31" xr:uid="{7B7A91FB-1901-4267-8447-3829D5E09ACB}"/>
  <tableColumns count="1">
    <tableColumn id="2" xr3:uid="{81465EB1-E75B-4FF5-ABC7-6F1921942879}" name="MDIV_18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1C943-5418-4FB6-8F8C-A07D46F59F33}" name="MAML_189" displayName="MAML_189" ref="A1:A20" totalsRowShown="0" headerRowDxfId="58">
  <autoFilter ref="A1:A20" xr:uid="{2EE1C943-5418-4FB6-8F8C-A07D46F59F33}"/>
  <tableColumns count="1">
    <tableColumn id="2" xr3:uid="{1CB18224-2231-4242-A24B-E6BF4AACF584}" name="MAML_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7D11C1-C622-470A-909D-3FDCF8A090ED}" name="MAML_256" displayName="MAML_256" ref="C1:C18" totalsRowShown="0">
  <autoFilter ref="C1:C18" xr:uid="{6F7D11C1-C622-470A-909D-3FDCF8A090ED}"/>
  <tableColumns count="1">
    <tableColumn id="2" xr3:uid="{D885D002-7C0C-48F2-A4D3-AE03C023A4E4}" name="MAML_2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769E97-809D-40F9-8F41-F382CF952DB1}" name="MAMLCo_245" displayName="MAMLCo_245" ref="A1:A21" totalsRowShown="0" headerRowDxfId="57">
  <autoFilter ref="A1:A21" xr:uid="{C3769E97-809D-40F9-8F41-F382CF952DB1}"/>
  <tableColumns count="1">
    <tableColumn id="2" xr3:uid="{A34BB028-614E-404F-9602-95EBCCA598AD}" name="MAMLCo_2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88BAC-6AB0-491B-B40F-DE980B10027C}" name="MABTS_189" displayName="MABTS_189" ref="A1:A16" totalsRowShown="0">
  <autoFilter ref="A1:A16" xr:uid="{84488BAC-6AB0-491B-B40F-DE980B10027C}"/>
  <tableColumns count="1">
    <tableColumn id="2" xr3:uid="{24BCC2F7-5F8C-4E0E-9018-D15D0753A60C}" name="MABTS_18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131A9-030D-4730-82C9-CAFC0671562F}" name="MABTSE_234" displayName="MABTSE_234" ref="C1:C23" totalsRowShown="0">
  <autoFilter ref="C1:C23" xr:uid="{64A131A9-030D-4730-82C9-CAFC0671562F}"/>
  <tableColumns count="1">
    <tableColumn id="2" xr3:uid="{83219BC5-71DB-4A93-B624-8ED7DACBAF9E}" name="MABTSE_23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69D73D-02B7-4A10-AE7F-83E217A3C645}" name="MACSJ_189" displayName="MACSJ_189" ref="A1:A32" totalsRowShown="0">
  <autoFilter ref="A1:A32" xr:uid="{EC69D73D-02B7-4A10-AE7F-83E217A3C645}"/>
  <tableColumns count="1">
    <tableColumn id="2" xr3:uid="{8F3B63EF-1B4E-4CDE-83E8-24F313B82B86}" name="MACSJ_18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D65CE-E83B-484F-9B49-D7CCFFA18F87}" name="MACPDX_189" displayName="MACPDX_189" ref="A1:A30" totalsRowShown="0">
  <autoFilter ref="A1:A30" xr:uid="{B44D65CE-E83B-484F-9B49-D7CCFFA18F87}"/>
  <tableColumns count="1">
    <tableColumn id="2" xr3:uid="{C6F468C2-67E0-4552-98BF-516715BA92ED}" name="MACPDX_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C5F337-11CB-4195-972A-DD77A65A581E}" name="MABL_189" displayName="MABL_189" ref="A1:A10" totalsRowShown="0" headerRowDxfId="56">
  <autoFilter ref="A1:A10" xr:uid="{0AC5F337-11CB-4195-972A-DD77A65A581E}"/>
  <tableColumns count="1">
    <tableColumn id="2" xr3:uid="{E0FC7C35-CE6C-4266-92D5-CCC3C9990B3A}" name="MABL_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9831FC-2FEB-4DA6-8214-3ACDDBE981B3}" name="GSC_189" displayName="GSC_189" ref="A1:A3" totalsRowShown="0" headerRowDxfId="55">
  <autoFilter ref="A1:A3" xr:uid="{8D9831FC-2FEB-4DA6-8214-3ACDDBE981B3}"/>
  <tableColumns count="1">
    <tableColumn id="2" xr3:uid="{B92F335D-D40C-444B-8834-6ED214ED34CB}" name="GSC_18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352-6C60-4794-92FC-522F0BE9FEEF}">
  <sheetPr>
    <tabColor theme="5"/>
  </sheetPr>
  <dimension ref="A1:AE102"/>
  <sheetViews>
    <sheetView tabSelected="1" zoomScaleNormal="100" workbookViewId="0">
      <selection sqref="A1:B1"/>
    </sheetView>
  </sheetViews>
  <sheetFormatPr defaultRowHeight="14.4" x14ac:dyDescent="0.3"/>
  <cols>
    <col min="1" max="1" width="45.21875" customWidth="1"/>
    <col min="2" max="2" width="16.44140625" customWidth="1"/>
    <col min="4" max="4" width="9" style="10"/>
    <col min="5" max="5" width="11.5546875" customWidth="1"/>
    <col min="6" max="6" width="3.109375" customWidth="1"/>
    <col min="7" max="7" width="12.33203125" customWidth="1"/>
    <col min="8" max="8" width="15.5546875" customWidth="1"/>
    <col min="9" max="9" width="3.109375" customWidth="1"/>
    <col min="10" max="10" width="15.5546875" customWidth="1"/>
    <col min="11" max="11" width="3.109375" customWidth="1"/>
    <col min="12" max="12" width="15.5546875" customWidth="1"/>
    <col min="13" max="13" width="3.109375" customWidth="1"/>
    <col min="14" max="14" width="6.6640625" customWidth="1"/>
    <col min="15" max="15" width="11.44140625" customWidth="1"/>
    <col min="16" max="17" width="7.44140625" bestFit="1" customWidth="1"/>
    <col min="18" max="18" width="13.88671875" bestFit="1" customWidth="1"/>
    <col min="19" max="19" width="7.44140625" bestFit="1" customWidth="1"/>
  </cols>
  <sheetData>
    <row r="1" spans="1:31" ht="55.95" customHeight="1" x14ac:dyDescent="0.3">
      <c r="A1" s="34" t="s">
        <v>201</v>
      </c>
      <c r="B1" s="34"/>
      <c r="C1" s="27" t="s">
        <v>200</v>
      </c>
      <c r="D1" s="27"/>
      <c r="E1" s="27"/>
      <c r="F1" s="27"/>
      <c r="G1" s="27"/>
      <c r="H1" s="27"/>
      <c r="I1" s="27"/>
      <c r="J1" s="27"/>
    </row>
    <row r="2" spans="1:31" x14ac:dyDescent="0.3">
      <c r="A2" s="12" t="s">
        <v>0</v>
      </c>
      <c r="B2" s="15" t="s">
        <v>202</v>
      </c>
    </row>
    <row r="3" spans="1:31" ht="14.4" customHeight="1" x14ac:dyDescent="0.3">
      <c r="A3" s="12" t="s">
        <v>1</v>
      </c>
      <c r="B3" s="16">
        <v>999999</v>
      </c>
      <c r="D3" s="28" t="s">
        <v>199</v>
      </c>
      <c r="E3" s="31" t="str">
        <f ca="1">_xlfn.VALUETOTEXT(SUM(TotalCreditsEntered))&amp; " / " &amp;_xlfn.VALUETOTEXT(SUM(CreditsRequired))</f>
        <v>0 / 0</v>
      </c>
      <c r="F3" s="6"/>
    </row>
    <row r="4" spans="1:31" x14ac:dyDescent="0.3">
      <c r="A4" s="12" t="s">
        <v>2</v>
      </c>
      <c r="B4" s="17"/>
      <c r="D4" s="29"/>
      <c r="E4" s="32"/>
    </row>
    <row r="5" spans="1:31" ht="15.75" customHeight="1" x14ac:dyDescent="0.3">
      <c r="A5" s="12" t="s">
        <v>3</v>
      </c>
      <c r="B5" s="17"/>
      <c r="D5" s="30"/>
      <c r="E5" s="33"/>
      <c r="G5" s="26" t="s">
        <v>5</v>
      </c>
      <c r="H5" s="26"/>
      <c r="I5" s="26"/>
      <c r="J5" s="26"/>
      <c r="K5" s="26"/>
      <c r="L5" s="26"/>
      <c r="M5" s="26"/>
    </row>
    <row r="6" spans="1:31" ht="15.75" customHeight="1" x14ac:dyDescent="0.3">
      <c r="A6" s="12" t="s">
        <v>6</v>
      </c>
      <c r="B6" s="17"/>
      <c r="G6" s="14" t="s">
        <v>7</v>
      </c>
      <c r="H6" s="24" t="s">
        <v>8</v>
      </c>
      <c r="I6" s="24"/>
      <c r="J6" s="24" t="s">
        <v>9</v>
      </c>
      <c r="K6" s="24"/>
      <c r="L6" s="24" t="s">
        <v>10</v>
      </c>
      <c r="M6" s="24"/>
      <c r="N6" s="25" t="s">
        <v>198</v>
      </c>
      <c r="O6" s="25"/>
      <c r="P6" s="25"/>
      <c r="Q6" s="25"/>
    </row>
    <row r="7" spans="1:31" x14ac:dyDescent="0.3">
      <c r="A7" s="12" t="s">
        <v>197</v>
      </c>
      <c r="B7" s="17"/>
      <c r="G7" s="19" t="s">
        <v>11</v>
      </c>
      <c r="H7" s="24" t="str">
        <f>IFERROR(VALUE(LEFT(B4, 4)),"")</f>
        <v/>
      </c>
      <c r="I7" s="24"/>
      <c r="J7" s="24" t="str">
        <f>IFERROR(H7+1,"")</f>
        <v/>
      </c>
      <c r="K7" s="24"/>
      <c r="L7" s="24" t="str">
        <f>J7</f>
        <v/>
      </c>
      <c r="M7" s="24"/>
      <c r="N7" s="24"/>
      <c r="O7" s="24"/>
      <c r="P7" s="24"/>
      <c r="Q7" s="24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2"/>
      <c r="D8" s="9"/>
      <c r="E8" s="5"/>
      <c r="G8" s="21"/>
      <c r="H8" s="18"/>
      <c r="I8" s="13" t="str">
        <f>IF(H8="Restricted Elective", 2, IF(H8="Open Elective", 2, IF(H8="Concentration Studies", 2, _xlfn.IFNA(VLOOKUP(H8, CoursesTable[], 2, FALSE), ""))))</f>
        <v/>
      </c>
      <c r="J8" s="13"/>
      <c r="K8" s="13" t="str">
        <f>IF(J8="Restricted Elective", 2, IF(J8="Open Elective", 2, IF(J8="Concentration Studies", 2, _xlfn.IFNA(VLOOKUP(J8, CoursesTable[], 2, FALSE), ""))))</f>
        <v/>
      </c>
      <c r="L8" s="13"/>
      <c r="M8" s="13" t="str">
        <f>IF(L8="Restricted Elective", 2, IF(L8="Open Elective", 2, IF(L8="Concentration Studies", 2, _xlfn.IFNA(VLOOKUP(L8, CoursesTable[], 2, FALSE), ""))))</f>
        <v/>
      </c>
      <c r="N8" s="24"/>
      <c r="O8" s="24"/>
      <c r="P8" s="24"/>
      <c r="Q8" s="24"/>
      <c r="R8" s="3"/>
    </row>
    <row r="9" spans="1:31" x14ac:dyDescent="0.3">
      <c r="G9" s="22"/>
      <c r="H9" s="18"/>
      <c r="I9" s="13" t="str">
        <f>IF(H9="Restricted Elective", 2, IF(H9="Open Elective", 2, IF(H9="Concentration Studies", 2, _xlfn.IFNA(VLOOKUP(H9, CoursesTable[], 2, FALSE), ""))))</f>
        <v/>
      </c>
      <c r="J9" s="13"/>
      <c r="K9" s="13" t="str">
        <f>IF(J9="Restricted Elective", 2, IF(J9="Open Elective", 2, IF(J9="Concentration Studies", 2, _xlfn.IFNA(VLOOKUP(J9, CoursesTable[], 2, FALSE), ""))))</f>
        <v/>
      </c>
      <c r="L9" s="13"/>
      <c r="M9" s="13" t="str">
        <f>IF(L9="Restricted Elective", 2, IF(L9="Open Elective", 2, IF(L9="Concentration Studies", 2, _xlfn.IFNA(VLOOKUP(L9, CoursesTable[], 2, FALSE), ""))))</f>
        <v/>
      </c>
      <c r="N9" s="24"/>
      <c r="O9" s="24"/>
      <c r="P9" s="24"/>
      <c r="Q9" s="24"/>
      <c r="S9" s="3"/>
    </row>
    <row r="10" spans="1:31" x14ac:dyDescent="0.3">
      <c r="A10" s="1" t="s">
        <v>12</v>
      </c>
      <c r="B10" s="1" t="s">
        <v>13</v>
      </c>
      <c r="C10" s="1" t="s">
        <v>14</v>
      </c>
      <c r="D10" s="11"/>
      <c r="E10" s="1"/>
      <c r="G10" s="22"/>
      <c r="H10" s="18"/>
      <c r="I10" s="13" t="str">
        <f>IF(H10="Restricted Elective", 2, IF(H10="Open Elective", 2, IF(H10="Concentration Studies", 2, _xlfn.IFNA(VLOOKUP(H10, CoursesTable[], 2, FALSE), ""))))</f>
        <v/>
      </c>
      <c r="J10" s="13"/>
      <c r="K10" s="13" t="str">
        <f>IF(J10="Restricted Elective", 2, IF(J10="Open Elective", 2, IF(J10="Concentration Studies", 2, _xlfn.IFNA(VLOOKUP(J10, CoursesTable[], 2, FALSE), ""))))</f>
        <v/>
      </c>
      <c r="L10" s="13"/>
      <c r="M10" s="13" t="str">
        <f>IF(L10="Restricted Elective", 2, IF(L10="Open Elective", 2, IF(L10="Concentration Studies", 2, _xlfn.IFNA(VLOOKUP(L10, CoursesTable[], 2, FALSE), ""))))</f>
        <v/>
      </c>
      <c r="N10" s="24"/>
      <c r="O10" s="24"/>
      <c r="P10" s="24"/>
      <c r="Q10" s="24"/>
    </row>
    <row r="11" spans="1:31" x14ac:dyDescent="0.3">
      <c r="A11" t="str" cm="1">
        <f t="array" aca="1" ref="A11" ca="1">IFERROR(INDIRECT($B$5), " ")</f>
        <v xml:space="preserve"> </v>
      </c>
      <c r="B11" t="str" cm="1">
        <f t="array" aca="1" ref="B11" ca="1">_xlfn.LET(_xlpm.findElectCredits, INDEX(ElectiveCreditsTable[],MATCH(1,(ElectiveCreditsTable[Audit]=$B$5)*(ElectiveCreditsTable[Elective]=A11),0),3), _xlpm.singAudit, _xlfn.SWITCH(A11,"Restricted Elective",_xlpm.findElectCredits,"Open Elective",_xlpm.findElectCredits, "Concentration Studies", _xlpm.findElectCredits, _xlfn.IFNA(VLOOKUP(A11,CoursesTable[],2,FALSE),"")), _xlpm.concurAudit, _xlfn.SWITCH(A11,"Restricted Elective",_xlpm.findElectCredits,"Open Elective",_xlpm.findElectCredits, "Concentration Studies", _xlpm.findElectCredits, _xlfn.IFNA(VLOOKUP(A11,CoursesTable[],2,FALSE),"")), _xlpm.fullCreditCalc, IF(ISBLANK(#REF!), _xlpm.singAudit, _xlpm.concurAudit), _xlpm.fullCreditCalc)</f>
        <v/>
      </c>
      <c r="C11" s="4" t="str" cm="1">
        <f t="array" aca="1" ref="C11" ca="1">_xlfn.LET(_xlpm.electCount, COUNTIF($H$8:$L$101, A11), _xlpm.courseCount, SUMPRODUCT(--ISNUMBER(SEARCH(LEFT(A11, 5), $H$8:$L$101))), _xlpm.equivCount, SUMPRODUCT(--ISNUMBER(SEARCH(INDEX(EquivalenciesTable[CourseA], MATCH(LEFT(A11, 5), EquivalenciesTable[CourseB], 0), 1), $H$8:$L$101))), _xlpm.singAudit, _xlfn.SWITCH(TRUE(), A11 = "Restricted Elective", IF(_xlpm.electCount = 0, "", _xlpm.electCount * 2), A11 = "Open Elective", IF(_xlpm.electCount = 0, "", _xlpm.electCount * 2), A11 = "Concentration Studies", IF(_xlpm.electCount = 0, "", _xlpm.electCount * 2), NOT(ISTEXT(A11)),"", _xlpm.courseCount &gt; 1, "XX", _xlpm.courseCount &gt; 0, "X", _xlpm.equivCount &gt; 0, "X", ""), _xlpm.concurAudit, _xlfn.SWITCH(TRUE(), A11 = "Restricted Elective", IF(_xlpm.electCount = 0, "", _xlpm.electCount * 2), A11 = "Open Elective", IF(_xlpm.electCount = 0, "", _xlpm.electCount * 2), A11 = "Concentration Studies", IF(_xlpm.electCount = 0, "", _xlpm.electCount * 2), NOT(ISTEXT(A11)),"", _xlpm.courseCount &gt; 1, "XX", _xlpm.courseCount &gt; 0, "X", _xlpm.equivCount &gt; 0, "X", ""), _xlpm.finalCalc, IF(ISBLANK(#REF!), _xlpm.singAudit, _xlpm.concurAudit), _xlpm.finalCalc)</f>
        <v/>
      </c>
      <c r="E11" t="s">
        <v>15</v>
      </c>
      <c r="G11" s="22"/>
      <c r="H11" s="18"/>
      <c r="I11" s="13" t="str">
        <f>IF(H11="Restricted Elective", 2, IF(H11="Open Elective", 2, IF(H11="Concentration Studies", 2, _xlfn.IFNA(VLOOKUP(H11, CoursesTable[], 2, FALSE), ""))))</f>
        <v/>
      </c>
      <c r="J11" s="13"/>
      <c r="K11" s="13" t="str">
        <f>IF(J11="Restricted Elective", 2, IF(J11="Open Elective", 2, IF(J11="Concentration Studies", 2, _xlfn.IFNA(VLOOKUP(J11, CoursesTable[], 2, FALSE), ""))))</f>
        <v/>
      </c>
      <c r="L11" s="13"/>
      <c r="M11" s="13" t="str">
        <f>IF(L11="Restricted Elective", 2, IF(L11="Open Elective", 2, IF(L11="Concentration Studies", 2, _xlfn.IFNA(VLOOKUP(L11, CoursesTable[], 2, FALSE), ""))))</f>
        <v/>
      </c>
      <c r="N11" s="24"/>
      <c r="O11" s="24"/>
      <c r="P11" s="24"/>
      <c r="Q11" s="24"/>
    </row>
    <row r="12" spans="1:31" ht="14.4" customHeight="1" x14ac:dyDescent="0.3">
      <c r="B12" t="str" cm="1">
        <f t="array" ref="B12">_xlfn.LET(_xlpm.findElectCredits, INDEX(ElectiveCreditsTable[],MATCH(1,(ElectiveCreditsTable[Audit]=$B$5)*(ElectiveCreditsTable[Elective]=A12),0),3), _xlpm.singAudit, _xlfn.SWITCH(A12,"Restricted Elective",_xlpm.findElectCredits,"Open Elective",_xlpm.findElectCredits, "Concentration Studies", _xlpm.findElectCredits, _xlfn.IFNA(VLOOKUP(A12,CoursesTable[],2,FALSE),"")), _xlpm.concurAudit, _xlfn.SWITCH(A12,"Restricted Elective",_xlpm.findElectCredits,"Open Elective",_xlpm.findElectCredits, "Concentration Studies", _xlpm.findElectCredits, _xlfn.IFNA(VLOOKUP(A12,CoursesTable[],2,FALSE),"")), _xlpm.fullCreditCalc, IF(ISBLANK(#REF!), _xlpm.singAudit, _xlpm.concurAudit), _xlpm.fullCreditCalc)</f>
        <v/>
      </c>
      <c r="C12" s="4" t="str" cm="1">
        <f t="array" ref="C12">_xlfn.LET(_xlpm.electCount, COUNTIF($H$8:$L$101, A12), _xlpm.courseCount, SUMPRODUCT(--ISNUMBER(SEARCH(LEFT(A12, 5), $H$8:$L$101))), _xlpm.equivCount, SUMPRODUCT(--ISNUMBER(SEARCH(INDEX(EquivalenciesTable[CourseA], MATCH(LEFT(A12, 5), EquivalenciesTable[CourseB], 0), 1), $H$8:$L$101))), _xlpm.singAudit, _xlfn.SWITCH(TRUE(), A12 = "Restricted Elective", IF(_xlpm.electCount = 0, "", _xlpm.electCount * 2), A12 = "Open Elective", IF(_xlpm.electCount = 0, "", _xlpm.electCount * 2), A12 = "Concentration Studies", IF(_xlpm.electCount = 0, "", _xlpm.electCount * 2), NOT(ISTEXT(A12)),"", _xlpm.courseCount &gt; 1, "XX", _xlpm.courseCount &gt; 0, "X", _xlpm.equivCount &gt; 0, "X", ""), _xlpm.concurAudit, _xlfn.SWITCH(TRUE(), A12 = "Restricted Elective", IF(_xlpm.electCount = 0, "", _xlpm.electCount * 2), A12 = "Open Elective", IF(_xlpm.electCount = 0, "", _xlpm.electCount * 2), A12 = "Concentration Studies", IF(_xlpm.electCount = 0, "", _xlpm.electCount * 2), NOT(ISTEXT(A12)),"", _xlpm.courseCount &gt; 1, "XX", _xlpm.courseCount &gt; 0, "X", _xlpm.equivCount &gt; 0, "X", ""), _xlpm.finalCalc, IF(ISBLANK(#REF!), _xlpm.singAudit, _xlpm.concurAudit), _xlpm.finalCalc)</f>
        <v/>
      </c>
      <c r="G12" s="22"/>
      <c r="H12" s="18"/>
      <c r="I12" s="13" t="str">
        <f>IF(H12="Restricted Elective", 2, IF(H12="Open Elective", 2, IF(H12="Concentration Studies", 2, _xlfn.IFNA(VLOOKUP(H12, CoursesTable[], 2, FALSE), ""))))</f>
        <v/>
      </c>
      <c r="J12" s="13"/>
      <c r="K12" s="13" t="str">
        <f>IF(J12="Restricted Elective", 2, IF(J12="Open Elective", 2, IF(J12="Concentration Studies", 2, _xlfn.IFNA(VLOOKUP(J12, CoursesTable[], 2, FALSE), ""))))</f>
        <v/>
      </c>
      <c r="L12" s="13"/>
      <c r="M12" s="13" t="str">
        <f>IF(L12="Restricted Elective", 2, IF(L12="Open Elective", 2, IF(L12="Concentration Studies", 2, _xlfn.IFNA(VLOOKUP(L12, CoursesTable[], 2, FALSE), ""))))</f>
        <v/>
      </c>
      <c r="N12" s="24"/>
      <c r="O12" s="24"/>
      <c r="P12" s="24"/>
      <c r="Q12" s="24"/>
    </row>
    <row r="13" spans="1:31" x14ac:dyDescent="0.3">
      <c r="B13" t="str" cm="1">
        <f t="array" ref="B13">_xlfn.LET(_xlpm.findElectCredits, INDEX(ElectiveCreditsTable[],MATCH(1,(ElectiveCreditsTable[Audit]=$B$5)*(ElectiveCreditsTable[Elective]=A13),0),3), _xlpm.singAudit, _xlfn.SWITCH(A13,"Restricted Elective",_xlpm.findElectCredits,"Open Elective",_xlpm.findElectCredits, "Concentration Studies", _xlpm.findElectCredits, _xlfn.IFNA(VLOOKUP(A13,CoursesTable[],2,FALSE),"")), _xlpm.concurAudit, _xlfn.SWITCH(A13,"Restricted Elective",_xlpm.findElectCredits,"Open Elective",_xlpm.findElectCredits, "Concentration Studies", _xlpm.findElectCredits, _xlfn.IFNA(VLOOKUP(A13,CoursesTable[],2,FALSE),"")), _xlpm.fullCreditCalc, IF(ISBLANK(#REF!), _xlpm.singAudit, _xlpm.concurAudit), _xlpm.fullCreditCalc)</f>
        <v/>
      </c>
      <c r="C13" s="4" t="str" cm="1">
        <f t="array" ref="C13">_xlfn.LET(_xlpm.electCount, COUNTIF($H$8:$L$101, A13), _xlpm.courseCount, SUMPRODUCT(--ISNUMBER(SEARCH(LEFT(A13, 5), $H$8:$L$101))), _xlpm.equivCount, SUMPRODUCT(--ISNUMBER(SEARCH(INDEX(EquivalenciesTable[CourseA], MATCH(LEFT(A13, 5), EquivalenciesTable[CourseB], 0), 1), $H$8:$L$101))), _xlpm.singAudit, _xlfn.SWITCH(TRUE(), A13 = "Restricted Elective", IF(_xlpm.electCount = 0, "", _xlpm.electCount * 2), A13 = "Open Elective", IF(_xlpm.electCount = 0, "", _xlpm.electCount * 2), A13 = "Concentration Studies", IF(_xlpm.electCount = 0, "", _xlpm.electCount * 2), NOT(ISTEXT(A13)),"", _xlpm.courseCount &gt; 1, "XX", _xlpm.courseCount &gt; 0, "X", _xlpm.equivCount &gt; 0, "X", ""), _xlpm.concurAudit, _xlfn.SWITCH(TRUE(), A13 = "Restricted Elective", IF(_xlpm.electCount = 0, "", _xlpm.electCount * 2), A13 = "Open Elective", IF(_xlpm.electCount = 0, "", _xlpm.electCount * 2), A13 = "Concentration Studies", IF(_xlpm.electCount = 0, "", _xlpm.electCount * 2), NOT(ISTEXT(A13)),"", _xlpm.courseCount &gt; 1, "XX", _xlpm.courseCount &gt; 0, "X", _xlpm.equivCount &gt; 0, "X", ""), _xlpm.finalCalc, IF(ISBLANK(#REF!), _xlpm.singAudit, _xlpm.concurAudit), _xlpm.finalCalc)</f>
        <v/>
      </c>
      <c r="G13" s="23"/>
      <c r="H13" s="18"/>
      <c r="I13" s="13" t="str">
        <f>IF(H13="Restricted Elective", 2, IF(H13="Open Elective", 2, IF(H13="Concentration Studies", 2, _xlfn.IFNA(VLOOKUP(H13, CoursesTable[], 2, FALSE), ""))))</f>
        <v/>
      </c>
      <c r="J13" s="13"/>
      <c r="K13" s="13" t="str">
        <f>IF(J13="Restricted Elective", 2, IF(J13="Open Elective", 2, IF(J13="Concentration Studies", 2, _xlfn.IFNA(VLOOKUP(J13, CoursesTable[], 2, FALSE), ""))))</f>
        <v/>
      </c>
      <c r="L13" s="13"/>
      <c r="M13" s="13" t="str">
        <f>IF(L13="Restricted Elective", 2, IF(L13="Open Elective", 2, IF(L13="Concentration Studies", 2, _xlfn.IFNA(VLOOKUP(L13, CoursesTable[], 2, FALSE), ""))))</f>
        <v/>
      </c>
      <c r="N13" s="24"/>
      <c r="O13" s="24"/>
      <c r="P13" s="24"/>
      <c r="Q13" s="24"/>
    </row>
    <row r="14" spans="1:31" x14ac:dyDescent="0.3">
      <c r="B14" t="str" cm="1">
        <f t="array" ref="B14">_xlfn.LET(_xlpm.findElectCredits, INDEX(ElectiveCreditsTable[],MATCH(1,(ElectiveCreditsTable[Audit]=$B$5)*(ElectiveCreditsTable[Elective]=A14),0),3), _xlpm.singAudit, _xlfn.SWITCH(A14,"Restricted Elective",_xlpm.findElectCredits,"Open Elective",_xlpm.findElectCredits, "Concentration Studies", _xlpm.findElectCredits, _xlfn.IFNA(VLOOKUP(A14,CoursesTable[],2,FALSE),"")), _xlpm.concurAudit, _xlfn.SWITCH(A14,"Restricted Elective",_xlpm.findElectCredits,"Open Elective",_xlpm.findElectCredits, "Concentration Studies", _xlpm.findElectCredits, _xlfn.IFNA(VLOOKUP(A14,CoursesTable[],2,FALSE),"")), _xlpm.fullCreditCalc, IF(ISBLANK(#REF!), _xlpm.singAudit, _xlpm.concurAudit), _xlpm.fullCreditCalc)</f>
        <v/>
      </c>
      <c r="C14" s="4" t="str" cm="1">
        <f t="array" ref="C14">_xlfn.LET(_xlpm.electCount, COUNTIF($H$8:$L$101, A14), _xlpm.courseCount, SUMPRODUCT(--ISNUMBER(SEARCH(LEFT(A14, 5), $H$8:$L$101))), _xlpm.equivCount, SUMPRODUCT(--ISNUMBER(SEARCH(INDEX(EquivalenciesTable[CourseA], MATCH(LEFT(A14, 5), EquivalenciesTable[CourseB], 0), 1), $H$8:$L$101))), _xlpm.singAudit, _xlfn.SWITCH(TRUE(), A14 = "Restricted Elective", IF(_xlpm.electCount = 0, "", _xlpm.electCount * 2), A14 = "Open Elective", IF(_xlpm.electCount = 0, "", _xlpm.electCount * 2), A14 = "Concentration Studies", IF(_xlpm.electCount = 0, "", _xlpm.electCount * 2), NOT(ISTEXT(A14)),"", _xlpm.courseCount &gt; 1, "XX", _xlpm.courseCount &gt; 0, "X", _xlpm.equivCount &gt; 0, "X", ""), _xlpm.concurAudit, _xlfn.SWITCH(TRUE(), A14 = "Restricted Elective", IF(_xlpm.electCount = 0, "", _xlpm.electCount * 2), A14 = "Open Elective", IF(_xlpm.electCount = 0, "", _xlpm.electCount * 2), A14 = "Concentration Studies", IF(_xlpm.electCount = 0, "", _xlpm.electCount * 2), NOT(ISTEXT(A14)),"", _xlpm.courseCount &gt; 1, "XX", _xlpm.courseCount &gt; 0, "X", _xlpm.equivCount &gt; 0, "X", ""), _xlpm.finalCalc, IF(ISBLANK(#REF!), _xlpm.singAudit, _xlpm.concurAudit), _xlpm.finalCalc)</f>
        <v/>
      </c>
      <c r="G14" s="20" t="s">
        <v>16</v>
      </c>
      <c r="H14" s="13"/>
      <c r="I14" s="13" t="str">
        <f>IF(SUM(I8:I13)=0,"",SUM(I8:I13))</f>
        <v/>
      </c>
      <c r="J14" s="13"/>
      <c r="K14" s="13" t="str">
        <f>IF(SUM(K8:K13)=0,"",SUM(K8:K13))</f>
        <v/>
      </c>
      <c r="L14" s="13"/>
      <c r="M14" s="13" t="str">
        <f>IF(SUM(M8:M13)=0,"",SUM(M8:M13))</f>
        <v/>
      </c>
      <c r="N14" s="24"/>
      <c r="O14" s="24"/>
      <c r="P14" s="24"/>
      <c r="Q14" s="24"/>
    </row>
    <row r="15" spans="1:31" x14ac:dyDescent="0.3">
      <c r="B15" t="str" cm="1">
        <f t="array" ref="B15">_xlfn.LET(_xlpm.findElectCredits, INDEX(ElectiveCreditsTable[],MATCH(1,(ElectiveCreditsTable[Audit]=$B$5)*(ElectiveCreditsTable[Elective]=A15),0),3), _xlpm.singAudit, _xlfn.SWITCH(A15,"Restricted Elective",_xlpm.findElectCredits,"Open Elective",_xlpm.findElectCredits, "Concentration Studies", _xlpm.findElectCredits, _xlfn.IFNA(VLOOKUP(A15,CoursesTable[],2,FALSE),"")), _xlpm.concurAudit, _xlfn.SWITCH(A15,"Restricted Elective",_xlpm.findElectCredits,"Open Elective",_xlpm.findElectCredits, "Concentration Studies", _xlpm.findElectCredits, _xlfn.IFNA(VLOOKUP(A15,CoursesTable[],2,FALSE),"")), _xlpm.fullCreditCalc, IF(ISBLANK(#REF!), _xlpm.singAudit, _xlpm.concurAudit), _xlpm.fullCreditCalc)</f>
        <v/>
      </c>
      <c r="C15" s="4" t="str" cm="1">
        <f t="array" ref="C15">_xlfn.LET(_xlpm.electCount, COUNTIF($H$8:$L$101, A15), _xlpm.courseCount, SUMPRODUCT(--ISNUMBER(SEARCH(LEFT(A15, 5), $H$8:$L$101))), _xlpm.equivCount, SUMPRODUCT(--ISNUMBER(SEARCH(INDEX(EquivalenciesTable[CourseA], MATCH(LEFT(A15, 5), EquivalenciesTable[CourseB], 0), 1), $H$8:$L$101))), _xlpm.singAudit, _xlfn.SWITCH(TRUE(), A15 = "Restricted Elective", IF(_xlpm.electCount = 0, "", _xlpm.electCount * 2), A15 = "Open Elective", IF(_xlpm.electCount = 0, "", _xlpm.electCount * 2), A15 = "Concentration Studies", IF(_xlpm.electCount = 0, "", _xlpm.electCount * 2), NOT(ISTEXT(A15)),"", _xlpm.courseCount &gt; 1, "XX", _xlpm.courseCount &gt; 0, "X", _xlpm.equivCount &gt; 0, "X", ""), _xlpm.concurAudit, _xlfn.SWITCH(TRUE(), A15 = "Restricted Elective", IF(_xlpm.electCount = 0, "", _xlpm.electCount * 2), A15 = "Open Elective", IF(_xlpm.electCount = 0, "", _xlpm.electCount * 2), A15 = "Concentration Studies", IF(_xlpm.electCount = 0, "", _xlpm.electCount * 2), NOT(ISTEXT(A15)),"", _xlpm.courseCount &gt; 1, "XX", _xlpm.courseCount &gt; 0, "X", _xlpm.equivCount &gt; 0, "X", ""), _xlpm.finalCalc, IF(ISBLANK(#REF!), _xlpm.singAudit, _xlpm.concurAudit), _xlpm.finalCalc)</f>
        <v/>
      </c>
    </row>
    <row r="16" spans="1:31" ht="15.6" x14ac:dyDescent="0.3">
      <c r="B16" t="str" cm="1">
        <f t="array" ref="B16">_xlfn.LET(_xlpm.findElectCredits, INDEX(ElectiveCreditsTable[],MATCH(1,(ElectiveCreditsTable[Audit]=$B$5)*(ElectiveCreditsTable[Elective]=A16),0),3), _xlpm.singAudit, _xlfn.SWITCH(A16,"Restricted Elective",_xlpm.findElectCredits,"Open Elective",_xlpm.findElectCredits, "Concentration Studies", _xlpm.findElectCredits, _xlfn.IFNA(VLOOKUP(A16,CoursesTable[],2,FALSE),"")), _xlpm.concurAudit, _xlfn.SWITCH(A16,"Restricted Elective",_xlpm.findElectCredits,"Open Elective",_xlpm.findElectCredits, "Concentration Studies", _xlpm.findElectCredits, _xlfn.IFNA(VLOOKUP(A16,CoursesTable[],2,FALSE),"")), _xlpm.fullCreditCalc, IF(ISBLANK(#REF!), _xlpm.singAudit, _xlpm.concurAudit), _xlpm.fullCreditCalc)</f>
        <v/>
      </c>
      <c r="C16" s="4" t="str" cm="1">
        <f t="array" ref="C16">_xlfn.LET(_xlpm.electCount, COUNTIF($H$8:$L$101, A16), _xlpm.courseCount, SUMPRODUCT(--ISNUMBER(SEARCH(LEFT(A16, 5), $H$8:$L$101))), _xlpm.equivCount, SUMPRODUCT(--ISNUMBER(SEARCH(INDEX(EquivalenciesTable[CourseA], MATCH(LEFT(A16, 5), EquivalenciesTable[CourseB], 0), 1), $H$8:$L$101))), _xlpm.singAudit, _xlfn.SWITCH(TRUE(), A16 = "Restricted Elective", IF(_xlpm.electCount = 0, "", _xlpm.electCount * 2), A16 = "Open Elective", IF(_xlpm.electCount = 0, "", _xlpm.electCount * 2), A16 = "Concentration Studies", IF(_xlpm.electCount = 0, "", _xlpm.electCount * 2), NOT(ISTEXT(A16)),"", _xlpm.courseCount &gt; 1, "XX", _xlpm.courseCount &gt; 0, "X", _xlpm.equivCount &gt; 0, "X", ""), _xlpm.concurAudit, _xlfn.SWITCH(TRUE(), A16 = "Restricted Elective", IF(_xlpm.electCount = 0, "", _xlpm.electCount * 2), A16 = "Open Elective", IF(_xlpm.electCount = 0, "", _xlpm.electCount * 2), A16 = "Concentration Studies", IF(_xlpm.electCount = 0, "", _xlpm.electCount * 2), NOT(ISTEXT(A16)),"", _xlpm.courseCount &gt; 1, "XX", _xlpm.courseCount &gt; 0, "X", _xlpm.equivCount &gt; 0, "X", ""), _xlpm.finalCalc, IF(ISBLANK(#REF!), _xlpm.singAudit, _xlpm.concurAudit), _xlpm.finalCalc)</f>
        <v/>
      </c>
      <c r="G16" s="26" t="s">
        <v>17</v>
      </c>
      <c r="H16" s="26"/>
      <c r="I16" s="26"/>
      <c r="J16" s="26"/>
      <c r="K16" s="26"/>
      <c r="L16" s="26"/>
      <c r="M16" s="26"/>
    </row>
    <row r="17" spans="2:17" x14ac:dyDescent="0.3">
      <c r="B17" t="str" cm="1">
        <f t="array" ref="B17">_xlfn.LET(_xlpm.findElectCredits, INDEX(ElectiveCreditsTable[],MATCH(1,(ElectiveCreditsTable[Audit]=$B$5)*(ElectiveCreditsTable[Elective]=A17),0),3), _xlpm.singAudit, _xlfn.SWITCH(A17,"Restricted Elective",_xlpm.findElectCredits,"Open Elective",_xlpm.findElectCredits, "Concentration Studies", _xlpm.findElectCredits, _xlfn.IFNA(VLOOKUP(A17,CoursesTable[],2,FALSE),"")), _xlpm.concurAudit, _xlfn.SWITCH(A17,"Restricted Elective",_xlpm.findElectCredits,"Open Elective",_xlpm.findElectCredits, "Concentration Studies", _xlpm.findElectCredits, _xlfn.IFNA(VLOOKUP(A17,CoursesTable[],2,FALSE),"")), _xlpm.fullCreditCalc, IF(ISBLANK(#REF!), _xlpm.singAudit, _xlpm.concurAudit), _xlpm.fullCreditCalc)</f>
        <v/>
      </c>
      <c r="C17" s="4" t="str" cm="1">
        <f t="array" ref="C17">_xlfn.LET(_xlpm.electCount, COUNTIF($H$8:$L$101, A17), _xlpm.courseCount, SUMPRODUCT(--ISNUMBER(SEARCH(LEFT(A17, 5), $H$8:$L$101))), _xlpm.equivCount, SUMPRODUCT(--ISNUMBER(SEARCH(INDEX(EquivalenciesTable[CourseA], MATCH(LEFT(A17, 5), EquivalenciesTable[CourseB], 0), 1), $H$8:$L$101))), _xlpm.singAudit, _xlfn.SWITCH(TRUE(), A17 = "Restricted Elective", IF(_xlpm.electCount = 0, "", _xlpm.electCount * 2), A17 = "Open Elective", IF(_xlpm.electCount = 0, "", _xlpm.electCount * 2), A17 = "Concentration Studies", IF(_xlpm.electCount = 0, "", _xlpm.electCount * 2), NOT(ISTEXT(A17)),"", _xlpm.courseCount &gt; 1, "XX", _xlpm.courseCount &gt; 0, "X", _xlpm.equivCount &gt; 0, "X", ""), _xlpm.concurAudit, _xlfn.SWITCH(TRUE(), A17 = "Restricted Elective", IF(_xlpm.electCount = 0, "", _xlpm.electCount * 2), A17 = "Open Elective", IF(_xlpm.electCount = 0, "", _xlpm.electCount * 2), A17 = "Concentration Studies", IF(_xlpm.electCount = 0, "", _xlpm.electCount * 2), NOT(ISTEXT(A17)),"", _xlpm.courseCount &gt; 1, "XX", _xlpm.courseCount &gt; 0, "X", _xlpm.equivCount &gt; 0, "X", ""), _xlpm.finalCalc, IF(ISBLANK(#REF!), _xlpm.singAudit, _xlpm.concurAudit), _xlpm.finalCalc)</f>
        <v/>
      </c>
      <c r="G17" s="14" t="s">
        <v>11</v>
      </c>
      <c r="H17" s="24" t="s">
        <v>8</v>
      </c>
      <c r="I17" s="24"/>
      <c r="J17" s="24" t="s">
        <v>9</v>
      </c>
      <c r="K17" s="24"/>
      <c r="L17" s="24" t="s">
        <v>10</v>
      </c>
      <c r="M17" s="24"/>
      <c r="N17" s="25" t="s">
        <v>198</v>
      </c>
      <c r="O17" s="25"/>
      <c r="P17" s="25"/>
      <c r="Q17" s="25"/>
    </row>
    <row r="18" spans="2:17" x14ac:dyDescent="0.3">
      <c r="B18" t="str" cm="1">
        <f t="array" ref="B18">_xlfn.LET(_xlpm.findElectCredits, INDEX(ElectiveCreditsTable[],MATCH(1,(ElectiveCreditsTable[Audit]=$B$5)*(ElectiveCreditsTable[Elective]=A18),0),3), _xlpm.singAudit, _xlfn.SWITCH(A18,"Restricted Elective",_xlpm.findElectCredits,"Open Elective",_xlpm.findElectCredits, "Concentration Studies", _xlpm.findElectCredits, _xlfn.IFNA(VLOOKUP(A18,CoursesTable[],2,FALSE),"")), _xlpm.concurAudit, _xlfn.SWITCH(A18,"Restricted Elective",_xlpm.findElectCredits,"Open Elective",_xlpm.findElectCredits, "Concentration Studies", _xlpm.findElectCredits, _xlfn.IFNA(VLOOKUP(A18,CoursesTable[],2,FALSE),"")), _xlpm.fullCreditCalc, IF(ISBLANK(#REF!), _xlpm.singAudit, _xlpm.concurAudit), _xlpm.fullCreditCalc)</f>
        <v/>
      </c>
      <c r="C18" s="4" t="str" cm="1">
        <f t="array" ref="C18">_xlfn.LET(_xlpm.electCount, COUNTIF($H$8:$L$101, A18), _xlpm.courseCount, SUMPRODUCT(--ISNUMBER(SEARCH(LEFT(A18, 5), $H$8:$L$101))), _xlpm.equivCount, SUMPRODUCT(--ISNUMBER(SEARCH(INDEX(EquivalenciesTable[CourseA], MATCH(LEFT(A18, 5), EquivalenciesTable[CourseB], 0), 1), $H$8:$L$101))), _xlpm.singAudit, _xlfn.SWITCH(TRUE(), A18 = "Restricted Elective", IF(_xlpm.electCount = 0, "", _xlpm.electCount * 2), A18 = "Open Elective", IF(_xlpm.electCount = 0, "", _xlpm.electCount * 2), A18 = "Concentration Studies", IF(_xlpm.electCount = 0, "", _xlpm.electCount * 2), NOT(ISTEXT(A18)),"", _xlpm.courseCount &gt; 1, "XX", _xlpm.courseCount &gt; 0, "X", _xlpm.equivCount &gt; 0, "X", ""), _xlpm.concurAudit, _xlfn.SWITCH(TRUE(), A18 = "Restricted Elective", IF(_xlpm.electCount = 0, "", _xlpm.electCount * 2), A18 = "Open Elective", IF(_xlpm.electCount = 0, "", _xlpm.electCount * 2), A18 = "Concentration Studies", IF(_xlpm.electCount = 0, "", _xlpm.electCount * 2), NOT(ISTEXT(A18)),"", _xlpm.courseCount &gt; 1, "XX", _xlpm.courseCount &gt; 0, "X", _xlpm.equivCount &gt; 0, "X", ""), _xlpm.finalCalc, IF(ISBLANK(#REF!), _xlpm.singAudit, _xlpm.concurAudit), _xlpm.finalCalc)</f>
        <v/>
      </c>
      <c r="G18" s="19" t="s">
        <v>7</v>
      </c>
      <c r="H18" s="24" t="str">
        <f>L7</f>
        <v/>
      </c>
      <c r="I18" s="24"/>
      <c r="J18" s="24" t="str">
        <f>IFERROR(H18+1,"")</f>
        <v/>
      </c>
      <c r="K18" s="24"/>
      <c r="L18" s="24" t="str">
        <f>J18</f>
        <v/>
      </c>
      <c r="M18" s="24"/>
      <c r="N18" s="24"/>
      <c r="O18" s="24"/>
      <c r="P18" s="24"/>
      <c r="Q18" s="24"/>
    </row>
    <row r="19" spans="2:17" x14ac:dyDescent="0.3">
      <c r="B19" t="str" cm="1">
        <f t="array" ref="B19">_xlfn.LET(_xlpm.findElectCredits, INDEX(ElectiveCreditsTable[],MATCH(1,(ElectiveCreditsTable[Audit]=$B$5)*(ElectiveCreditsTable[Elective]=A19),0),3), _xlpm.singAudit, _xlfn.SWITCH(A19,"Restricted Elective",_xlpm.findElectCredits,"Open Elective",_xlpm.findElectCredits, "Concentration Studies", _xlpm.findElectCredits, _xlfn.IFNA(VLOOKUP(A19,CoursesTable[],2,FALSE),"")), _xlpm.concurAudit, _xlfn.SWITCH(A19,"Restricted Elective",_xlpm.findElectCredits,"Open Elective",_xlpm.findElectCredits, "Concentration Studies", _xlpm.findElectCredits, _xlfn.IFNA(VLOOKUP(A19,CoursesTable[],2,FALSE),"")), _xlpm.fullCreditCalc, IF(ISBLANK(#REF!), _xlpm.singAudit, _xlpm.concurAudit), _xlpm.fullCreditCalc)</f>
        <v/>
      </c>
      <c r="C19" s="4" t="str" cm="1">
        <f t="array" ref="C19">_xlfn.LET(_xlpm.electCount, COUNTIF($H$8:$L$101, A19), _xlpm.courseCount, SUMPRODUCT(--ISNUMBER(SEARCH(LEFT(A19, 5), $H$8:$L$101))), _xlpm.equivCount, SUMPRODUCT(--ISNUMBER(SEARCH(INDEX(EquivalenciesTable[CourseA], MATCH(LEFT(A19, 5), EquivalenciesTable[CourseB], 0), 1), $H$8:$L$101))), _xlpm.singAudit, _xlfn.SWITCH(TRUE(), A19 = "Restricted Elective", IF(_xlpm.electCount = 0, "", _xlpm.electCount * 2), A19 = "Open Elective", IF(_xlpm.electCount = 0, "", _xlpm.electCount * 2), A19 = "Concentration Studies", IF(_xlpm.electCount = 0, "", _xlpm.electCount * 2), NOT(ISTEXT(A19)),"", _xlpm.courseCount &gt; 1, "XX", _xlpm.courseCount &gt; 0, "X", _xlpm.equivCount &gt; 0, "X", ""), _xlpm.concurAudit, _xlfn.SWITCH(TRUE(), A19 = "Restricted Elective", IF(_xlpm.electCount = 0, "", _xlpm.electCount * 2), A19 = "Open Elective", IF(_xlpm.electCount = 0, "", _xlpm.electCount * 2), A19 = "Concentration Studies", IF(_xlpm.electCount = 0, "", _xlpm.electCount * 2), NOT(ISTEXT(A19)),"", _xlpm.courseCount &gt; 1, "XX", _xlpm.courseCount &gt; 0, "X", _xlpm.equivCount &gt; 0, "X", ""), _xlpm.finalCalc, IF(ISBLANK(#REF!), _xlpm.singAudit, _xlpm.concurAudit), _xlpm.finalCalc)</f>
        <v/>
      </c>
      <c r="G19" s="21"/>
      <c r="H19" s="18"/>
      <c r="I19" s="13" t="str">
        <f>IF(H19="Restricted Elective", 2, IF(H19="Open Elective", 2, IF(H19="Concentration Studies", 2, _xlfn.IFNA(VLOOKUP(H19, CoursesTable[], 2, FALSE), ""))))</f>
        <v/>
      </c>
      <c r="J19" s="13"/>
      <c r="K19" s="13" t="str">
        <f>IF(J19="Restricted Elective", 2, IF(J19="Open Elective", 2, IF(J19="Concentration Studies", 2, _xlfn.IFNA(VLOOKUP(J19, CoursesTable[], 2, FALSE), ""))))</f>
        <v/>
      </c>
      <c r="L19" s="13"/>
      <c r="M19" s="13" t="str">
        <f>IF(L19="Restricted Elective", 2, IF(L19="Open Elective", 2, IF(L19="Concentration Studies", 2, _xlfn.IFNA(VLOOKUP(L19, CoursesTable[], 2, FALSE), ""))))</f>
        <v/>
      </c>
      <c r="N19" s="24"/>
      <c r="O19" s="24"/>
      <c r="P19" s="24"/>
      <c r="Q19" s="24"/>
    </row>
    <row r="20" spans="2:17" x14ac:dyDescent="0.3">
      <c r="B20" t="str" cm="1">
        <f t="array" ref="B20">_xlfn.LET(_xlpm.findElectCredits, INDEX(ElectiveCreditsTable[],MATCH(1,(ElectiveCreditsTable[Audit]=$B$5)*(ElectiveCreditsTable[Elective]=A20),0),3), _xlpm.singAudit, _xlfn.SWITCH(A20,"Restricted Elective",_xlpm.findElectCredits,"Open Elective",_xlpm.findElectCredits, "Concentration Studies", _xlpm.findElectCredits, _xlfn.IFNA(VLOOKUP(A20,CoursesTable[],2,FALSE),"")), _xlpm.concurAudit, _xlfn.SWITCH(A20,"Restricted Elective",_xlpm.findElectCredits,"Open Elective",_xlpm.findElectCredits, "Concentration Studies", _xlpm.findElectCredits, _xlfn.IFNA(VLOOKUP(A20,CoursesTable[],2,FALSE),"")), _xlpm.fullCreditCalc, IF(ISBLANK(#REF!), _xlpm.singAudit, _xlpm.concurAudit), _xlpm.fullCreditCalc)</f>
        <v/>
      </c>
      <c r="C20" s="4" t="str" cm="1">
        <f t="array" ref="C20">_xlfn.LET(_xlpm.electCount, COUNTIF($H$8:$L$101, A20), _xlpm.courseCount, SUMPRODUCT(--ISNUMBER(SEARCH(LEFT(A20, 5), $H$8:$L$101))), _xlpm.equivCount, SUMPRODUCT(--ISNUMBER(SEARCH(INDEX(EquivalenciesTable[CourseA], MATCH(LEFT(A20, 5), EquivalenciesTable[CourseB], 0), 1), $H$8:$L$101))), _xlpm.singAudit, _xlfn.SWITCH(TRUE(), A20 = "Restricted Elective", IF(_xlpm.electCount = 0, "", _xlpm.electCount * 2), A20 = "Open Elective", IF(_xlpm.electCount = 0, "", _xlpm.electCount * 2), A20 = "Concentration Studies", IF(_xlpm.electCount = 0, "", _xlpm.electCount * 2), NOT(ISTEXT(A20)),"", _xlpm.courseCount &gt; 1, "XX", _xlpm.courseCount &gt; 0, "X", _xlpm.equivCount &gt; 0, "X", ""), _xlpm.concurAudit, _xlfn.SWITCH(TRUE(), A20 = "Restricted Elective", IF(_xlpm.electCount = 0, "", _xlpm.electCount * 2), A20 = "Open Elective", IF(_xlpm.electCount = 0, "", _xlpm.electCount * 2), A20 = "Concentration Studies", IF(_xlpm.electCount = 0, "", _xlpm.electCount * 2), NOT(ISTEXT(A20)),"", _xlpm.courseCount &gt; 1, "XX", _xlpm.courseCount &gt; 0, "X", _xlpm.equivCount &gt; 0, "X", ""), _xlpm.finalCalc, IF(ISBLANK(#REF!), _xlpm.singAudit, _xlpm.concurAudit), _xlpm.finalCalc)</f>
        <v/>
      </c>
      <c r="G20" s="22"/>
      <c r="H20" s="18"/>
      <c r="I20" s="13" t="str">
        <f>IF(H20="Restricted Elective", 2, IF(H20="Open Elective", 2, IF(H20="Concentration Studies", 2, _xlfn.IFNA(VLOOKUP(H20, CoursesTable[], 2, FALSE), ""))))</f>
        <v/>
      </c>
      <c r="J20" s="13"/>
      <c r="K20" s="13" t="str">
        <f>IF(J20="Restricted Elective", 2, IF(J20="Open Elective", 2, IF(J20="Concentration Studies", 2, _xlfn.IFNA(VLOOKUP(J20, CoursesTable[], 2, FALSE), ""))))</f>
        <v/>
      </c>
      <c r="L20" s="13"/>
      <c r="M20" s="13" t="str">
        <f>IF(L20="Restricted Elective", 2, IF(L20="Open Elective", 2, IF(L20="Concentration Studies", 2, _xlfn.IFNA(VLOOKUP(L20, CoursesTable[], 2, FALSE), ""))))</f>
        <v/>
      </c>
      <c r="N20" s="24"/>
      <c r="O20" s="24"/>
      <c r="P20" s="24"/>
      <c r="Q20" s="24"/>
    </row>
    <row r="21" spans="2:17" x14ac:dyDescent="0.3">
      <c r="B21" t="str" cm="1">
        <f t="array" ref="B21">_xlfn.LET(_xlpm.findElectCredits, INDEX(ElectiveCreditsTable[],MATCH(1,(ElectiveCreditsTable[Audit]=$B$5)*(ElectiveCreditsTable[Elective]=A21),0),3), _xlpm.singAudit, _xlfn.SWITCH(A21,"Restricted Elective",_xlpm.findElectCredits,"Open Elective",_xlpm.findElectCredits, "Concentration Studies", _xlpm.findElectCredits, _xlfn.IFNA(VLOOKUP(A21,CoursesTable[],2,FALSE),"")), _xlpm.concurAudit, _xlfn.SWITCH(A21,"Restricted Elective",_xlpm.findElectCredits,"Open Elective",_xlpm.findElectCredits, "Concentration Studies", _xlpm.findElectCredits, _xlfn.IFNA(VLOOKUP(A21,CoursesTable[],2,FALSE),"")), _xlpm.fullCreditCalc, IF(ISBLANK(#REF!), _xlpm.singAudit, _xlpm.concurAudit), _xlpm.fullCreditCalc)</f>
        <v/>
      </c>
      <c r="C21" s="4" t="str" cm="1">
        <f t="array" ref="C21">_xlfn.LET(_xlpm.electCount, COUNTIF($H$8:$L$101, A21), _xlpm.courseCount, SUMPRODUCT(--ISNUMBER(SEARCH(LEFT(A21, 5), $H$8:$L$101))), _xlpm.equivCount, SUMPRODUCT(--ISNUMBER(SEARCH(INDEX(EquivalenciesTable[CourseA], MATCH(LEFT(A21, 5), EquivalenciesTable[CourseB], 0), 1), $H$8:$L$101))), _xlpm.singAudit, _xlfn.SWITCH(TRUE(), A21 = "Restricted Elective", IF(_xlpm.electCount = 0, "", _xlpm.electCount * 2), A21 = "Open Elective", IF(_xlpm.electCount = 0, "", _xlpm.electCount * 2), A21 = "Concentration Studies", IF(_xlpm.electCount = 0, "", _xlpm.electCount * 2), NOT(ISTEXT(A21)),"", _xlpm.courseCount &gt; 1, "XX", _xlpm.courseCount &gt; 0, "X", _xlpm.equivCount &gt; 0, "X", ""), _xlpm.concurAudit, _xlfn.SWITCH(TRUE(), A21 = "Restricted Elective", IF(_xlpm.electCount = 0, "", _xlpm.electCount * 2), A21 = "Open Elective", IF(_xlpm.electCount = 0, "", _xlpm.electCount * 2), A21 = "Concentration Studies", IF(_xlpm.electCount = 0, "", _xlpm.electCount * 2), NOT(ISTEXT(A21)),"", _xlpm.courseCount &gt; 1, "XX", _xlpm.courseCount &gt; 0, "X", _xlpm.equivCount &gt; 0, "X", ""), _xlpm.finalCalc, IF(ISBLANK(#REF!), _xlpm.singAudit, _xlpm.concurAudit), _xlpm.finalCalc)</f>
        <v/>
      </c>
      <c r="G21" s="22"/>
      <c r="H21" s="18"/>
      <c r="I21" s="13" t="str">
        <f>IF(H21="Restricted Elective", 2, IF(H21="Open Elective", 2, IF(H21="Concentration Studies", 2, _xlfn.IFNA(VLOOKUP(H21, CoursesTable[], 2, FALSE), ""))))</f>
        <v/>
      </c>
      <c r="J21" s="13"/>
      <c r="K21" s="13" t="str">
        <f>IF(J21="Restricted Elective", 2, IF(J21="Open Elective", 2, IF(J21="Concentration Studies", 2, _xlfn.IFNA(VLOOKUP(J21, CoursesTable[], 2, FALSE), ""))))</f>
        <v/>
      </c>
      <c r="L21" s="13"/>
      <c r="M21" s="13" t="str">
        <f>IF(L21="Restricted Elective", 2, IF(L21="Open Elective", 2, IF(L21="Concentration Studies", 2, _xlfn.IFNA(VLOOKUP(L21, CoursesTable[], 2, FALSE), ""))))</f>
        <v/>
      </c>
      <c r="N21" s="24"/>
      <c r="O21" s="24"/>
      <c r="P21" s="24"/>
      <c r="Q21" s="24"/>
    </row>
    <row r="22" spans="2:17" x14ac:dyDescent="0.3">
      <c r="B22" t="str" cm="1">
        <f t="array" ref="B22">_xlfn.LET(_xlpm.findElectCredits, INDEX(ElectiveCreditsTable[],MATCH(1,(ElectiveCreditsTable[Audit]=$B$5)*(ElectiveCreditsTable[Elective]=A22),0),3), _xlpm.singAudit, _xlfn.SWITCH(A22,"Restricted Elective",_xlpm.findElectCredits,"Open Elective",_xlpm.findElectCredits, "Concentration Studies", _xlpm.findElectCredits, _xlfn.IFNA(VLOOKUP(A22,CoursesTable[],2,FALSE),"")), _xlpm.concurAudit, _xlfn.SWITCH(A22,"Restricted Elective",_xlpm.findElectCredits,"Open Elective",_xlpm.findElectCredits, "Concentration Studies", _xlpm.findElectCredits, _xlfn.IFNA(VLOOKUP(A22,CoursesTable[],2,FALSE),"")), _xlpm.fullCreditCalc, IF(ISBLANK(#REF!), _xlpm.singAudit, _xlpm.concurAudit), _xlpm.fullCreditCalc)</f>
        <v/>
      </c>
      <c r="C22" s="4" t="str" cm="1">
        <f t="array" ref="C22">_xlfn.LET(_xlpm.electCount, COUNTIF($H$8:$L$101, A22), _xlpm.courseCount, SUMPRODUCT(--ISNUMBER(SEARCH(LEFT(A22, 5), $H$8:$L$101))), _xlpm.equivCount, SUMPRODUCT(--ISNUMBER(SEARCH(INDEX(EquivalenciesTable[CourseA], MATCH(LEFT(A22, 5), EquivalenciesTable[CourseB], 0), 1), $H$8:$L$101))), _xlpm.singAudit, _xlfn.SWITCH(TRUE(), A22 = "Restricted Elective", IF(_xlpm.electCount = 0, "", _xlpm.electCount * 2), A22 = "Open Elective", IF(_xlpm.electCount = 0, "", _xlpm.electCount * 2), A22 = "Concentration Studies", IF(_xlpm.electCount = 0, "", _xlpm.electCount * 2), NOT(ISTEXT(A22)),"", _xlpm.courseCount &gt; 1, "XX", _xlpm.courseCount &gt; 0, "X", _xlpm.equivCount &gt; 0, "X", ""), _xlpm.concurAudit, _xlfn.SWITCH(TRUE(), A22 = "Restricted Elective", IF(_xlpm.electCount = 0, "", _xlpm.electCount * 2), A22 = "Open Elective", IF(_xlpm.electCount = 0, "", _xlpm.electCount * 2), A22 = "Concentration Studies", IF(_xlpm.electCount = 0, "", _xlpm.electCount * 2), NOT(ISTEXT(A22)),"", _xlpm.courseCount &gt; 1, "XX", _xlpm.courseCount &gt; 0, "X", _xlpm.equivCount &gt; 0, "X", ""), _xlpm.finalCalc, IF(ISBLANK(#REF!), _xlpm.singAudit, _xlpm.concurAudit), _xlpm.finalCalc)</f>
        <v/>
      </c>
      <c r="G22" s="22"/>
      <c r="H22" s="18"/>
      <c r="I22" s="13" t="str">
        <f>IF(H22="Restricted Elective", 2, IF(H22="Open Elective", 2, IF(H22="Concentration Studies", 2, _xlfn.IFNA(VLOOKUP(H22, CoursesTable[], 2, FALSE), ""))))</f>
        <v/>
      </c>
      <c r="J22" s="13"/>
      <c r="K22" s="13" t="str">
        <f>IF(J22="Restricted Elective", 2, IF(J22="Open Elective", 2, IF(J22="Concentration Studies", 2, _xlfn.IFNA(VLOOKUP(J22, CoursesTable[], 2, FALSE), ""))))</f>
        <v/>
      </c>
      <c r="L22" s="13"/>
      <c r="M22" s="13" t="str">
        <f>IF(L22="Restricted Elective", 2, IF(L22="Open Elective", 2, IF(L22="Concentration Studies", 2, _xlfn.IFNA(VLOOKUP(L22, CoursesTable[], 2, FALSE), ""))))</f>
        <v/>
      </c>
      <c r="N22" s="24"/>
      <c r="O22" s="24"/>
      <c r="P22" s="24"/>
      <c r="Q22" s="24"/>
    </row>
    <row r="23" spans="2:17" x14ac:dyDescent="0.3">
      <c r="B23" t="str" cm="1">
        <f t="array" ref="B23">_xlfn.LET(_xlpm.findElectCredits, INDEX(ElectiveCreditsTable[],MATCH(1,(ElectiveCreditsTable[Audit]=$B$5)*(ElectiveCreditsTable[Elective]=A23),0),3), _xlpm.singAudit, _xlfn.SWITCH(A23,"Restricted Elective",_xlpm.findElectCredits,"Open Elective",_xlpm.findElectCredits, "Concentration Studies", _xlpm.findElectCredits, _xlfn.IFNA(VLOOKUP(A23,CoursesTable[],2,FALSE),"")), _xlpm.concurAudit, _xlfn.SWITCH(A23,"Restricted Elective",_xlpm.findElectCredits,"Open Elective",_xlpm.findElectCredits, "Concentration Studies", _xlpm.findElectCredits, _xlfn.IFNA(VLOOKUP(A23,CoursesTable[],2,FALSE),"")), _xlpm.fullCreditCalc, IF(ISBLANK(#REF!), _xlpm.singAudit, _xlpm.concurAudit), _xlpm.fullCreditCalc)</f>
        <v/>
      </c>
      <c r="C23" s="4" t="str" cm="1">
        <f t="array" ref="C23">_xlfn.LET(_xlpm.electCount, COUNTIF($H$8:$L$101, A23), _xlpm.courseCount, SUMPRODUCT(--ISNUMBER(SEARCH(LEFT(A23, 5), $H$8:$L$101))), _xlpm.equivCount, SUMPRODUCT(--ISNUMBER(SEARCH(INDEX(EquivalenciesTable[CourseA], MATCH(LEFT(A23, 5), EquivalenciesTable[CourseB], 0), 1), $H$8:$L$101))), _xlpm.singAudit, _xlfn.SWITCH(TRUE(), A23 = "Restricted Elective", IF(_xlpm.electCount = 0, "", _xlpm.electCount * 2), A23 = "Open Elective", IF(_xlpm.electCount = 0, "", _xlpm.electCount * 2), A23 = "Concentration Studies", IF(_xlpm.electCount = 0, "", _xlpm.electCount * 2), NOT(ISTEXT(A23)),"", _xlpm.courseCount &gt; 1, "XX", _xlpm.courseCount &gt; 0, "X", _xlpm.equivCount &gt; 0, "X", ""), _xlpm.concurAudit, _xlfn.SWITCH(TRUE(), A23 = "Restricted Elective", IF(_xlpm.electCount = 0, "", _xlpm.electCount * 2), A23 = "Open Elective", IF(_xlpm.electCount = 0, "", _xlpm.electCount * 2), A23 = "Concentration Studies", IF(_xlpm.electCount = 0, "", _xlpm.electCount * 2), NOT(ISTEXT(A23)),"", _xlpm.courseCount &gt; 1, "XX", _xlpm.courseCount &gt; 0, "X", _xlpm.equivCount &gt; 0, "X", ""), _xlpm.finalCalc, IF(ISBLANK(#REF!), _xlpm.singAudit, _xlpm.concurAudit), _xlpm.finalCalc)</f>
        <v/>
      </c>
      <c r="G23" s="22"/>
      <c r="H23" s="18"/>
      <c r="I23" s="13" t="str">
        <f>IF(H23="Restricted Elective", 2, IF(H23="Open Elective", 2, IF(H23="Concentration Studies", 2, _xlfn.IFNA(VLOOKUP(H23, CoursesTable[], 2, FALSE), ""))))</f>
        <v/>
      </c>
      <c r="J23" s="13"/>
      <c r="K23" s="13" t="str">
        <f>IF(J23="Restricted Elective", 2, IF(J23="Open Elective", 2, IF(J23="Concentration Studies", 2, _xlfn.IFNA(VLOOKUP(J23, CoursesTable[], 2, FALSE), ""))))</f>
        <v/>
      </c>
      <c r="L23" s="13"/>
      <c r="M23" s="13" t="str">
        <f>IF(L23="Restricted Elective", 2, IF(L23="Open Elective", 2, IF(L23="Concentration Studies", 2, _xlfn.IFNA(VLOOKUP(L23, CoursesTable[], 2, FALSE), ""))))</f>
        <v/>
      </c>
      <c r="N23" s="24"/>
      <c r="O23" s="24"/>
      <c r="P23" s="24"/>
      <c r="Q23" s="24"/>
    </row>
    <row r="24" spans="2:17" x14ac:dyDescent="0.3">
      <c r="B24" t="str" cm="1">
        <f t="array" ref="B24">_xlfn.LET(_xlpm.findElectCredits, INDEX(ElectiveCreditsTable[],MATCH(1,(ElectiveCreditsTable[Audit]=$B$5)*(ElectiveCreditsTable[Elective]=A24),0),3), _xlpm.singAudit, _xlfn.SWITCH(A24,"Restricted Elective",_xlpm.findElectCredits,"Open Elective",_xlpm.findElectCredits, "Concentration Studies", _xlpm.findElectCredits, _xlfn.IFNA(VLOOKUP(A24,CoursesTable[],2,FALSE),"")), _xlpm.concurAudit, _xlfn.SWITCH(A24,"Restricted Elective",_xlpm.findElectCredits,"Open Elective",_xlpm.findElectCredits, "Concentration Studies", _xlpm.findElectCredits, _xlfn.IFNA(VLOOKUP(A24,CoursesTable[],2,FALSE),"")), _xlpm.fullCreditCalc, IF(ISBLANK(#REF!), _xlpm.singAudit, _xlpm.concurAudit), _xlpm.fullCreditCalc)</f>
        <v/>
      </c>
      <c r="C24" s="4" t="str" cm="1">
        <f t="array" ref="C24">_xlfn.LET(_xlpm.electCount, COUNTIF($H$8:$L$101, A24), _xlpm.courseCount, SUMPRODUCT(--ISNUMBER(SEARCH(LEFT(A24, 5), $H$8:$L$101))), _xlpm.equivCount, SUMPRODUCT(--ISNUMBER(SEARCH(INDEX(EquivalenciesTable[CourseA], MATCH(LEFT(A24, 5), EquivalenciesTable[CourseB], 0), 1), $H$8:$L$101))), _xlpm.singAudit, _xlfn.SWITCH(TRUE(), A24 = "Restricted Elective", IF(_xlpm.electCount = 0, "", _xlpm.electCount * 2), A24 = "Open Elective", IF(_xlpm.electCount = 0, "", _xlpm.electCount * 2), A24 = "Concentration Studies", IF(_xlpm.electCount = 0, "", _xlpm.electCount * 2), NOT(ISTEXT(A24)),"", _xlpm.courseCount &gt; 1, "XX", _xlpm.courseCount &gt; 0, "X", _xlpm.equivCount &gt; 0, "X", ""), _xlpm.concurAudit, _xlfn.SWITCH(TRUE(), A24 = "Restricted Elective", IF(_xlpm.electCount = 0, "", _xlpm.electCount * 2), A24 = "Open Elective", IF(_xlpm.electCount = 0, "", _xlpm.electCount * 2), A24 = "Concentration Studies", IF(_xlpm.electCount = 0, "", _xlpm.electCount * 2), NOT(ISTEXT(A24)),"", _xlpm.courseCount &gt; 1, "XX", _xlpm.courseCount &gt; 0, "X", _xlpm.equivCount &gt; 0, "X", ""), _xlpm.finalCalc, IF(ISBLANK(#REF!), _xlpm.singAudit, _xlpm.concurAudit), _xlpm.finalCalc)</f>
        <v/>
      </c>
      <c r="G24" s="23"/>
      <c r="H24" s="18"/>
      <c r="I24" s="13" t="str">
        <f>IF(H24="Restricted Elective", 2, IF(H24="Open Elective", 2, IF(H24="Concentration Studies", 2, _xlfn.IFNA(VLOOKUP(H24, CoursesTable[], 2, FALSE), ""))))</f>
        <v/>
      </c>
      <c r="J24" s="13"/>
      <c r="K24" s="13" t="str">
        <f>IF(J24="Restricted Elective", 2, IF(J24="Open Elective", 2, IF(J24="Concentration Studies", 2, _xlfn.IFNA(VLOOKUP(J24, CoursesTable[], 2, FALSE), ""))))</f>
        <v/>
      </c>
      <c r="L24" s="13"/>
      <c r="M24" s="13" t="str">
        <f>IF(L24="Restricted Elective", 2, IF(L24="Open Elective", 2, IF(L24="Concentration Studies", 2, _xlfn.IFNA(VLOOKUP(L24, CoursesTable[], 2, FALSE), ""))))</f>
        <v/>
      </c>
      <c r="N24" s="24"/>
      <c r="O24" s="24"/>
      <c r="P24" s="24"/>
      <c r="Q24" s="24"/>
    </row>
    <row r="25" spans="2:17" x14ac:dyDescent="0.3">
      <c r="B25" t="str" cm="1">
        <f t="array" ref="B25">_xlfn.LET(_xlpm.findElectCredits, INDEX(ElectiveCreditsTable[],MATCH(1,(ElectiveCreditsTable[Audit]=$B$5)*(ElectiveCreditsTable[Elective]=A25),0),3), _xlpm.singAudit, _xlfn.SWITCH(A25,"Restricted Elective",_xlpm.findElectCredits,"Open Elective",_xlpm.findElectCredits, "Concentration Studies", _xlpm.findElectCredits, _xlfn.IFNA(VLOOKUP(A25,CoursesTable[],2,FALSE),"")), _xlpm.concurAudit, _xlfn.SWITCH(A25,"Restricted Elective",_xlpm.findElectCredits,"Open Elective",_xlpm.findElectCredits, "Concentration Studies", _xlpm.findElectCredits, _xlfn.IFNA(VLOOKUP(A25,CoursesTable[],2,FALSE),"")), _xlpm.fullCreditCalc, IF(ISBLANK(#REF!), _xlpm.singAudit, _xlpm.concurAudit), _xlpm.fullCreditCalc)</f>
        <v/>
      </c>
      <c r="C25" s="4" t="str" cm="1">
        <f t="array" ref="C25">_xlfn.LET(_xlpm.electCount, COUNTIF($H$8:$L$101, A25), _xlpm.courseCount, SUMPRODUCT(--ISNUMBER(SEARCH(LEFT(A25, 5), $H$8:$L$101))), _xlpm.equivCount, SUMPRODUCT(--ISNUMBER(SEARCH(INDEX(EquivalenciesTable[CourseA], MATCH(LEFT(A25, 5), EquivalenciesTable[CourseB], 0), 1), $H$8:$L$101))), _xlpm.singAudit, _xlfn.SWITCH(TRUE(), A25 = "Restricted Elective", IF(_xlpm.electCount = 0, "", _xlpm.electCount * 2), A25 = "Open Elective", IF(_xlpm.electCount = 0, "", _xlpm.electCount * 2), A25 = "Concentration Studies", IF(_xlpm.electCount = 0, "", _xlpm.electCount * 2), NOT(ISTEXT(A25)),"", _xlpm.courseCount &gt; 1, "XX", _xlpm.courseCount &gt; 0, "X", _xlpm.equivCount &gt; 0, "X", ""), _xlpm.concurAudit, _xlfn.SWITCH(TRUE(), A25 = "Restricted Elective", IF(_xlpm.electCount = 0, "", _xlpm.electCount * 2), A25 = "Open Elective", IF(_xlpm.electCount = 0, "", _xlpm.electCount * 2), A25 = "Concentration Studies", IF(_xlpm.electCount = 0, "", _xlpm.electCount * 2), NOT(ISTEXT(A25)),"", _xlpm.courseCount &gt; 1, "XX", _xlpm.courseCount &gt; 0, "X", _xlpm.equivCount &gt; 0, "X", ""), _xlpm.finalCalc, IF(ISBLANK(#REF!), _xlpm.singAudit, _xlpm.concurAudit), _xlpm.finalCalc)</f>
        <v/>
      </c>
      <c r="G25" s="20" t="s">
        <v>16</v>
      </c>
      <c r="H25" s="13"/>
      <c r="I25" s="13" t="str">
        <f>IF(SUM(I19:I24)=0,"",SUM(I19:I24))</f>
        <v/>
      </c>
      <c r="J25" s="13"/>
      <c r="K25" s="13" t="str">
        <f>IF(SUM(K19:K24)=0,"",SUM(K19:K24))</f>
        <v/>
      </c>
      <c r="L25" s="13"/>
      <c r="M25" s="13" t="str">
        <f>IF(SUM(M19:M24)=0,"",SUM(M19:M24))</f>
        <v/>
      </c>
      <c r="N25" s="24"/>
      <c r="O25" s="24"/>
      <c r="P25" s="24"/>
      <c r="Q25" s="24"/>
    </row>
    <row r="26" spans="2:17" x14ac:dyDescent="0.3">
      <c r="B26" t="str" cm="1">
        <f t="array" ref="B26">_xlfn.LET(_xlpm.findElectCredits, INDEX(ElectiveCreditsTable[],MATCH(1,(ElectiveCreditsTable[Audit]=$B$5)*(ElectiveCreditsTable[Elective]=A26),0),3), _xlpm.singAudit, _xlfn.SWITCH(A26,"Restricted Elective",_xlpm.findElectCredits,"Open Elective",_xlpm.findElectCredits, "Concentration Studies", _xlpm.findElectCredits, _xlfn.IFNA(VLOOKUP(A26,CoursesTable[],2,FALSE),"")), _xlpm.concurAudit, _xlfn.SWITCH(A26,"Restricted Elective",_xlpm.findElectCredits,"Open Elective",_xlpm.findElectCredits, "Concentration Studies", _xlpm.findElectCredits, _xlfn.IFNA(VLOOKUP(A26,CoursesTable[],2,FALSE),"")), _xlpm.fullCreditCalc, IF(ISBLANK(#REF!), _xlpm.singAudit, _xlpm.concurAudit), _xlpm.fullCreditCalc)</f>
        <v/>
      </c>
      <c r="C26" s="4" t="str" cm="1">
        <f t="array" ref="C26">_xlfn.LET(_xlpm.electCount, COUNTIF($H$8:$L$101, A26), _xlpm.courseCount, SUMPRODUCT(--ISNUMBER(SEARCH(LEFT(A26, 5), $H$8:$L$101))), _xlpm.equivCount, SUMPRODUCT(--ISNUMBER(SEARCH(INDEX(EquivalenciesTable[CourseA], MATCH(LEFT(A26, 5), EquivalenciesTable[CourseB], 0), 1), $H$8:$L$101))), _xlpm.singAudit, _xlfn.SWITCH(TRUE(), A26 = "Restricted Elective", IF(_xlpm.electCount = 0, "", _xlpm.electCount * 2), A26 = "Open Elective", IF(_xlpm.electCount = 0, "", _xlpm.electCount * 2), A26 = "Concentration Studies", IF(_xlpm.electCount = 0, "", _xlpm.electCount * 2), NOT(ISTEXT(A26)),"", _xlpm.courseCount &gt; 1, "XX", _xlpm.courseCount &gt; 0, "X", _xlpm.equivCount &gt; 0, "X", ""), _xlpm.concurAudit, _xlfn.SWITCH(TRUE(), A26 = "Restricted Elective", IF(_xlpm.electCount = 0, "", _xlpm.electCount * 2), A26 = "Open Elective", IF(_xlpm.electCount = 0, "", _xlpm.electCount * 2), A26 = "Concentration Studies", IF(_xlpm.electCount = 0, "", _xlpm.electCount * 2), NOT(ISTEXT(A26)),"", _xlpm.courseCount &gt; 1, "XX", _xlpm.courseCount &gt; 0, "X", _xlpm.equivCount &gt; 0, "X", ""), _xlpm.finalCalc, IF(ISBLANK(#REF!), _xlpm.singAudit, _xlpm.concurAudit), _xlpm.finalCalc)</f>
        <v/>
      </c>
    </row>
    <row r="27" spans="2:17" ht="15.6" x14ac:dyDescent="0.3">
      <c r="B27" t="str" cm="1">
        <f t="array" ref="B27">_xlfn.LET(_xlpm.findElectCredits, INDEX(ElectiveCreditsTable[],MATCH(1,(ElectiveCreditsTable[Audit]=$B$5)*(ElectiveCreditsTable[Elective]=A27),0),3), _xlpm.singAudit, _xlfn.SWITCH(A27,"Restricted Elective",_xlpm.findElectCredits,"Open Elective",_xlpm.findElectCredits, "Concentration Studies", _xlpm.findElectCredits, _xlfn.IFNA(VLOOKUP(A27,CoursesTable[],2,FALSE),"")), _xlpm.concurAudit, _xlfn.SWITCH(A27,"Restricted Elective",_xlpm.findElectCredits,"Open Elective",_xlpm.findElectCredits, "Concentration Studies", _xlpm.findElectCredits, _xlfn.IFNA(VLOOKUP(A27,CoursesTable[],2,FALSE),"")), _xlpm.fullCreditCalc, IF(ISBLANK(#REF!), _xlpm.singAudit, _xlpm.concurAudit), _xlpm.fullCreditCalc)</f>
        <v/>
      </c>
      <c r="C27" s="4" t="str" cm="1">
        <f t="array" ref="C27">_xlfn.LET(_xlpm.electCount, COUNTIF($H$8:$L$101, A27), _xlpm.courseCount, SUMPRODUCT(--ISNUMBER(SEARCH(LEFT(A27, 5), $H$8:$L$101))), _xlpm.equivCount, SUMPRODUCT(--ISNUMBER(SEARCH(INDEX(EquivalenciesTable[CourseA], MATCH(LEFT(A27, 5), EquivalenciesTable[CourseB], 0), 1), $H$8:$L$101))), _xlpm.singAudit, _xlfn.SWITCH(TRUE(), A27 = "Restricted Elective", IF(_xlpm.electCount = 0, "", _xlpm.electCount * 2), A27 = "Open Elective", IF(_xlpm.electCount = 0, "", _xlpm.electCount * 2), A27 = "Concentration Studies", IF(_xlpm.electCount = 0, "", _xlpm.electCount * 2), NOT(ISTEXT(A27)),"", _xlpm.courseCount &gt; 1, "XX", _xlpm.courseCount &gt; 0, "X", _xlpm.equivCount &gt; 0, "X", ""), _xlpm.concurAudit, _xlfn.SWITCH(TRUE(), A27 = "Restricted Elective", IF(_xlpm.electCount = 0, "", _xlpm.electCount * 2), A27 = "Open Elective", IF(_xlpm.electCount = 0, "", _xlpm.electCount * 2), A27 = "Concentration Studies", IF(_xlpm.electCount = 0, "", _xlpm.electCount * 2), NOT(ISTEXT(A27)),"", _xlpm.courseCount &gt; 1, "XX", _xlpm.courseCount &gt; 0, "X", _xlpm.equivCount &gt; 0, "X", ""), _xlpm.finalCalc, IF(ISBLANK(#REF!), _xlpm.singAudit, _xlpm.concurAudit), _xlpm.finalCalc)</f>
        <v/>
      </c>
      <c r="G27" s="26" t="s">
        <v>18</v>
      </c>
      <c r="H27" s="26"/>
      <c r="I27" s="26"/>
      <c r="J27" s="26"/>
      <c r="K27" s="26"/>
      <c r="L27" s="26"/>
      <c r="M27" s="26"/>
    </row>
    <row r="28" spans="2:17" x14ac:dyDescent="0.3">
      <c r="B28" t="str" cm="1">
        <f t="array" ref="B28">_xlfn.LET(_xlpm.findElectCredits, INDEX(ElectiveCreditsTable[],MATCH(1,(ElectiveCreditsTable[Audit]=$B$5)*(ElectiveCreditsTable[Elective]=A28),0),3), _xlpm.singAudit, _xlfn.SWITCH(A28,"Restricted Elective",_xlpm.findElectCredits,"Open Elective",_xlpm.findElectCredits, "Concentration Studies", _xlpm.findElectCredits, _xlfn.IFNA(VLOOKUP(A28,CoursesTable[],2,FALSE),"")), _xlpm.concurAudit, _xlfn.SWITCH(A28,"Restricted Elective",_xlpm.findElectCredits,"Open Elective",_xlpm.findElectCredits, "Concentration Studies", _xlpm.findElectCredits, _xlfn.IFNA(VLOOKUP(A28,CoursesTable[],2,FALSE),"")), _xlpm.fullCreditCalc, IF(ISBLANK(#REF!), _xlpm.singAudit, _xlpm.concurAudit), _xlpm.fullCreditCalc)</f>
        <v/>
      </c>
      <c r="C28" s="4" t="str" cm="1">
        <f t="array" ref="C28">_xlfn.LET(_xlpm.electCount, COUNTIF($H$8:$L$101, A28), _xlpm.courseCount, SUMPRODUCT(--ISNUMBER(SEARCH(LEFT(A28, 5), $H$8:$L$101))), _xlpm.equivCount, SUMPRODUCT(--ISNUMBER(SEARCH(INDEX(EquivalenciesTable[CourseA], MATCH(LEFT(A28, 5), EquivalenciesTable[CourseB], 0), 1), $H$8:$L$101))), _xlpm.singAudit, _xlfn.SWITCH(TRUE(), A28 = "Restricted Elective", IF(_xlpm.electCount = 0, "", _xlpm.electCount * 2), A28 = "Open Elective", IF(_xlpm.electCount = 0, "", _xlpm.electCount * 2), A28 = "Concentration Studies", IF(_xlpm.electCount = 0, "", _xlpm.electCount * 2), NOT(ISTEXT(A28)),"", _xlpm.courseCount &gt; 1, "XX", _xlpm.courseCount &gt; 0, "X", _xlpm.equivCount &gt; 0, "X", ""), _xlpm.concurAudit, _xlfn.SWITCH(TRUE(), A28 = "Restricted Elective", IF(_xlpm.electCount = 0, "", _xlpm.electCount * 2), A28 = "Open Elective", IF(_xlpm.electCount = 0, "", _xlpm.electCount * 2), A28 = "Concentration Studies", IF(_xlpm.electCount = 0, "", _xlpm.electCount * 2), NOT(ISTEXT(A28)),"", _xlpm.courseCount &gt; 1, "XX", _xlpm.courseCount &gt; 0, "X", _xlpm.equivCount &gt; 0, "X", ""), _xlpm.finalCalc, IF(ISBLANK(#REF!), _xlpm.singAudit, _xlpm.concurAudit), _xlpm.finalCalc)</f>
        <v/>
      </c>
      <c r="G28" s="14" t="s">
        <v>11</v>
      </c>
      <c r="H28" s="24" t="s">
        <v>8</v>
      </c>
      <c r="I28" s="24"/>
      <c r="J28" s="24" t="s">
        <v>9</v>
      </c>
      <c r="K28" s="24"/>
      <c r="L28" s="24" t="s">
        <v>10</v>
      </c>
      <c r="M28" s="24"/>
      <c r="N28" s="25" t="s">
        <v>198</v>
      </c>
      <c r="O28" s="25"/>
      <c r="P28" s="25"/>
      <c r="Q28" s="25"/>
    </row>
    <row r="29" spans="2:17" x14ac:dyDescent="0.3">
      <c r="B29" t="str" cm="1">
        <f t="array" ref="B29">_xlfn.LET(_xlpm.findElectCredits, INDEX(ElectiveCreditsTable[],MATCH(1,(ElectiveCreditsTable[Audit]=$B$5)*(ElectiveCreditsTable[Elective]=A29),0),3), _xlpm.singAudit, _xlfn.SWITCH(A29,"Restricted Elective",_xlpm.findElectCredits,"Open Elective",_xlpm.findElectCredits, "Concentration Studies", _xlpm.findElectCredits, _xlfn.IFNA(VLOOKUP(A29,CoursesTable[],2,FALSE),"")), _xlpm.concurAudit, _xlfn.SWITCH(A29,"Restricted Elective",_xlpm.findElectCredits,"Open Elective",_xlpm.findElectCredits, "Concentration Studies", _xlpm.findElectCredits, _xlfn.IFNA(VLOOKUP(A29,CoursesTable[],2,FALSE),"")), _xlpm.fullCreditCalc, IF(ISBLANK(#REF!), _xlpm.singAudit, _xlpm.concurAudit), _xlpm.fullCreditCalc)</f>
        <v/>
      </c>
      <c r="C29" s="4" t="str" cm="1">
        <f t="array" ref="C29">_xlfn.LET(_xlpm.electCount, COUNTIF($H$8:$L$101, A29), _xlpm.courseCount, SUMPRODUCT(--ISNUMBER(SEARCH(LEFT(A29, 5), $H$8:$L$101))), _xlpm.equivCount, SUMPRODUCT(--ISNUMBER(SEARCH(INDEX(EquivalenciesTable[CourseA], MATCH(LEFT(A29, 5), EquivalenciesTable[CourseB], 0), 1), $H$8:$L$101))), _xlpm.singAudit, _xlfn.SWITCH(TRUE(), A29 = "Restricted Elective", IF(_xlpm.electCount = 0, "", _xlpm.electCount * 2), A29 = "Open Elective", IF(_xlpm.electCount = 0, "", _xlpm.electCount * 2), A29 = "Concentration Studies", IF(_xlpm.electCount = 0, "", _xlpm.electCount * 2), NOT(ISTEXT(A29)),"", _xlpm.courseCount &gt; 1, "XX", _xlpm.courseCount &gt; 0, "X", _xlpm.equivCount &gt; 0, "X", ""), _xlpm.concurAudit, _xlfn.SWITCH(TRUE(), A29 = "Restricted Elective", IF(_xlpm.electCount = 0, "", _xlpm.electCount * 2), A29 = "Open Elective", IF(_xlpm.electCount = 0, "", _xlpm.electCount * 2), A29 = "Concentration Studies", IF(_xlpm.electCount = 0, "", _xlpm.electCount * 2), NOT(ISTEXT(A29)),"", _xlpm.courseCount &gt; 1, "XX", _xlpm.courseCount &gt; 0, "X", _xlpm.equivCount &gt; 0, "X", ""), _xlpm.finalCalc, IF(ISBLANK(#REF!), _xlpm.singAudit, _xlpm.concurAudit), _xlpm.finalCalc)</f>
        <v/>
      </c>
      <c r="G29" s="19" t="s">
        <v>7</v>
      </c>
      <c r="H29" s="24" t="str">
        <f>L18</f>
        <v/>
      </c>
      <c r="I29" s="24"/>
      <c r="J29" s="24" t="str">
        <f>IFERROR(H29+1,"")</f>
        <v/>
      </c>
      <c r="K29" s="24"/>
      <c r="L29" s="24" t="str">
        <f>J29</f>
        <v/>
      </c>
      <c r="M29" s="24"/>
      <c r="N29" s="24"/>
      <c r="O29" s="24"/>
      <c r="P29" s="24"/>
      <c r="Q29" s="24"/>
    </row>
    <row r="30" spans="2:17" x14ac:dyDescent="0.3">
      <c r="B30" t="str" cm="1">
        <f t="array" ref="B30">_xlfn.LET(_xlpm.findElectCredits, INDEX(ElectiveCreditsTable[],MATCH(1,(ElectiveCreditsTable[Audit]=$B$5)*(ElectiveCreditsTable[Elective]=A30),0),3), _xlpm.singAudit, _xlfn.SWITCH(A30,"Restricted Elective",_xlpm.findElectCredits,"Open Elective",_xlpm.findElectCredits, "Concentration Studies", _xlpm.findElectCredits, _xlfn.IFNA(VLOOKUP(A30,CoursesTable[],2,FALSE),"")), _xlpm.concurAudit, _xlfn.SWITCH(A30,"Restricted Elective",_xlpm.findElectCredits,"Open Elective",_xlpm.findElectCredits, "Concentration Studies", _xlpm.findElectCredits, _xlfn.IFNA(VLOOKUP(A30,CoursesTable[],2,FALSE),"")), _xlpm.fullCreditCalc, IF(ISBLANK(#REF!), _xlpm.singAudit, _xlpm.concurAudit), _xlpm.fullCreditCalc)</f>
        <v/>
      </c>
      <c r="C30" s="4" t="str" cm="1">
        <f t="array" ref="C30">_xlfn.LET(_xlpm.electCount, COUNTIF($H$8:$L$101, A30), _xlpm.courseCount, SUMPRODUCT(--ISNUMBER(SEARCH(LEFT(A30, 5), $H$8:$L$101))), _xlpm.equivCount, SUMPRODUCT(--ISNUMBER(SEARCH(INDEX(EquivalenciesTable[CourseA], MATCH(LEFT(A30, 5), EquivalenciesTable[CourseB], 0), 1), $H$8:$L$101))), _xlpm.singAudit, _xlfn.SWITCH(TRUE(), A30 = "Restricted Elective", IF(_xlpm.electCount = 0, "", _xlpm.electCount * 2), A30 = "Open Elective", IF(_xlpm.electCount = 0, "", _xlpm.electCount * 2), A30 = "Concentration Studies", IF(_xlpm.electCount = 0, "", _xlpm.electCount * 2), NOT(ISTEXT(A30)),"", _xlpm.courseCount &gt; 1, "XX", _xlpm.courseCount &gt; 0, "X", _xlpm.equivCount &gt; 0, "X", ""), _xlpm.concurAudit, _xlfn.SWITCH(TRUE(), A30 = "Restricted Elective", IF(_xlpm.electCount = 0, "", _xlpm.electCount * 2), A30 = "Open Elective", IF(_xlpm.electCount = 0, "", _xlpm.electCount * 2), A30 = "Concentration Studies", IF(_xlpm.electCount = 0, "", _xlpm.electCount * 2), NOT(ISTEXT(A30)),"", _xlpm.courseCount &gt; 1, "XX", _xlpm.courseCount &gt; 0, "X", _xlpm.equivCount &gt; 0, "X", ""), _xlpm.finalCalc, IF(ISBLANK(#REF!), _xlpm.singAudit, _xlpm.concurAudit), _xlpm.finalCalc)</f>
        <v/>
      </c>
      <c r="G30" s="21"/>
      <c r="H30" s="18"/>
      <c r="I30" s="13" t="str">
        <f>IF(H30="Restricted Elective", 2, IF(H30="Open Elective", 2, IF(H30="Concentration Studies", 2, _xlfn.IFNA(VLOOKUP(H30, CoursesTable[], 2, FALSE), ""))))</f>
        <v/>
      </c>
      <c r="J30" s="13"/>
      <c r="K30" s="13" t="str">
        <f>IF(J30="Restricted Elective", 2, IF(J30="Open Elective", 2, IF(J30="Concentration Studies", 2, _xlfn.IFNA(VLOOKUP(J30, CoursesTable[], 2, FALSE), ""))))</f>
        <v/>
      </c>
      <c r="L30" s="13"/>
      <c r="M30" s="13" t="str">
        <f>IF(L30="Restricted Elective", 2, IF(L30="Open Elective", 2, IF(L30="Concentration Studies", 2, _xlfn.IFNA(VLOOKUP(L30, CoursesTable[], 2, FALSE), ""))))</f>
        <v/>
      </c>
      <c r="N30" s="24"/>
      <c r="O30" s="24"/>
      <c r="P30" s="24"/>
      <c r="Q30" s="24"/>
    </row>
    <row r="31" spans="2:17" x14ac:dyDescent="0.3">
      <c r="B31" t="str" cm="1">
        <f t="array" ref="B31">_xlfn.LET(_xlpm.findElectCredits, INDEX(ElectiveCreditsTable[],MATCH(1,(ElectiveCreditsTable[Audit]=$B$5)*(ElectiveCreditsTable[Elective]=A31),0),3), _xlpm.singAudit, _xlfn.SWITCH(A31,"Restricted Elective",_xlpm.findElectCredits,"Open Elective",_xlpm.findElectCredits, "Concentration Studies", _xlpm.findElectCredits, _xlfn.IFNA(VLOOKUP(A31,CoursesTable[],2,FALSE),"")), _xlpm.concurAudit, _xlfn.SWITCH(A31,"Restricted Elective",_xlpm.findElectCredits,"Open Elective",_xlpm.findElectCredits, "Concentration Studies", _xlpm.findElectCredits, _xlfn.IFNA(VLOOKUP(A31,CoursesTable[],2,FALSE),"")), _xlpm.fullCreditCalc, IF(ISBLANK(#REF!), _xlpm.singAudit, _xlpm.concurAudit), _xlpm.fullCreditCalc)</f>
        <v/>
      </c>
      <c r="C31" s="4" t="str" cm="1">
        <f t="array" ref="C31">_xlfn.LET(_xlpm.electCount, COUNTIF($H$8:$L$101, A31), _xlpm.courseCount, SUMPRODUCT(--ISNUMBER(SEARCH(LEFT(A31, 5), $H$8:$L$101))), _xlpm.equivCount, SUMPRODUCT(--ISNUMBER(SEARCH(INDEX(EquivalenciesTable[CourseA], MATCH(LEFT(A31, 5), EquivalenciesTable[CourseB], 0), 1), $H$8:$L$101))), _xlpm.singAudit, _xlfn.SWITCH(TRUE(), A31 = "Restricted Elective", IF(_xlpm.electCount = 0, "", _xlpm.electCount * 2), A31 = "Open Elective", IF(_xlpm.electCount = 0, "", _xlpm.electCount * 2), A31 = "Concentration Studies", IF(_xlpm.electCount = 0, "", _xlpm.electCount * 2), NOT(ISTEXT(A31)),"", _xlpm.courseCount &gt; 1, "XX", _xlpm.courseCount &gt; 0, "X", _xlpm.equivCount &gt; 0, "X", ""), _xlpm.concurAudit, _xlfn.SWITCH(TRUE(), A31 = "Restricted Elective", IF(_xlpm.electCount = 0, "", _xlpm.electCount * 2), A31 = "Open Elective", IF(_xlpm.electCount = 0, "", _xlpm.electCount * 2), A31 = "Concentration Studies", IF(_xlpm.electCount = 0, "", _xlpm.electCount * 2), NOT(ISTEXT(A31)),"", _xlpm.courseCount &gt; 1, "XX", _xlpm.courseCount &gt; 0, "X", _xlpm.equivCount &gt; 0, "X", ""), _xlpm.finalCalc, IF(ISBLANK(#REF!), _xlpm.singAudit, _xlpm.concurAudit), _xlpm.finalCalc)</f>
        <v/>
      </c>
      <c r="G31" s="22"/>
      <c r="H31" s="18"/>
      <c r="I31" s="13" t="str">
        <f>IF(H31="Restricted Elective", 2, IF(H31="Open Elective", 2, IF(H31="Concentration Studies", 2, _xlfn.IFNA(VLOOKUP(H31, CoursesTable[], 2, FALSE), ""))))</f>
        <v/>
      </c>
      <c r="J31" s="13"/>
      <c r="K31" s="13" t="str">
        <f>IF(J31="Restricted Elective", 2, IF(J31="Open Elective", 2, IF(J31="Concentration Studies", 2, _xlfn.IFNA(VLOOKUP(J31, CoursesTable[], 2, FALSE), ""))))</f>
        <v/>
      </c>
      <c r="L31" s="13"/>
      <c r="M31" s="13" t="str">
        <f>IF(L31="Restricted Elective", 2, IF(L31="Open Elective", 2, IF(L31="Concentration Studies", 2, _xlfn.IFNA(VLOOKUP(L31, CoursesTable[], 2, FALSE), ""))))</f>
        <v/>
      </c>
      <c r="N31" s="24"/>
      <c r="O31" s="24"/>
      <c r="P31" s="24"/>
      <c r="Q31" s="24"/>
    </row>
    <row r="32" spans="2:17" x14ac:dyDescent="0.3">
      <c r="B32" t="str" cm="1">
        <f t="array" ref="B32">_xlfn.LET(_xlpm.findElectCredits, INDEX(ElectiveCreditsTable[],MATCH(1,(ElectiveCreditsTable[Audit]=$B$5)*(ElectiveCreditsTable[Elective]=A32),0),3), _xlpm.singAudit, _xlfn.SWITCH(A32,"Restricted Elective",_xlpm.findElectCredits,"Open Elective",_xlpm.findElectCredits, "Concentration Studies", _xlpm.findElectCredits, _xlfn.IFNA(VLOOKUP(A32,CoursesTable[],2,FALSE),"")), _xlpm.concurAudit, _xlfn.SWITCH(A32,"Restricted Elective",_xlpm.findElectCredits,"Open Elective",_xlpm.findElectCredits, "Concentration Studies", _xlpm.findElectCredits, _xlfn.IFNA(VLOOKUP(A32,CoursesTable[],2,FALSE),"")), _xlpm.fullCreditCalc, IF(ISBLANK(#REF!), _xlpm.singAudit, _xlpm.concurAudit), _xlpm.fullCreditCalc)</f>
        <v/>
      </c>
      <c r="C32" s="4" t="str" cm="1">
        <f t="array" ref="C32">_xlfn.LET(_xlpm.electCount, COUNTIF($H$8:$L$101, A32), _xlpm.courseCount, SUMPRODUCT(--ISNUMBER(SEARCH(LEFT(A32, 5), $H$8:$L$101))), _xlpm.equivCount, SUMPRODUCT(--ISNUMBER(SEARCH(INDEX(EquivalenciesTable[CourseA], MATCH(LEFT(A32, 5), EquivalenciesTable[CourseB], 0), 1), $H$8:$L$101))), _xlpm.singAudit, _xlfn.SWITCH(TRUE(), A32 = "Restricted Elective", IF(_xlpm.electCount = 0, "", _xlpm.electCount * 2), A32 = "Open Elective", IF(_xlpm.electCount = 0, "", _xlpm.electCount * 2), A32 = "Concentration Studies", IF(_xlpm.electCount = 0, "", _xlpm.electCount * 2), NOT(ISTEXT(A32)),"", _xlpm.courseCount &gt; 1, "XX", _xlpm.courseCount &gt; 0, "X", _xlpm.equivCount &gt; 0, "X", ""), _xlpm.concurAudit, _xlfn.SWITCH(TRUE(), A32 = "Restricted Elective", IF(_xlpm.electCount = 0, "", _xlpm.electCount * 2), A32 = "Open Elective", IF(_xlpm.electCount = 0, "", _xlpm.electCount * 2), A32 = "Concentration Studies", IF(_xlpm.electCount = 0, "", _xlpm.electCount * 2), NOT(ISTEXT(A32)),"", _xlpm.courseCount &gt; 1, "XX", _xlpm.courseCount &gt; 0, "X", _xlpm.equivCount &gt; 0, "X", ""), _xlpm.finalCalc, IF(ISBLANK(#REF!), _xlpm.singAudit, _xlpm.concurAudit), _xlpm.finalCalc)</f>
        <v/>
      </c>
      <c r="G32" s="22"/>
      <c r="H32" s="18"/>
      <c r="I32" s="13" t="str">
        <f>IF(H32="Restricted Elective", 2, IF(H32="Open Elective", 2, IF(H32="Concentration Studies", 2, _xlfn.IFNA(VLOOKUP(H32, CoursesTable[], 2, FALSE), ""))))</f>
        <v/>
      </c>
      <c r="J32" s="13"/>
      <c r="K32" s="13" t="str">
        <f>IF(J32="Restricted Elective", 2, IF(J32="Open Elective", 2, IF(J32="Concentration Studies", 2, _xlfn.IFNA(VLOOKUP(J32, CoursesTable[], 2, FALSE), ""))))</f>
        <v/>
      </c>
      <c r="L32" s="13"/>
      <c r="M32" s="13" t="str">
        <f>IF(L32="Restricted Elective", 2, IF(L32="Open Elective", 2, IF(L32="Concentration Studies", 2, _xlfn.IFNA(VLOOKUP(L32, CoursesTable[], 2, FALSE), ""))))</f>
        <v/>
      </c>
      <c r="N32" s="24"/>
      <c r="O32" s="24"/>
      <c r="P32" s="24"/>
      <c r="Q32" s="24"/>
    </row>
    <row r="33" spans="2:17" x14ac:dyDescent="0.3">
      <c r="B33" t="str" cm="1">
        <f t="array" ref="B33">_xlfn.LET(_xlpm.findElectCredits, INDEX(ElectiveCreditsTable[],MATCH(1,(ElectiveCreditsTable[Audit]=$B$5)*(ElectiveCreditsTable[Elective]=A33),0),3), _xlpm.singAudit, _xlfn.SWITCH(A33,"Restricted Elective",_xlpm.findElectCredits,"Open Elective",_xlpm.findElectCredits, "Concentration Studies", _xlpm.findElectCredits, _xlfn.IFNA(VLOOKUP(A33,CoursesTable[],2,FALSE),"")), _xlpm.concurAudit, _xlfn.SWITCH(A33,"Restricted Elective",_xlpm.findElectCredits,"Open Elective",_xlpm.findElectCredits, "Concentration Studies", _xlpm.findElectCredits, _xlfn.IFNA(VLOOKUP(A33,CoursesTable[],2,FALSE),"")), _xlpm.fullCreditCalc, IF(ISBLANK(#REF!), _xlpm.singAudit, _xlpm.concurAudit), _xlpm.fullCreditCalc)</f>
        <v/>
      </c>
      <c r="C33" s="4" t="str" cm="1">
        <f t="array" ref="C33">_xlfn.LET(_xlpm.electCount, COUNTIF($H$8:$L$101, A33), _xlpm.courseCount, SUMPRODUCT(--ISNUMBER(SEARCH(LEFT(A33, 5), $H$8:$L$101))), _xlpm.equivCount, SUMPRODUCT(--ISNUMBER(SEARCH(INDEX(EquivalenciesTable[CourseA], MATCH(LEFT(A33, 5), EquivalenciesTable[CourseB], 0), 1), $H$8:$L$101))), _xlpm.singAudit, _xlfn.SWITCH(TRUE(), A33 = "Restricted Elective", IF(_xlpm.electCount = 0, "", _xlpm.electCount * 2), A33 = "Open Elective", IF(_xlpm.electCount = 0, "", _xlpm.electCount * 2), A33 = "Concentration Studies", IF(_xlpm.electCount = 0, "", _xlpm.electCount * 2), NOT(ISTEXT(A33)),"", _xlpm.courseCount &gt; 1, "XX", _xlpm.courseCount &gt; 0, "X", _xlpm.equivCount &gt; 0, "X", ""), _xlpm.concurAudit, _xlfn.SWITCH(TRUE(), A33 = "Restricted Elective", IF(_xlpm.electCount = 0, "", _xlpm.electCount * 2), A33 = "Open Elective", IF(_xlpm.electCount = 0, "", _xlpm.electCount * 2), A33 = "Concentration Studies", IF(_xlpm.electCount = 0, "", _xlpm.electCount * 2), NOT(ISTEXT(A33)),"", _xlpm.courseCount &gt; 1, "XX", _xlpm.courseCount &gt; 0, "X", _xlpm.equivCount &gt; 0, "X", ""), _xlpm.finalCalc, IF(ISBLANK(#REF!), _xlpm.singAudit, _xlpm.concurAudit), _xlpm.finalCalc)</f>
        <v/>
      </c>
      <c r="G33" s="22"/>
      <c r="H33" s="18"/>
      <c r="I33" s="13" t="str">
        <f>IF(H33="Restricted Elective", 2, IF(H33="Open Elective", 2, IF(H33="Concentration Studies", 2, _xlfn.IFNA(VLOOKUP(H33, CoursesTable[], 2, FALSE), ""))))</f>
        <v/>
      </c>
      <c r="J33" s="13"/>
      <c r="K33" s="13" t="str">
        <f>IF(J33="Restricted Elective", 2, IF(J33="Open Elective", 2, IF(J33="Concentration Studies", 2, _xlfn.IFNA(VLOOKUP(J33, CoursesTable[], 2, FALSE), ""))))</f>
        <v/>
      </c>
      <c r="L33" s="13"/>
      <c r="M33" s="13" t="str">
        <f>IF(L33="Restricted Elective", 2, IF(L33="Open Elective", 2, IF(L33="Concentration Studies", 2, _xlfn.IFNA(VLOOKUP(L33, CoursesTable[], 2, FALSE), ""))))</f>
        <v/>
      </c>
      <c r="N33" s="24"/>
      <c r="O33" s="24"/>
      <c r="P33" s="24"/>
      <c r="Q33" s="24"/>
    </row>
    <row r="34" spans="2:17" x14ac:dyDescent="0.3">
      <c r="B34" t="str" cm="1">
        <f t="array" ref="B34">_xlfn.LET(_xlpm.findElectCredits, INDEX(ElectiveCreditsTable[],MATCH(1,(ElectiveCreditsTable[Audit]=$B$5)*(ElectiveCreditsTable[Elective]=A34),0),3), _xlpm.singAudit, _xlfn.SWITCH(A34,"Restricted Elective",_xlpm.findElectCredits,"Open Elective",_xlpm.findElectCredits, "Concentration Studies", _xlpm.findElectCredits, _xlfn.IFNA(VLOOKUP(A34,CoursesTable[],2,FALSE),"")), _xlpm.concurAudit, _xlfn.SWITCH(A34,"Restricted Elective",_xlpm.findElectCredits,"Open Elective",_xlpm.findElectCredits, "Concentration Studies", _xlpm.findElectCredits, _xlfn.IFNA(VLOOKUP(A34,CoursesTable[],2,FALSE),"")), _xlpm.fullCreditCalc, IF(ISBLANK(#REF!), _xlpm.singAudit, _xlpm.concurAudit), _xlpm.fullCreditCalc)</f>
        <v/>
      </c>
      <c r="C34" s="4" t="str" cm="1">
        <f t="array" ref="C34">_xlfn.LET(_xlpm.electCount, COUNTIF($H$8:$L$101, A34), _xlpm.courseCount, SUMPRODUCT(--ISNUMBER(SEARCH(LEFT(A34, 5), $H$8:$L$101))), _xlpm.equivCount, SUMPRODUCT(--ISNUMBER(SEARCH(INDEX(EquivalenciesTable[CourseA], MATCH(LEFT(A34, 5), EquivalenciesTable[CourseB], 0), 1), $H$8:$L$101))), _xlpm.singAudit, _xlfn.SWITCH(TRUE(), A34 = "Restricted Elective", IF(_xlpm.electCount = 0, "", _xlpm.electCount * 2), A34 = "Open Elective", IF(_xlpm.electCount = 0, "", _xlpm.electCount * 2), A34 = "Concentration Studies", IF(_xlpm.electCount = 0, "", _xlpm.electCount * 2), NOT(ISTEXT(A34)),"", _xlpm.courseCount &gt; 1, "XX", _xlpm.courseCount &gt; 0, "X", _xlpm.equivCount &gt; 0, "X", ""), _xlpm.concurAudit, _xlfn.SWITCH(TRUE(), A34 = "Restricted Elective", IF(_xlpm.electCount = 0, "", _xlpm.electCount * 2), A34 = "Open Elective", IF(_xlpm.electCount = 0, "", _xlpm.electCount * 2), A34 = "Concentration Studies", IF(_xlpm.electCount = 0, "", _xlpm.electCount * 2), NOT(ISTEXT(A34)),"", _xlpm.courseCount &gt; 1, "XX", _xlpm.courseCount &gt; 0, "X", _xlpm.equivCount &gt; 0, "X", ""), _xlpm.finalCalc, IF(ISBLANK(#REF!), _xlpm.singAudit, _xlpm.concurAudit), _xlpm.finalCalc)</f>
        <v/>
      </c>
      <c r="G34" s="22"/>
      <c r="H34" s="18"/>
      <c r="I34" s="13" t="str">
        <f>IF(H34="Restricted Elective", 2, IF(H34="Open Elective", 2, IF(H34="Concentration Studies", 2, _xlfn.IFNA(VLOOKUP(H34, CoursesTable[], 2, FALSE), ""))))</f>
        <v/>
      </c>
      <c r="J34" s="13"/>
      <c r="K34" s="13" t="str">
        <f>IF(J34="Restricted Elective", 2, IF(J34="Open Elective", 2, IF(J34="Concentration Studies", 2, _xlfn.IFNA(VLOOKUP(J34, CoursesTable[], 2, FALSE), ""))))</f>
        <v/>
      </c>
      <c r="L34" s="13"/>
      <c r="M34" s="13" t="str">
        <f>IF(L34="Restricted Elective", 2, IF(L34="Open Elective", 2, IF(L34="Concentration Studies", 2, _xlfn.IFNA(VLOOKUP(L34, CoursesTable[], 2, FALSE), ""))))</f>
        <v/>
      </c>
      <c r="N34" s="24"/>
      <c r="O34" s="24"/>
      <c r="P34" s="24"/>
      <c r="Q34" s="24"/>
    </row>
    <row r="35" spans="2:17" x14ac:dyDescent="0.3">
      <c r="B35" t="str" cm="1">
        <f t="array" ref="B35">_xlfn.LET(_xlpm.findElectCredits, INDEX(ElectiveCreditsTable[],MATCH(1,(ElectiveCreditsTable[Audit]=$B$5)*(ElectiveCreditsTable[Elective]=A35),0),3), _xlpm.singAudit, _xlfn.SWITCH(A35,"Restricted Elective",_xlpm.findElectCredits,"Open Elective",_xlpm.findElectCredits, "Concentration Studies", _xlpm.findElectCredits, _xlfn.IFNA(VLOOKUP(A35,CoursesTable[],2,FALSE),"")), _xlpm.concurAudit, _xlfn.SWITCH(A35,"Restricted Elective",_xlpm.findElectCredits,"Open Elective",_xlpm.findElectCredits, "Concentration Studies", _xlpm.findElectCredits, _xlfn.IFNA(VLOOKUP(A35,CoursesTable[],2,FALSE),"")), _xlpm.fullCreditCalc, IF(ISBLANK(#REF!), _xlpm.singAudit, _xlpm.concurAudit), _xlpm.fullCreditCalc)</f>
        <v/>
      </c>
      <c r="C35" s="4" t="str" cm="1">
        <f t="array" ref="C35">_xlfn.LET(_xlpm.electCount, COUNTIF($H$8:$L$101, A35), _xlpm.courseCount, SUMPRODUCT(--ISNUMBER(SEARCH(LEFT(A35, 5), $H$8:$L$101))), _xlpm.equivCount, SUMPRODUCT(--ISNUMBER(SEARCH(INDEX(EquivalenciesTable[CourseA], MATCH(LEFT(A35, 5), EquivalenciesTable[CourseB], 0), 1), $H$8:$L$101))), _xlpm.singAudit, _xlfn.SWITCH(TRUE(), A35 = "Restricted Elective", IF(_xlpm.electCount = 0, "", _xlpm.electCount * 2), A35 = "Open Elective", IF(_xlpm.electCount = 0, "", _xlpm.electCount * 2), A35 = "Concentration Studies", IF(_xlpm.electCount = 0, "", _xlpm.electCount * 2), NOT(ISTEXT(A35)),"", _xlpm.courseCount &gt; 1, "XX", _xlpm.courseCount &gt; 0, "X", _xlpm.equivCount &gt; 0, "X", ""), _xlpm.concurAudit, _xlfn.SWITCH(TRUE(), A35 = "Restricted Elective", IF(_xlpm.electCount = 0, "", _xlpm.electCount * 2), A35 = "Open Elective", IF(_xlpm.electCount = 0, "", _xlpm.electCount * 2), A35 = "Concentration Studies", IF(_xlpm.electCount = 0, "", _xlpm.electCount * 2), NOT(ISTEXT(A35)),"", _xlpm.courseCount &gt; 1, "XX", _xlpm.courseCount &gt; 0, "X", _xlpm.equivCount &gt; 0, "X", ""), _xlpm.finalCalc, IF(ISBLANK(#REF!), _xlpm.singAudit, _xlpm.concurAudit), _xlpm.finalCalc)</f>
        <v/>
      </c>
      <c r="G35" s="23"/>
      <c r="H35" s="18"/>
      <c r="I35" s="13" t="str">
        <f>IF(H35="Restricted Elective", 2, IF(H35="Open Elective", 2, IF(H35="Concentration Studies", 2, _xlfn.IFNA(VLOOKUP(H35, CoursesTable[], 2, FALSE), ""))))</f>
        <v/>
      </c>
      <c r="J35" s="13"/>
      <c r="K35" s="13" t="str">
        <f>IF(J35="Restricted Elective", 2, IF(J35="Open Elective", 2, IF(J35="Concentration Studies", 2, _xlfn.IFNA(VLOOKUP(J35, CoursesTable[], 2, FALSE), ""))))</f>
        <v/>
      </c>
      <c r="L35" s="13"/>
      <c r="M35" s="13" t="str">
        <f>IF(L35="Restricted Elective", 2, IF(L35="Open Elective", 2, IF(L35="Concentration Studies", 2, _xlfn.IFNA(VLOOKUP(L35, CoursesTable[], 2, FALSE), ""))))</f>
        <v/>
      </c>
      <c r="N35" s="24"/>
      <c r="O35" s="24"/>
      <c r="P35" s="24"/>
      <c r="Q35" s="24"/>
    </row>
    <row r="36" spans="2:17" x14ac:dyDescent="0.3">
      <c r="B36" t="str" cm="1">
        <f t="array" ref="B36">_xlfn.LET(_xlpm.findElectCredits, INDEX(ElectiveCreditsTable[],MATCH(1,(ElectiveCreditsTable[Audit]=$B$5)*(ElectiveCreditsTable[Elective]=A36),0),3), _xlpm.singAudit, _xlfn.SWITCH(A36,"Restricted Elective",_xlpm.findElectCredits,"Open Elective",_xlpm.findElectCredits, "Concentration Studies", _xlpm.findElectCredits, _xlfn.IFNA(VLOOKUP(A36,CoursesTable[],2,FALSE),"")), _xlpm.concurAudit, _xlfn.SWITCH(A36,"Restricted Elective",_xlpm.findElectCredits,"Open Elective",_xlpm.findElectCredits, "Concentration Studies", _xlpm.findElectCredits, _xlfn.IFNA(VLOOKUP(A36,CoursesTable[],2,FALSE),"")), _xlpm.fullCreditCalc, IF(ISBLANK(#REF!), _xlpm.singAudit, _xlpm.concurAudit), _xlpm.fullCreditCalc)</f>
        <v/>
      </c>
      <c r="C36" s="4" t="str" cm="1">
        <f t="array" ref="C36">_xlfn.LET(_xlpm.electCount, COUNTIF($H$8:$L$101, A36), _xlpm.courseCount, SUMPRODUCT(--ISNUMBER(SEARCH(LEFT(A36, 5), $H$8:$L$101))), _xlpm.equivCount, SUMPRODUCT(--ISNUMBER(SEARCH(INDEX(EquivalenciesTable[CourseA], MATCH(LEFT(A36, 5), EquivalenciesTable[CourseB], 0), 1), $H$8:$L$101))), _xlpm.singAudit, _xlfn.SWITCH(TRUE(), A36 = "Restricted Elective", IF(_xlpm.electCount = 0, "", _xlpm.electCount * 2), A36 = "Open Elective", IF(_xlpm.electCount = 0, "", _xlpm.electCount * 2), A36 = "Concentration Studies", IF(_xlpm.electCount = 0, "", _xlpm.electCount * 2), NOT(ISTEXT(A36)),"", _xlpm.courseCount &gt; 1, "XX", _xlpm.courseCount &gt; 0, "X", _xlpm.equivCount &gt; 0, "X", ""), _xlpm.concurAudit, _xlfn.SWITCH(TRUE(), A36 = "Restricted Elective", IF(_xlpm.electCount = 0, "", _xlpm.electCount * 2), A36 = "Open Elective", IF(_xlpm.electCount = 0, "", _xlpm.electCount * 2), A36 = "Concentration Studies", IF(_xlpm.electCount = 0, "", _xlpm.electCount * 2), NOT(ISTEXT(A36)),"", _xlpm.courseCount &gt; 1, "XX", _xlpm.courseCount &gt; 0, "X", _xlpm.equivCount &gt; 0, "X", ""), _xlpm.finalCalc, IF(ISBLANK(#REF!), _xlpm.singAudit, _xlpm.concurAudit), _xlpm.finalCalc)</f>
        <v/>
      </c>
      <c r="G36" s="20" t="s">
        <v>16</v>
      </c>
      <c r="H36" s="13"/>
      <c r="I36" s="13" t="str">
        <f>IF(SUM(I30:I35)=0,"",SUM(I30:I35))</f>
        <v/>
      </c>
      <c r="J36" s="13"/>
      <c r="K36" s="13" t="str">
        <f>IF(SUM(K30:K35)=0,"",SUM(K30:K35))</f>
        <v/>
      </c>
      <c r="L36" s="13"/>
      <c r="M36" s="13" t="str">
        <f>IF(SUM(M30:M35)=0,"",SUM(M30:M35))</f>
        <v/>
      </c>
      <c r="N36" s="24"/>
      <c r="O36" s="24"/>
      <c r="P36" s="24"/>
      <c r="Q36" s="24"/>
    </row>
    <row r="37" spans="2:17" x14ac:dyDescent="0.3">
      <c r="B37" t="str" cm="1">
        <f t="array" ref="B37">_xlfn.LET(_xlpm.findElectCredits, INDEX(ElectiveCreditsTable[],MATCH(1,(ElectiveCreditsTable[Audit]=$B$5)*(ElectiveCreditsTable[Elective]=A37),0),3), _xlpm.singAudit, _xlfn.SWITCH(A37,"Restricted Elective",_xlpm.findElectCredits,"Open Elective",_xlpm.findElectCredits, "Concentration Studies", _xlpm.findElectCredits, _xlfn.IFNA(VLOOKUP(A37,CoursesTable[],2,FALSE),"")), _xlpm.concurAudit, _xlfn.SWITCH(A37,"Restricted Elective",_xlpm.findElectCredits,"Open Elective",_xlpm.findElectCredits, "Concentration Studies", _xlpm.findElectCredits, _xlfn.IFNA(VLOOKUP(A37,CoursesTable[],2,FALSE),"")), _xlpm.fullCreditCalc, IF(ISBLANK(#REF!), _xlpm.singAudit, _xlpm.concurAudit), _xlpm.fullCreditCalc)</f>
        <v/>
      </c>
      <c r="C37" s="4" t="str" cm="1">
        <f t="array" ref="C37">_xlfn.LET(_xlpm.electCount, COUNTIF($H$8:$L$101, A37), _xlpm.courseCount, SUMPRODUCT(--ISNUMBER(SEARCH(LEFT(A37, 5), $H$8:$L$101))), _xlpm.equivCount, SUMPRODUCT(--ISNUMBER(SEARCH(INDEX(EquivalenciesTable[CourseA], MATCH(LEFT(A37, 5), EquivalenciesTable[CourseB], 0), 1), $H$8:$L$101))), _xlpm.singAudit, _xlfn.SWITCH(TRUE(), A37 = "Restricted Elective", IF(_xlpm.electCount = 0, "", _xlpm.electCount * 2), A37 = "Open Elective", IF(_xlpm.electCount = 0, "", _xlpm.electCount * 2), A37 = "Concentration Studies", IF(_xlpm.electCount = 0, "", _xlpm.electCount * 2), NOT(ISTEXT(A37)),"", _xlpm.courseCount &gt; 1, "XX", _xlpm.courseCount &gt; 0, "X", _xlpm.equivCount &gt; 0, "X", ""), _xlpm.concurAudit, _xlfn.SWITCH(TRUE(), A37 = "Restricted Elective", IF(_xlpm.electCount = 0, "", _xlpm.electCount * 2), A37 = "Open Elective", IF(_xlpm.electCount = 0, "", _xlpm.electCount * 2), A37 = "Concentration Studies", IF(_xlpm.electCount = 0, "", _xlpm.electCount * 2), NOT(ISTEXT(A37)),"", _xlpm.courseCount &gt; 1, "XX", _xlpm.courseCount &gt; 0, "X", _xlpm.equivCount &gt; 0, "X", ""), _xlpm.finalCalc, IF(ISBLANK(#REF!), _xlpm.singAudit, _xlpm.concurAudit), _xlpm.finalCalc)</f>
        <v/>
      </c>
    </row>
    <row r="38" spans="2:17" ht="15.6" x14ac:dyDescent="0.3">
      <c r="B38" t="str" cm="1">
        <f t="array" ref="B38">_xlfn.LET(_xlpm.findElectCredits, INDEX(ElectiveCreditsTable[],MATCH(1,(ElectiveCreditsTable[Audit]=$B$5)*(ElectiveCreditsTable[Elective]=A38),0),3), _xlpm.singAudit, _xlfn.SWITCH(A38,"Restricted Elective",_xlpm.findElectCredits,"Open Elective",_xlpm.findElectCredits, "Concentration Studies", _xlpm.findElectCredits, _xlfn.IFNA(VLOOKUP(A38,CoursesTable[],2,FALSE),"")), _xlpm.concurAudit, _xlfn.SWITCH(A38,"Restricted Elective",_xlpm.findElectCredits,"Open Elective",_xlpm.findElectCredits, "Concentration Studies", _xlpm.findElectCredits, _xlfn.IFNA(VLOOKUP(A38,CoursesTable[],2,FALSE),"")), _xlpm.fullCreditCalc, IF(ISBLANK(#REF!), _xlpm.singAudit, _xlpm.concurAudit), _xlpm.fullCreditCalc)</f>
        <v/>
      </c>
      <c r="C38" s="4" t="str" cm="1">
        <f t="array" ref="C38">_xlfn.LET(_xlpm.electCount, COUNTIF($H$8:$L$101, A38), _xlpm.courseCount, SUMPRODUCT(--ISNUMBER(SEARCH(LEFT(A38, 5), $H$8:$L$101))), _xlpm.equivCount, SUMPRODUCT(--ISNUMBER(SEARCH(INDEX(EquivalenciesTable[CourseA], MATCH(LEFT(A38, 5), EquivalenciesTable[CourseB], 0), 1), $H$8:$L$101))), _xlpm.singAudit, _xlfn.SWITCH(TRUE(), A38 = "Restricted Elective", IF(_xlpm.electCount = 0, "", _xlpm.electCount * 2), A38 = "Open Elective", IF(_xlpm.electCount = 0, "", _xlpm.electCount * 2), A38 = "Concentration Studies", IF(_xlpm.electCount = 0, "", _xlpm.electCount * 2), NOT(ISTEXT(A38)),"", _xlpm.courseCount &gt; 1, "XX", _xlpm.courseCount &gt; 0, "X", _xlpm.equivCount &gt; 0, "X", ""), _xlpm.concurAudit, _xlfn.SWITCH(TRUE(), A38 = "Restricted Elective", IF(_xlpm.electCount = 0, "", _xlpm.electCount * 2), A38 = "Open Elective", IF(_xlpm.electCount = 0, "", _xlpm.electCount * 2), A38 = "Concentration Studies", IF(_xlpm.electCount = 0, "", _xlpm.electCount * 2), NOT(ISTEXT(A38)),"", _xlpm.courseCount &gt; 1, "XX", _xlpm.courseCount &gt; 0, "X", _xlpm.equivCount &gt; 0, "X", ""), _xlpm.finalCalc, IF(ISBLANK(#REF!), _xlpm.singAudit, _xlpm.concurAudit), _xlpm.finalCalc)</f>
        <v/>
      </c>
      <c r="G38" s="26" t="s">
        <v>19</v>
      </c>
      <c r="H38" s="26"/>
      <c r="I38" s="26"/>
      <c r="J38" s="26"/>
      <c r="K38" s="26"/>
      <c r="L38" s="26"/>
      <c r="M38" s="26"/>
    </row>
    <row r="39" spans="2:17" x14ac:dyDescent="0.3">
      <c r="B39" t="str" cm="1">
        <f t="array" ref="B39">_xlfn.LET(_xlpm.findElectCredits, INDEX(ElectiveCreditsTable[],MATCH(1,(ElectiveCreditsTable[Audit]=$B$5)*(ElectiveCreditsTable[Elective]=A39),0),3), _xlpm.singAudit, _xlfn.SWITCH(A39,"Restricted Elective",_xlpm.findElectCredits,"Open Elective",_xlpm.findElectCredits, "Concentration Studies", _xlpm.findElectCredits, _xlfn.IFNA(VLOOKUP(A39,CoursesTable[],2,FALSE),"")), _xlpm.concurAudit, _xlfn.SWITCH(A39,"Restricted Elective",_xlpm.findElectCredits,"Open Elective",_xlpm.findElectCredits, "Concentration Studies", _xlpm.findElectCredits, _xlfn.IFNA(VLOOKUP(A39,CoursesTable[],2,FALSE),"")), _xlpm.fullCreditCalc, IF(ISBLANK(#REF!), _xlpm.singAudit, _xlpm.concurAudit), _xlpm.fullCreditCalc)</f>
        <v/>
      </c>
      <c r="C39" s="4" t="str" cm="1">
        <f t="array" ref="C39">_xlfn.LET(_xlpm.electCount, COUNTIF($H$8:$L$101, A39), _xlpm.courseCount, SUMPRODUCT(--ISNUMBER(SEARCH(LEFT(A39, 5), $H$8:$L$101))), _xlpm.equivCount, SUMPRODUCT(--ISNUMBER(SEARCH(INDEX(EquivalenciesTable[CourseA], MATCH(LEFT(A39, 5), EquivalenciesTable[CourseB], 0), 1), $H$8:$L$101))), _xlpm.singAudit, _xlfn.SWITCH(TRUE(), A39 = "Restricted Elective", IF(_xlpm.electCount = 0, "", _xlpm.electCount * 2), A39 = "Open Elective", IF(_xlpm.electCount = 0, "", _xlpm.electCount * 2), A39 = "Concentration Studies", IF(_xlpm.electCount = 0, "", _xlpm.electCount * 2), NOT(ISTEXT(A39)),"", _xlpm.courseCount &gt; 1, "XX", _xlpm.courseCount &gt; 0, "X", _xlpm.equivCount &gt; 0, "X", ""), _xlpm.concurAudit, _xlfn.SWITCH(TRUE(), A39 = "Restricted Elective", IF(_xlpm.electCount = 0, "", _xlpm.electCount * 2), A39 = "Open Elective", IF(_xlpm.electCount = 0, "", _xlpm.electCount * 2), A39 = "Concentration Studies", IF(_xlpm.electCount = 0, "", _xlpm.electCount * 2), NOT(ISTEXT(A39)),"", _xlpm.courseCount &gt; 1, "XX", _xlpm.courseCount &gt; 0, "X", _xlpm.equivCount &gt; 0, "X", ""), _xlpm.finalCalc, IF(ISBLANK(#REF!), _xlpm.singAudit, _xlpm.concurAudit), _xlpm.finalCalc)</f>
        <v/>
      </c>
      <c r="G39" s="14" t="s">
        <v>11</v>
      </c>
      <c r="H39" s="24" t="s">
        <v>8</v>
      </c>
      <c r="I39" s="24"/>
      <c r="J39" s="24" t="s">
        <v>9</v>
      </c>
      <c r="K39" s="24"/>
      <c r="L39" s="24" t="s">
        <v>10</v>
      </c>
      <c r="M39" s="24"/>
      <c r="N39" s="25" t="s">
        <v>198</v>
      </c>
      <c r="O39" s="25"/>
      <c r="P39" s="25"/>
      <c r="Q39" s="25"/>
    </row>
    <row r="40" spans="2:17" x14ac:dyDescent="0.3">
      <c r="B40" t="str" cm="1">
        <f t="array" ref="B40">_xlfn.LET(_xlpm.findElectCredits, INDEX(ElectiveCreditsTable[],MATCH(1,(ElectiveCreditsTable[Audit]=$B$5)*(ElectiveCreditsTable[Elective]=A40),0),3), _xlpm.singAudit, _xlfn.SWITCH(A40,"Restricted Elective",_xlpm.findElectCredits,"Open Elective",_xlpm.findElectCredits, "Concentration Studies", _xlpm.findElectCredits, _xlfn.IFNA(VLOOKUP(A40,CoursesTable[],2,FALSE),"")), _xlpm.concurAudit, _xlfn.SWITCH(A40,"Restricted Elective",_xlpm.findElectCredits,"Open Elective",_xlpm.findElectCredits, "Concentration Studies", _xlpm.findElectCredits, _xlfn.IFNA(VLOOKUP(A40,CoursesTable[],2,FALSE),"")), _xlpm.fullCreditCalc, IF(ISBLANK(#REF!), _xlpm.singAudit, _xlpm.concurAudit), _xlpm.fullCreditCalc)</f>
        <v/>
      </c>
      <c r="C40" s="4" t="str" cm="1">
        <f t="array" ref="C40">_xlfn.LET(_xlpm.electCount, COUNTIF($H$8:$L$101, A40), _xlpm.courseCount, SUMPRODUCT(--ISNUMBER(SEARCH(LEFT(A40, 5), $H$8:$L$101))), _xlpm.equivCount, SUMPRODUCT(--ISNUMBER(SEARCH(INDEX(EquivalenciesTable[CourseA], MATCH(LEFT(A40, 5), EquivalenciesTable[CourseB], 0), 1), $H$8:$L$101))), _xlpm.singAudit, _xlfn.SWITCH(TRUE(), A40 = "Restricted Elective", IF(_xlpm.electCount = 0, "", _xlpm.electCount * 2), A40 = "Open Elective", IF(_xlpm.electCount = 0, "", _xlpm.electCount * 2), A40 = "Concentration Studies", IF(_xlpm.electCount = 0, "", _xlpm.electCount * 2), NOT(ISTEXT(A40)),"", _xlpm.courseCount &gt; 1, "XX", _xlpm.courseCount &gt; 0, "X", _xlpm.equivCount &gt; 0, "X", ""), _xlpm.concurAudit, _xlfn.SWITCH(TRUE(), A40 = "Restricted Elective", IF(_xlpm.electCount = 0, "", _xlpm.electCount * 2), A40 = "Open Elective", IF(_xlpm.electCount = 0, "", _xlpm.electCount * 2), A40 = "Concentration Studies", IF(_xlpm.electCount = 0, "", _xlpm.electCount * 2), NOT(ISTEXT(A40)),"", _xlpm.courseCount &gt; 1, "XX", _xlpm.courseCount &gt; 0, "X", _xlpm.equivCount &gt; 0, "X", ""), _xlpm.finalCalc, IF(ISBLANK(#REF!), _xlpm.singAudit, _xlpm.concurAudit), _xlpm.finalCalc)</f>
        <v/>
      </c>
      <c r="G40" s="19" t="s">
        <v>7</v>
      </c>
      <c r="H40" s="24" t="str">
        <f>L29</f>
        <v/>
      </c>
      <c r="I40" s="24"/>
      <c r="J40" s="24" t="str">
        <f>IFERROR(H40+1,"")</f>
        <v/>
      </c>
      <c r="K40" s="24"/>
      <c r="L40" s="24" t="str">
        <f>J40</f>
        <v/>
      </c>
      <c r="M40" s="24"/>
      <c r="N40" s="24"/>
      <c r="O40" s="24"/>
      <c r="P40" s="24"/>
      <c r="Q40" s="24"/>
    </row>
    <row r="41" spans="2:17" x14ac:dyDescent="0.3">
      <c r="B41" t="str" cm="1">
        <f t="array" ref="B41">_xlfn.LET(_xlpm.findElectCredits, INDEX(ElectiveCreditsTable[],MATCH(1,(ElectiveCreditsTable[Audit]=$B$5)*(ElectiveCreditsTable[Elective]=A41),0),3), _xlpm.singAudit, _xlfn.SWITCH(A41,"Restricted Elective",_xlpm.findElectCredits,"Open Elective",_xlpm.findElectCredits, "Concentration Studies", _xlpm.findElectCredits, _xlfn.IFNA(VLOOKUP(A41,CoursesTable[],2,FALSE),"")), _xlpm.concurAudit, _xlfn.SWITCH(A41,"Restricted Elective",_xlpm.findElectCredits,"Open Elective",_xlpm.findElectCredits, "Concentration Studies", _xlpm.findElectCredits, _xlfn.IFNA(VLOOKUP(A41,CoursesTable[],2,FALSE),"")), _xlpm.fullCreditCalc, IF(ISBLANK(#REF!), _xlpm.singAudit, _xlpm.concurAudit), _xlpm.fullCreditCalc)</f>
        <v/>
      </c>
      <c r="C41" s="4" t="str" cm="1">
        <f t="array" ref="C41">_xlfn.LET(_xlpm.electCount, COUNTIF($H$8:$L$101, A41), _xlpm.courseCount, SUMPRODUCT(--ISNUMBER(SEARCH(LEFT(A41, 5), $H$8:$L$101))), _xlpm.equivCount, SUMPRODUCT(--ISNUMBER(SEARCH(INDEX(EquivalenciesTable[CourseA], MATCH(LEFT(A41, 5), EquivalenciesTable[CourseB], 0), 1), $H$8:$L$101))), _xlpm.singAudit, _xlfn.SWITCH(TRUE(), A41 = "Restricted Elective", IF(_xlpm.electCount = 0, "", _xlpm.electCount * 2), A41 = "Open Elective", IF(_xlpm.electCount = 0, "", _xlpm.electCount * 2), A41 = "Concentration Studies", IF(_xlpm.electCount = 0, "", _xlpm.electCount * 2), NOT(ISTEXT(A41)),"", _xlpm.courseCount &gt; 1, "XX", _xlpm.courseCount &gt; 0, "X", _xlpm.equivCount &gt; 0, "X", ""), _xlpm.concurAudit, _xlfn.SWITCH(TRUE(), A41 = "Restricted Elective", IF(_xlpm.electCount = 0, "", _xlpm.electCount * 2), A41 = "Open Elective", IF(_xlpm.electCount = 0, "", _xlpm.electCount * 2), A41 = "Concentration Studies", IF(_xlpm.electCount = 0, "", _xlpm.electCount * 2), NOT(ISTEXT(A41)),"", _xlpm.courseCount &gt; 1, "XX", _xlpm.courseCount &gt; 0, "X", _xlpm.equivCount &gt; 0, "X", ""), _xlpm.finalCalc, IF(ISBLANK(#REF!), _xlpm.singAudit, _xlpm.concurAudit), _xlpm.finalCalc)</f>
        <v/>
      </c>
      <c r="G41" s="21"/>
      <c r="H41" s="18"/>
      <c r="I41" s="13" t="str">
        <f>IF(H41="Restricted Elective", 2, IF(H41="Open Elective", 2, IF(H41="Concentration Studies", 2, _xlfn.IFNA(VLOOKUP(H41, CoursesTable[], 2, FALSE), ""))))</f>
        <v/>
      </c>
      <c r="J41" s="13"/>
      <c r="K41" s="13" t="str">
        <f>IF(J41="Restricted Elective", 2, IF(J41="Open Elective", 2, IF(J41="Concentration Studies", 2, _xlfn.IFNA(VLOOKUP(J41, CoursesTable[], 2, FALSE), ""))))</f>
        <v/>
      </c>
      <c r="L41" s="13"/>
      <c r="M41" s="13" t="str">
        <f>IF(L41="Restricted Elective", 2, IF(L41="Open Elective", 2, IF(L41="Concentration Studies", 2, _xlfn.IFNA(VLOOKUP(L41, CoursesTable[], 2, FALSE), ""))))</f>
        <v/>
      </c>
      <c r="N41" s="24"/>
      <c r="O41" s="24"/>
      <c r="P41" s="24"/>
      <c r="Q41" s="24"/>
    </row>
    <row r="42" spans="2:17" x14ac:dyDescent="0.3">
      <c r="B42" t="str" cm="1">
        <f t="array" ref="B42">_xlfn.LET(_xlpm.findElectCredits, INDEX(ElectiveCreditsTable[],MATCH(1,(ElectiveCreditsTable[Audit]=$B$5)*(ElectiveCreditsTable[Elective]=A42),0),3), _xlpm.singAudit, _xlfn.SWITCH(A42,"Restricted Elective",_xlpm.findElectCredits,"Open Elective",_xlpm.findElectCredits, "Concentration Studies", _xlpm.findElectCredits, _xlfn.IFNA(VLOOKUP(A42,CoursesTable[],2,FALSE),"")), _xlpm.concurAudit, _xlfn.SWITCH(A42,"Restricted Elective",_xlpm.findElectCredits,"Open Elective",_xlpm.findElectCredits, "Concentration Studies", _xlpm.findElectCredits, _xlfn.IFNA(VLOOKUP(A42,CoursesTable[],2,FALSE),"")), _xlpm.fullCreditCalc, IF(ISBLANK(#REF!), _xlpm.singAudit, _xlpm.concurAudit), _xlpm.fullCreditCalc)</f>
        <v/>
      </c>
      <c r="C42" s="4" t="str" cm="1">
        <f t="array" ref="C42">_xlfn.LET(_xlpm.electCount, COUNTIF($H$8:$L$101, A42), _xlpm.courseCount, SUMPRODUCT(--ISNUMBER(SEARCH(LEFT(A42, 5), $H$8:$L$101))), _xlpm.equivCount, SUMPRODUCT(--ISNUMBER(SEARCH(INDEX(EquivalenciesTable[CourseA], MATCH(LEFT(A42, 5), EquivalenciesTable[CourseB], 0), 1), $H$8:$L$101))), _xlpm.singAudit, _xlfn.SWITCH(TRUE(), A42 = "Restricted Elective", IF(_xlpm.electCount = 0, "", _xlpm.electCount * 2), A42 = "Open Elective", IF(_xlpm.electCount = 0, "", _xlpm.electCount * 2), A42 = "Concentration Studies", IF(_xlpm.electCount = 0, "", _xlpm.electCount * 2), NOT(ISTEXT(A42)),"", _xlpm.courseCount &gt; 1, "XX", _xlpm.courseCount &gt; 0, "X", _xlpm.equivCount &gt; 0, "X", ""), _xlpm.concurAudit, _xlfn.SWITCH(TRUE(), A42 = "Restricted Elective", IF(_xlpm.electCount = 0, "", _xlpm.electCount * 2), A42 = "Open Elective", IF(_xlpm.electCount = 0, "", _xlpm.electCount * 2), A42 = "Concentration Studies", IF(_xlpm.electCount = 0, "", _xlpm.electCount * 2), NOT(ISTEXT(A42)),"", _xlpm.courseCount &gt; 1, "XX", _xlpm.courseCount &gt; 0, "X", _xlpm.equivCount &gt; 0, "X", ""), _xlpm.finalCalc, IF(ISBLANK(#REF!), _xlpm.singAudit, _xlpm.concurAudit), _xlpm.finalCalc)</f>
        <v/>
      </c>
      <c r="G42" s="22"/>
      <c r="H42" s="18"/>
      <c r="I42" s="13" t="str">
        <f>IF(H42="Restricted Elective", 2, IF(H42="Open Elective", 2, IF(H42="Concentration Studies", 2, _xlfn.IFNA(VLOOKUP(H42, CoursesTable[], 2, FALSE), ""))))</f>
        <v/>
      </c>
      <c r="J42" s="13"/>
      <c r="K42" s="13" t="str">
        <f>IF(J42="Restricted Elective", 2, IF(J42="Open Elective", 2, IF(J42="Concentration Studies", 2, _xlfn.IFNA(VLOOKUP(J42, CoursesTable[], 2, FALSE), ""))))</f>
        <v/>
      </c>
      <c r="L42" s="13"/>
      <c r="M42" s="13" t="str">
        <f>IF(L42="Restricted Elective", 2, IF(L42="Open Elective", 2, IF(L42="Concentration Studies", 2, _xlfn.IFNA(VLOOKUP(L42, CoursesTable[], 2, FALSE), ""))))</f>
        <v/>
      </c>
      <c r="N42" s="24"/>
      <c r="O42" s="24"/>
      <c r="P42" s="24"/>
      <c r="Q42" s="24"/>
    </row>
    <row r="43" spans="2:17" x14ac:dyDescent="0.3">
      <c r="B43" t="str" cm="1">
        <f t="array" ref="B43">_xlfn.LET(_xlpm.findElectCredits, INDEX(ElectiveCreditsTable[],MATCH(1,(ElectiveCreditsTable[Audit]=$B$5)*(ElectiveCreditsTable[Elective]=A43),0),3), _xlpm.singAudit, _xlfn.SWITCH(A43,"Restricted Elective",_xlpm.findElectCredits,"Open Elective",_xlpm.findElectCredits, "Concentration Studies", _xlpm.findElectCredits, _xlfn.IFNA(VLOOKUP(A43,CoursesTable[],2,FALSE),"")), _xlpm.concurAudit, _xlfn.SWITCH(A43,"Restricted Elective",_xlpm.findElectCredits,"Open Elective",_xlpm.findElectCredits, "Concentration Studies", _xlpm.findElectCredits, _xlfn.IFNA(VLOOKUP(A43,CoursesTable[],2,FALSE),"")), _xlpm.fullCreditCalc, IF(ISBLANK(#REF!), _xlpm.singAudit, _xlpm.concurAudit), _xlpm.fullCreditCalc)</f>
        <v/>
      </c>
      <c r="C43" s="4" t="str" cm="1">
        <f t="array" ref="C43">_xlfn.LET(_xlpm.electCount, COUNTIF($H$8:$L$101, A43), _xlpm.courseCount, SUMPRODUCT(--ISNUMBER(SEARCH(LEFT(A43, 5), $H$8:$L$101))), _xlpm.equivCount, SUMPRODUCT(--ISNUMBER(SEARCH(INDEX(EquivalenciesTable[CourseA], MATCH(LEFT(A43, 5), EquivalenciesTable[CourseB], 0), 1), $H$8:$L$101))), _xlpm.singAudit, _xlfn.SWITCH(TRUE(), A43 = "Restricted Elective", IF(_xlpm.electCount = 0, "", _xlpm.electCount * 2), A43 = "Open Elective", IF(_xlpm.electCount = 0, "", _xlpm.electCount * 2), A43 = "Concentration Studies", IF(_xlpm.electCount = 0, "", _xlpm.electCount * 2), NOT(ISTEXT(A43)),"", _xlpm.courseCount &gt; 1, "XX", _xlpm.courseCount &gt; 0, "X", _xlpm.equivCount &gt; 0, "X", ""), _xlpm.concurAudit, _xlfn.SWITCH(TRUE(), A43 = "Restricted Elective", IF(_xlpm.electCount = 0, "", _xlpm.electCount * 2), A43 = "Open Elective", IF(_xlpm.electCount = 0, "", _xlpm.electCount * 2), A43 = "Concentration Studies", IF(_xlpm.electCount = 0, "", _xlpm.electCount * 2), NOT(ISTEXT(A43)),"", _xlpm.courseCount &gt; 1, "XX", _xlpm.courseCount &gt; 0, "X", _xlpm.equivCount &gt; 0, "X", ""), _xlpm.finalCalc, IF(ISBLANK(#REF!), _xlpm.singAudit, _xlpm.concurAudit), _xlpm.finalCalc)</f>
        <v/>
      </c>
      <c r="G43" s="22"/>
      <c r="H43" s="18"/>
      <c r="I43" s="13" t="str">
        <f>IF(H43="Restricted Elective", 2, IF(H43="Open Elective", 2, IF(H43="Concentration Studies", 2, _xlfn.IFNA(VLOOKUP(H43, CoursesTable[], 2, FALSE), ""))))</f>
        <v/>
      </c>
      <c r="J43" s="13"/>
      <c r="K43" s="13" t="str">
        <f>IF(J43="Restricted Elective", 2, IF(J43="Open Elective", 2, IF(J43="Concentration Studies", 2, _xlfn.IFNA(VLOOKUP(J43, CoursesTable[], 2, FALSE), ""))))</f>
        <v/>
      </c>
      <c r="L43" s="13"/>
      <c r="M43" s="13" t="str">
        <f>IF(L43="Restricted Elective", 2, IF(L43="Open Elective", 2, IF(L43="Concentration Studies", 2, _xlfn.IFNA(VLOOKUP(L43, CoursesTable[], 2, FALSE), ""))))</f>
        <v/>
      </c>
      <c r="N43" s="24"/>
      <c r="O43" s="24"/>
      <c r="P43" s="24"/>
      <c r="Q43" s="24"/>
    </row>
    <row r="44" spans="2:17" x14ac:dyDescent="0.3">
      <c r="B44" t="str" cm="1">
        <f t="array" ref="B44">_xlfn.LET(_xlpm.findElectCredits, INDEX(ElectiveCreditsTable[],MATCH(1,(ElectiveCreditsTable[Audit]=$B$5)*(ElectiveCreditsTable[Elective]=A44),0),3), _xlpm.singAudit, _xlfn.SWITCH(A44,"Restricted Elective",_xlpm.findElectCredits,"Open Elective",_xlpm.findElectCredits, "Concentration Studies", _xlpm.findElectCredits, _xlfn.IFNA(VLOOKUP(A44,CoursesTable[],2,FALSE),"")), _xlpm.concurAudit, _xlfn.SWITCH(A44,"Restricted Elective",_xlpm.findElectCredits,"Open Elective",_xlpm.findElectCredits, "Concentration Studies", _xlpm.findElectCredits, _xlfn.IFNA(VLOOKUP(A44,CoursesTable[],2,FALSE),"")), _xlpm.fullCreditCalc, IF(ISBLANK(#REF!), _xlpm.singAudit, _xlpm.concurAudit), _xlpm.fullCreditCalc)</f>
        <v/>
      </c>
      <c r="C44" s="4" t="str" cm="1">
        <f t="array" ref="C44">_xlfn.LET(_xlpm.electCount, COUNTIF($H$8:$L$101, A44), _xlpm.courseCount, SUMPRODUCT(--ISNUMBER(SEARCH(LEFT(A44, 5), $H$8:$L$101))), _xlpm.equivCount, SUMPRODUCT(--ISNUMBER(SEARCH(INDEX(EquivalenciesTable[CourseA], MATCH(LEFT(A44, 5), EquivalenciesTable[CourseB], 0), 1), $H$8:$L$101))), _xlpm.singAudit, _xlfn.SWITCH(TRUE(), A44 = "Restricted Elective", IF(_xlpm.electCount = 0, "", _xlpm.electCount * 2), A44 = "Open Elective", IF(_xlpm.electCount = 0, "", _xlpm.electCount * 2), A44 = "Concentration Studies", IF(_xlpm.electCount = 0, "", _xlpm.electCount * 2), NOT(ISTEXT(A44)),"", _xlpm.courseCount &gt; 1, "XX", _xlpm.courseCount &gt; 0, "X", _xlpm.equivCount &gt; 0, "X", ""), _xlpm.concurAudit, _xlfn.SWITCH(TRUE(), A44 = "Restricted Elective", IF(_xlpm.electCount = 0, "", _xlpm.electCount * 2), A44 = "Open Elective", IF(_xlpm.electCount = 0, "", _xlpm.electCount * 2), A44 = "Concentration Studies", IF(_xlpm.electCount = 0, "", _xlpm.electCount * 2), NOT(ISTEXT(A44)),"", _xlpm.courseCount &gt; 1, "XX", _xlpm.courseCount &gt; 0, "X", _xlpm.equivCount &gt; 0, "X", ""), _xlpm.finalCalc, IF(ISBLANK(#REF!), _xlpm.singAudit, _xlpm.concurAudit), _xlpm.finalCalc)</f>
        <v/>
      </c>
      <c r="G44" s="22"/>
      <c r="H44" s="18"/>
      <c r="I44" s="13" t="str">
        <f>IF(H44="Restricted Elective", 2, IF(H44="Open Elective", 2, IF(H44="Concentration Studies", 2, _xlfn.IFNA(VLOOKUP(H44, CoursesTable[], 2, FALSE), ""))))</f>
        <v/>
      </c>
      <c r="J44" s="13"/>
      <c r="K44" s="13" t="str">
        <f>IF(J44="Restricted Elective", 2, IF(J44="Open Elective", 2, IF(J44="Concentration Studies", 2, _xlfn.IFNA(VLOOKUP(J44, CoursesTable[], 2, FALSE), ""))))</f>
        <v/>
      </c>
      <c r="L44" s="13"/>
      <c r="M44" s="13" t="str">
        <f>IF(L44="Restricted Elective", 2, IF(L44="Open Elective", 2, IF(L44="Concentration Studies", 2, _xlfn.IFNA(VLOOKUP(L44, CoursesTable[], 2, FALSE), ""))))</f>
        <v/>
      </c>
      <c r="N44" s="24"/>
      <c r="O44" s="24"/>
      <c r="P44" s="24"/>
      <c r="Q44" s="24"/>
    </row>
    <row r="45" spans="2:17" x14ac:dyDescent="0.3">
      <c r="B45" t="str" cm="1">
        <f t="array" ref="B45">_xlfn.LET(_xlpm.findElectCredits, INDEX(ElectiveCreditsTable[],MATCH(1,(ElectiveCreditsTable[Audit]=$B$5)*(ElectiveCreditsTable[Elective]=A45),0),3), _xlpm.singAudit, _xlfn.SWITCH(A45,"Restricted Elective",_xlpm.findElectCredits,"Open Elective",_xlpm.findElectCredits, "Concentration Studies", _xlpm.findElectCredits, _xlfn.IFNA(VLOOKUP(A45,CoursesTable[],2,FALSE),"")), _xlpm.concurAudit, _xlfn.SWITCH(A45,"Restricted Elective",_xlpm.findElectCredits,"Open Elective",_xlpm.findElectCredits, "Concentration Studies", _xlpm.findElectCredits, _xlfn.IFNA(VLOOKUP(A45,CoursesTable[],2,FALSE),"")), _xlpm.fullCreditCalc, IF(ISBLANK(#REF!), _xlpm.singAudit, _xlpm.concurAudit), _xlpm.fullCreditCalc)</f>
        <v/>
      </c>
      <c r="C45" s="4" t="str" cm="1">
        <f t="array" ref="C45">_xlfn.LET(_xlpm.electCount, COUNTIF($H$8:$L$101, A45), _xlpm.courseCount, SUMPRODUCT(--ISNUMBER(SEARCH(LEFT(A45, 5), $H$8:$L$101))), _xlpm.equivCount, SUMPRODUCT(--ISNUMBER(SEARCH(INDEX(EquivalenciesTable[CourseA], MATCH(LEFT(A45, 5), EquivalenciesTable[CourseB], 0), 1), $H$8:$L$101))), _xlpm.singAudit, _xlfn.SWITCH(TRUE(), A45 = "Restricted Elective", IF(_xlpm.electCount = 0, "", _xlpm.electCount * 2), A45 = "Open Elective", IF(_xlpm.electCount = 0, "", _xlpm.electCount * 2), A45 = "Concentration Studies", IF(_xlpm.electCount = 0, "", _xlpm.electCount * 2), NOT(ISTEXT(A45)),"", _xlpm.courseCount &gt; 1, "XX", _xlpm.courseCount &gt; 0, "X", _xlpm.equivCount &gt; 0, "X", ""), _xlpm.concurAudit, _xlfn.SWITCH(TRUE(), A45 = "Restricted Elective", IF(_xlpm.electCount = 0, "", _xlpm.electCount * 2), A45 = "Open Elective", IF(_xlpm.electCount = 0, "", _xlpm.electCount * 2), A45 = "Concentration Studies", IF(_xlpm.electCount = 0, "", _xlpm.electCount * 2), NOT(ISTEXT(A45)),"", _xlpm.courseCount &gt; 1, "XX", _xlpm.courseCount &gt; 0, "X", _xlpm.equivCount &gt; 0, "X", ""), _xlpm.finalCalc, IF(ISBLANK(#REF!), _xlpm.singAudit, _xlpm.concurAudit), _xlpm.finalCalc)</f>
        <v/>
      </c>
      <c r="G45" s="22"/>
      <c r="H45" s="18"/>
      <c r="I45" s="13" t="str">
        <f>IF(H45="Restricted Elective", 2, IF(H45="Open Elective", 2, IF(H45="Concentration Studies", 2, _xlfn.IFNA(VLOOKUP(H45, CoursesTable[], 2, FALSE), ""))))</f>
        <v/>
      </c>
      <c r="J45" s="13"/>
      <c r="K45" s="13" t="str">
        <f>IF(J45="Restricted Elective", 2, IF(J45="Open Elective", 2, IF(J45="Concentration Studies", 2, _xlfn.IFNA(VLOOKUP(J45, CoursesTable[], 2, FALSE), ""))))</f>
        <v/>
      </c>
      <c r="L45" s="13"/>
      <c r="M45" s="13" t="str">
        <f>IF(L45="Restricted Elective", 2, IF(L45="Open Elective", 2, IF(L45="Concentration Studies", 2, _xlfn.IFNA(VLOOKUP(L45, CoursesTable[], 2, FALSE), ""))))</f>
        <v/>
      </c>
      <c r="N45" s="24"/>
      <c r="O45" s="24"/>
      <c r="P45" s="24"/>
      <c r="Q45" s="24"/>
    </row>
    <row r="46" spans="2:17" x14ac:dyDescent="0.3">
      <c r="B46" t="str" cm="1">
        <f t="array" ref="B46">_xlfn.LET(_xlpm.findElectCredits, INDEX(ElectiveCreditsTable[],MATCH(1,(ElectiveCreditsTable[Audit]=$B$5)*(ElectiveCreditsTable[Elective]=A46),0),3), _xlpm.singAudit, _xlfn.SWITCH(A46,"Restricted Elective",_xlpm.findElectCredits,"Open Elective",_xlpm.findElectCredits, "Concentration Studies", _xlpm.findElectCredits, _xlfn.IFNA(VLOOKUP(A46,CoursesTable[],2,FALSE),"")), _xlpm.concurAudit, _xlfn.SWITCH(A46,"Restricted Elective",_xlpm.findElectCredits,"Open Elective",_xlpm.findElectCredits, "Concentration Studies", _xlpm.findElectCredits, _xlfn.IFNA(VLOOKUP(A46,CoursesTable[],2,FALSE),"")), _xlpm.fullCreditCalc, IF(ISBLANK(#REF!), _xlpm.singAudit, _xlpm.concurAudit), _xlpm.fullCreditCalc)</f>
        <v/>
      </c>
      <c r="C46" s="4" t="str" cm="1">
        <f t="array" ref="C46">_xlfn.LET(_xlpm.electCount, COUNTIF($H$8:$L$101, A46), _xlpm.courseCount, SUMPRODUCT(--ISNUMBER(SEARCH(LEFT(A46, 5), $H$8:$L$101))), _xlpm.equivCount, SUMPRODUCT(--ISNUMBER(SEARCH(INDEX(EquivalenciesTable[CourseA], MATCH(LEFT(A46, 5), EquivalenciesTable[CourseB], 0), 1), $H$8:$L$101))), _xlpm.singAudit, _xlfn.SWITCH(TRUE(), A46 = "Restricted Elective", IF(_xlpm.electCount = 0, "", _xlpm.electCount * 2), A46 = "Open Elective", IF(_xlpm.electCount = 0, "", _xlpm.electCount * 2), A46 = "Concentration Studies", IF(_xlpm.electCount = 0, "", _xlpm.electCount * 2), NOT(ISTEXT(A46)),"", _xlpm.courseCount &gt; 1, "XX", _xlpm.courseCount &gt; 0, "X", _xlpm.equivCount &gt; 0, "X", ""), _xlpm.concurAudit, _xlfn.SWITCH(TRUE(), A46 = "Restricted Elective", IF(_xlpm.electCount = 0, "", _xlpm.electCount * 2), A46 = "Open Elective", IF(_xlpm.electCount = 0, "", _xlpm.electCount * 2), A46 = "Concentration Studies", IF(_xlpm.electCount = 0, "", _xlpm.electCount * 2), NOT(ISTEXT(A46)),"", _xlpm.courseCount &gt; 1, "XX", _xlpm.courseCount &gt; 0, "X", _xlpm.equivCount &gt; 0, "X", ""), _xlpm.finalCalc, IF(ISBLANK(#REF!), _xlpm.singAudit, _xlpm.concurAudit), _xlpm.finalCalc)</f>
        <v/>
      </c>
      <c r="G46" s="23"/>
      <c r="H46" s="18"/>
      <c r="I46" s="13" t="str">
        <f>IF(H46="Restricted Elective", 2, IF(H46="Open Elective", 2, IF(H46="Concentration Studies", 2, _xlfn.IFNA(VLOOKUP(H46, CoursesTable[], 2, FALSE), ""))))</f>
        <v/>
      </c>
      <c r="J46" s="13"/>
      <c r="K46" s="13" t="str">
        <f>IF(J46="Restricted Elective", 2, IF(J46="Open Elective", 2, IF(J46="Concentration Studies", 2, _xlfn.IFNA(VLOOKUP(J46, CoursesTable[], 2, FALSE), ""))))</f>
        <v/>
      </c>
      <c r="L46" s="13"/>
      <c r="M46" s="13" t="str">
        <f>IF(L46="Restricted Elective", 2, IF(L46="Open Elective", 2, IF(L46="Concentration Studies", 2, _xlfn.IFNA(VLOOKUP(L46, CoursesTable[], 2, FALSE), ""))))</f>
        <v/>
      </c>
      <c r="N46" s="24"/>
      <c r="O46" s="24"/>
      <c r="P46" s="24"/>
      <c r="Q46" s="24"/>
    </row>
    <row r="47" spans="2:17" x14ac:dyDescent="0.3">
      <c r="B47" t="str" cm="1">
        <f t="array" ref="B47">_xlfn.LET(_xlpm.findElectCredits, INDEX(ElectiveCreditsTable[],MATCH(1,(ElectiveCreditsTable[Audit]=$B$5)*(ElectiveCreditsTable[Elective]=A47),0),3), _xlpm.singAudit, _xlfn.SWITCH(A47,"Restricted Elective",_xlpm.findElectCredits,"Open Elective",_xlpm.findElectCredits, "Concentration Studies", _xlpm.findElectCredits, _xlfn.IFNA(VLOOKUP(A47,CoursesTable[],2,FALSE),"")), _xlpm.concurAudit, _xlfn.SWITCH(A47,"Restricted Elective",_xlpm.findElectCredits,"Open Elective",_xlpm.findElectCredits, "Concentration Studies", _xlpm.findElectCredits, _xlfn.IFNA(VLOOKUP(A47,CoursesTable[],2,FALSE),"")), _xlpm.fullCreditCalc, IF(ISBLANK(#REF!), _xlpm.singAudit, _xlpm.concurAudit), _xlpm.fullCreditCalc)</f>
        <v/>
      </c>
      <c r="C47" s="4" t="str" cm="1">
        <f t="array" ref="C47">_xlfn.LET(_xlpm.electCount, COUNTIF($H$8:$L$101, A47), _xlpm.courseCount, SUMPRODUCT(--ISNUMBER(SEARCH(LEFT(A47, 5), $H$8:$L$101))), _xlpm.equivCount, SUMPRODUCT(--ISNUMBER(SEARCH(INDEX(EquivalenciesTable[CourseA], MATCH(LEFT(A47, 5), EquivalenciesTable[CourseB], 0), 1), $H$8:$L$101))), _xlpm.singAudit, _xlfn.SWITCH(TRUE(), A47 = "Restricted Elective", IF(_xlpm.electCount = 0, "", _xlpm.electCount * 2), A47 = "Open Elective", IF(_xlpm.electCount = 0, "", _xlpm.electCount * 2), A47 = "Concentration Studies", IF(_xlpm.electCount = 0, "", _xlpm.electCount * 2), NOT(ISTEXT(A47)),"", _xlpm.courseCount &gt; 1, "XX", _xlpm.courseCount &gt; 0, "X", _xlpm.equivCount &gt; 0, "X", ""), _xlpm.concurAudit, _xlfn.SWITCH(TRUE(), A47 = "Restricted Elective", IF(_xlpm.electCount = 0, "", _xlpm.electCount * 2), A47 = "Open Elective", IF(_xlpm.electCount = 0, "", _xlpm.electCount * 2), A47 = "Concentration Studies", IF(_xlpm.electCount = 0, "", _xlpm.electCount * 2), NOT(ISTEXT(A47)),"", _xlpm.courseCount &gt; 1, "XX", _xlpm.courseCount &gt; 0, "X", _xlpm.equivCount &gt; 0, "X", ""), _xlpm.finalCalc, IF(ISBLANK(#REF!), _xlpm.singAudit, _xlpm.concurAudit), _xlpm.finalCalc)</f>
        <v/>
      </c>
      <c r="G47" s="20" t="s">
        <v>16</v>
      </c>
      <c r="H47" s="13"/>
      <c r="I47" s="13" t="str">
        <f>IF(SUM(I41:I46)=0,"",SUM(I41:I46))</f>
        <v/>
      </c>
      <c r="J47" s="13"/>
      <c r="K47" s="13" t="str">
        <f>IF(SUM(K41:K46)=0,"",SUM(K41:K46))</f>
        <v/>
      </c>
      <c r="L47" s="13"/>
      <c r="M47" s="13" t="str">
        <f>IF(SUM(M41:M46)=0,"",SUM(M41:M46))</f>
        <v/>
      </c>
      <c r="N47" s="24"/>
      <c r="O47" s="24"/>
      <c r="P47" s="24"/>
      <c r="Q47" s="24"/>
    </row>
    <row r="48" spans="2:17" x14ac:dyDescent="0.3">
      <c r="B48" t="str" cm="1">
        <f t="array" ref="B48">_xlfn.LET(_xlpm.findElectCredits, INDEX(ElectiveCreditsTable[],MATCH(1,(ElectiveCreditsTable[Audit]=$B$5)*(ElectiveCreditsTable[Elective]=A48),0),3), _xlpm.singAudit, _xlfn.SWITCH(A48,"Restricted Elective",_xlpm.findElectCredits,"Open Elective",_xlpm.findElectCredits, "Concentration Studies", _xlpm.findElectCredits, _xlfn.IFNA(VLOOKUP(A48,CoursesTable[],2,FALSE),"")), _xlpm.concurAudit, _xlfn.SWITCH(A48,"Restricted Elective",_xlpm.findElectCredits,"Open Elective",_xlpm.findElectCredits, "Concentration Studies", _xlpm.findElectCredits, _xlfn.IFNA(VLOOKUP(A48,CoursesTable[],2,FALSE),"")), _xlpm.fullCreditCalc, IF(ISBLANK(#REF!), _xlpm.singAudit, _xlpm.concurAudit), _xlpm.fullCreditCalc)</f>
        <v/>
      </c>
      <c r="C48" s="4" t="str" cm="1">
        <f t="array" ref="C48">_xlfn.LET(_xlpm.electCount, COUNTIF($H$8:$L$101, A48), _xlpm.courseCount, SUMPRODUCT(--ISNUMBER(SEARCH(LEFT(A48, 5), $H$8:$L$101))), _xlpm.equivCount, SUMPRODUCT(--ISNUMBER(SEARCH(INDEX(EquivalenciesTable[CourseA], MATCH(LEFT(A48, 5), EquivalenciesTable[CourseB], 0), 1), $H$8:$L$101))), _xlpm.singAudit, _xlfn.SWITCH(TRUE(), A48 = "Restricted Elective", IF(_xlpm.electCount = 0, "", _xlpm.electCount * 2), A48 = "Open Elective", IF(_xlpm.electCount = 0, "", _xlpm.electCount * 2), A48 = "Concentration Studies", IF(_xlpm.electCount = 0, "", _xlpm.electCount * 2), NOT(ISTEXT(A48)),"", _xlpm.courseCount &gt; 1, "XX", _xlpm.courseCount &gt; 0, "X", _xlpm.equivCount &gt; 0, "X", ""), _xlpm.concurAudit, _xlfn.SWITCH(TRUE(), A48 = "Restricted Elective", IF(_xlpm.electCount = 0, "", _xlpm.electCount * 2), A48 = "Open Elective", IF(_xlpm.electCount = 0, "", _xlpm.electCount * 2), A48 = "Concentration Studies", IF(_xlpm.electCount = 0, "", _xlpm.electCount * 2), NOT(ISTEXT(A48)),"", _xlpm.courseCount &gt; 1, "XX", _xlpm.courseCount &gt; 0, "X", _xlpm.equivCount &gt; 0, "X", ""), _xlpm.finalCalc, IF(ISBLANK(#REF!), _xlpm.singAudit, _xlpm.concurAudit), _xlpm.finalCalc)</f>
        <v/>
      </c>
    </row>
    <row r="49" spans="2:17" ht="15.6" x14ac:dyDescent="0.3">
      <c r="B49" t="str" cm="1">
        <f t="array" ref="B49">_xlfn.LET(_xlpm.findElectCredits, INDEX(ElectiveCreditsTable[],MATCH(1,(ElectiveCreditsTable[Audit]=$B$5)*(ElectiveCreditsTable[Elective]=A49),0),3), _xlpm.singAudit, _xlfn.SWITCH(A49,"Restricted Elective",_xlpm.findElectCredits,"Open Elective",_xlpm.findElectCredits, "Concentration Studies", _xlpm.findElectCredits, _xlfn.IFNA(VLOOKUP(A49,CoursesTable[],2,FALSE),"")), _xlpm.concurAudit, _xlfn.SWITCH(A49,"Restricted Elective",_xlpm.findElectCredits,"Open Elective",_xlpm.findElectCredits, "Concentration Studies", _xlpm.findElectCredits, _xlfn.IFNA(VLOOKUP(A49,CoursesTable[],2,FALSE),"")), _xlpm.fullCreditCalc, IF(ISBLANK(#REF!), _xlpm.singAudit, _xlpm.concurAudit), _xlpm.fullCreditCalc)</f>
        <v/>
      </c>
      <c r="C49" s="4" t="str" cm="1">
        <f t="array" ref="C49">_xlfn.LET(_xlpm.electCount, COUNTIF($H$8:$L$101, A49), _xlpm.courseCount, SUMPRODUCT(--ISNUMBER(SEARCH(LEFT(A49, 5), $H$8:$L$101))), _xlpm.equivCount, SUMPRODUCT(--ISNUMBER(SEARCH(INDEX(EquivalenciesTable[CourseA], MATCH(LEFT(A49, 5), EquivalenciesTable[CourseB], 0), 1), $H$8:$L$101))), _xlpm.singAudit, _xlfn.SWITCH(TRUE(), A49 = "Restricted Elective", IF(_xlpm.electCount = 0, "", _xlpm.electCount * 2), A49 = "Open Elective", IF(_xlpm.electCount = 0, "", _xlpm.electCount * 2), A49 = "Concentration Studies", IF(_xlpm.electCount = 0, "", _xlpm.electCount * 2), NOT(ISTEXT(A49)),"", _xlpm.courseCount &gt; 1, "XX", _xlpm.courseCount &gt; 0, "X", _xlpm.equivCount &gt; 0, "X", ""), _xlpm.concurAudit, _xlfn.SWITCH(TRUE(), A49 = "Restricted Elective", IF(_xlpm.electCount = 0, "", _xlpm.electCount * 2), A49 = "Open Elective", IF(_xlpm.electCount = 0, "", _xlpm.electCount * 2), A49 = "Concentration Studies", IF(_xlpm.electCount = 0, "", _xlpm.electCount * 2), NOT(ISTEXT(A49)),"", _xlpm.courseCount &gt; 1, "XX", _xlpm.courseCount &gt; 0, "X", _xlpm.equivCount &gt; 0, "X", ""), _xlpm.finalCalc, IF(ISBLANK(#REF!), _xlpm.singAudit, _xlpm.concurAudit), _xlpm.finalCalc)</f>
        <v/>
      </c>
      <c r="G49" s="26" t="s">
        <v>20</v>
      </c>
      <c r="H49" s="26"/>
      <c r="I49" s="26"/>
      <c r="J49" s="26"/>
      <c r="K49" s="26"/>
      <c r="L49" s="26"/>
      <c r="M49" s="26"/>
    </row>
    <row r="50" spans="2:17" x14ac:dyDescent="0.3">
      <c r="B50" t="str" cm="1">
        <f t="array" ref="B50">_xlfn.LET(_xlpm.findElectCredits, INDEX(ElectiveCreditsTable[],MATCH(1,(ElectiveCreditsTable[Audit]=$B$5)*(ElectiveCreditsTable[Elective]=A50),0),3), _xlpm.singAudit, _xlfn.SWITCH(A50,"Restricted Elective",_xlpm.findElectCredits,"Open Elective",_xlpm.findElectCredits, "Concentration Studies", _xlpm.findElectCredits, _xlfn.IFNA(VLOOKUP(A50,CoursesTable[],2,FALSE),"")), _xlpm.concurAudit, _xlfn.SWITCH(A50,"Restricted Elective",_xlpm.findElectCredits,"Open Elective",_xlpm.findElectCredits, "Concentration Studies", _xlpm.findElectCredits, _xlfn.IFNA(VLOOKUP(A50,CoursesTable[],2,FALSE),"")), _xlpm.fullCreditCalc, IF(ISBLANK(#REF!), _xlpm.singAudit, _xlpm.concurAudit), _xlpm.fullCreditCalc)</f>
        <v/>
      </c>
      <c r="C50" s="4" t="str" cm="1">
        <f t="array" ref="C50">_xlfn.LET(_xlpm.electCount, COUNTIF($H$8:$L$101, A50), _xlpm.courseCount, SUMPRODUCT(--ISNUMBER(SEARCH(LEFT(A50, 5), $H$8:$L$101))), _xlpm.equivCount, SUMPRODUCT(--ISNUMBER(SEARCH(INDEX(EquivalenciesTable[CourseA], MATCH(LEFT(A50, 5), EquivalenciesTable[CourseB], 0), 1), $H$8:$L$101))), _xlpm.singAudit, _xlfn.SWITCH(TRUE(), A50 = "Restricted Elective", IF(_xlpm.electCount = 0, "", _xlpm.electCount * 2), A50 = "Open Elective", IF(_xlpm.electCount = 0, "", _xlpm.electCount * 2), A50 = "Concentration Studies", IF(_xlpm.electCount = 0, "", _xlpm.electCount * 2), NOT(ISTEXT(A50)),"", _xlpm.courseCount &gt; 1, "XX", _xlpm.courseCount &gt; 0, "X", _xlpm.equivCount &gt; 0, "X", ""), _xlpm.concurAudit, _xlfn.SWITCH(TRUE(), A50 = "Restricted Elective", IF(_xlpm.electCount = 0, "", _xlpm.electCount * 2), A50 = "Open Elective", IF(_xlpm.electCount = 0, "", _xlpm.electCount * 2), A50 = "Concentration Studies", IF(_xlpm.electCount = 0, "", _xlpm.electCount * 2), NOT(ISTEXT(A50)),"", _xlpm.courseCount &gt; 1, "XX", _xlpm.courseCount &gt; 0, "X", _xlpm.equivCount &gt; 0, "X", ""), _xlpm.finalCalc, IF(ISBLANK(#REF!), _xlpm.singAudit, _xlpm.concurAudit), _xlpm.finalCalc)</f>
        <v/>
      </c>
      <c r="G50" s="14" t="s">
        <v>11</v>
      </c>
      <c r="H50" s="24" t="s">
        <v>8</v>
      </c>
      <c r="I50" s="24"/>
      <c r="J50" s="24" t="s">
        <v>9</v>
      </c>
      <c r="K50" s="24"/>
      <c r="L50" s="24" t="s">
        <v>10</v>
      </c>
      <c r="M50" s="24"/>
      <c r="N50" s="25" t="s">
        <v>198</v>
      </c>
      <c r="O50" s="25"/>
      <c r="P50" s="25"/>
      <c r="Q50" s="25"/>
    </row>
    <row r="51" spans="2:17" x14ac:dyDescent="0.3">
      <c r="B51" t="str" cm="1">
        <f t="array" ref="B51">_xlfn.LET(_xlpm.findElectCredits, INDEX(ElectiveCreditsTable[],MATCH(1,(ElectiveCreditsTable[Audit]=$B$5)*(ElectiveCreditsTable[Elective]=A51),0),3), _xlpm.singAudit, _xlfn.SWITCH(A51,"Restricted Elective",_xlpm.findElectCredits,"Open Elective",_xlpm.findElectCredits, "Concentration Studies", _xlpm.findElectCredits, _xlfn.IFNA(VLOOKUP(A51,CoursesTable[],2,FALSE),"")), _xlpm.concurAudit, _xlfn.SWITCH(A51,"Restricted Elective",_xlpm.findElectCredits,"Open Elective",_xlpm.findElectCredits, "Concentration Studies", _xlpm.findElectCredits, _xlfn.IFNA(VLOOKUP(A51,CoursesTable[],2,FALSE),"")), _xlpm.fullCreditCalc, IF(ISBLANK(#REF!), _xlpm.singAudit, _xlpm.concurAudit), _xlpm.fullCreditCalc)</f>
        <v/>
      </c>
      <c r="C51" s="4" t="str" cm="1">
        <f t="array" ref="C51">_xlfn.LET(_xlpm.electCount, COUNTIF($H$8:$L$101, A51), _xlpm.courseCount, SUMPRODUCT(--ISNUMBER(SEARCH(LEFT(A51, 5), $H$8:$L$101))), _xlpm.equivCount, SUMPRODUCT(--ISNUMBER(SEARCH(INDEX(EquivalenciesTable[CourseA], MATCH(LEFT(A51, 5), EquivalenciesTable[CourseB], 0), 1), $H$8:$L$101))), _xlpm.singAudit, _xlfn.SWITCH(TRUE(), A51 = "Restricted Elective", IF(_xlpm.electCount = 0, "", _xlpm.electCount * 2), A51 = "Open Elective", IF(_xlpm.electCount = 0, "", _xlpm.electCount * 2), A51 = "Concentration Studies", IF(_xlpm.electCount = 0, "", _xlpm.electCount * 2), NOT(ISTEXT(A51)),"", _xlpm.courseCount &gt; 1, "XX", _xlpm.courseCount &gt; 0, "X", _xlpm.equivCount &gt; 0, "X", ""), _xlpm.concurAudit, _xlfn.SWITCH(TRUE(), A51 = "Restricted Elective", IF(_xlpm.electCount = 0, "", _xlpm.electCount * 2), A51 = "Open Elective", IF(_xlpm.electCount = 0, "", _xlpm.electCount * 2), A51 = "Concentration Studies", IF(_xlpm.electCount = 0, "", _xlpm.electCount * 2), NOT(ISTEXT(A51)),"", _xlpm.courseCount &gt; 1, "XX", _xlpm.courseCount &gt; 0, "X", _xlpm.equivCount &gt; 0, "X", ""), _xlpm.finalCalc, IF(ISBLANK(#REF!), _xlpm.singAudit, _xlpm.concurAudit), _xlpm.finalCalc)</f>
        <v/>
      </c>
      <c r="G51" s="19" t="s">
        <v>7</v>
      </c>
      <c r="H51" s="24" t="str">
        <f>L40</f>
        <v/>
      </c>
      <c r="I51" s="24"/>
      <c r="J51" s="24" t="str">
        <f>IFERROR(H51+1,"")</f>
        <v/>
      </c>
      <c r="K51" s="24"/>
      <c r="L51" s="24" t="str">
        <f>J51</f>
        <v/>
      </c>
      <c r="M51" s="24"/>
      <c r="N51" s="24"/>
      <c r="O51" s="24"/>
      <c r="P51" s="24"/>
      <c r="Q51" s="24"/>
    </row>
    <row r="52" spans="2:17" x14ac:dyDescent="0.3">
      <c r="B52" t="str" cm="1">
        <f t="array" ref="B52">_xlfn.LET(_xlpm.findElectCredits, INDEX(ElectiveCreditsTable[],MATCH(1,(ElectiveCreditsTable[Audit]=$B$5)*(ElectiveCreditsTable[Elective]=A52),0),3), _xlpm.singAudit, _xlfn.SWITCH(A52,"Restricted Elective",_xlpm.findElectCredits,"Open Elective",_xlpm.findElectCredits, "Concentration Studies", _xlpm.findElectCredits, _xlfn.IFNA(VLOOKUP(A52,CoursesTable[],2,FALSE),"")), _xlpm.concurAudit, _xlfn.SWITCH(A52,"Restricted Elective",_xlpm.findElectCredits,"Open Elective",_xlpm.findElectCredits, "Concentration Studies", _xlpm.findElectCredits, _xlfn.IFNA(VLOOKUP(A52,CoursesTable[],2,FALSE),"")), _xlpm.fullCreditCalc, IF(ISBLANK(#REF!), _xlpm.singAudit, _xlpm.concurAudit), _xlpm.fullCreditCalc)</f>
        <v/>
      </c>
      <c r="C52" s="4" t="str" cm="1">
        <f t="array" ref="C52">_xlfn.LET(_xlpm.electCount, COUNTIF($H$8:$L$101, A52), _xlpm.courseCount, SUMPRODUCT(--ISNUMBER(SEARCH(LEFT(A52, 5), $H$8:$L$101))), _xlpm.equivCount, SUMPRODUCT(--ISNUMBER(SEARCH(INDEX(EquivalenciesTable[CourseA], MATCH(LEFT(A52, 5), EquivalenciesTable[CourseB], 0), 1), $H$8:$L$101))), _xlpm.singAudit, _xlfn.SWITCH(TRUE(), A52 = "Restricted Elective", IF(_xlpm.electCount = 0, "", _xlpm.electCount * 2), A52 = "Open Elective", IF(_xlpm.electCount = 0, "", _xlpm.electCount * 2), A52 = "Concentration Studies", IF(_xlpm.electCount = 0, "", _xlpm.electCount * 2), NOT(ISTEXT(A52)),"", _xlpm.courseCount &gt; 1, "XX", _xlpm.courseCount &gt; 0, "X", _xlpm.equivCount &gt; 0, "X", ""), _xlpm.concurAudit, _xlfn.SWITCH(TRUE(), A52 = "Restricted Elective", IF(_xlpm.electCount = 0, "", _xlpm.electCount * 2), A52 = "Open Elective", IF(_xlpm.electCount = 0, "", _xlpm.electCount * 2), A52 = "Concentration Studies", IF(_xlpm.electCount = 0, "", _xlpm.electCount * 2), NOT(ISTEXT(A52)),"", _xlpm.courseCount &gt; 1, "XX", _xlpm.courseCount &gt; 0, "X", _xlpm.equivCount &gt; 0, "X", ""), _xlpm.finalCalc, IF(ISBLANK(#REF!), _xlpm.singAudit, _xlpm.concurAudit), _xlpm.finalCalc)</f>
        <v/>
      </c>
      <c r="G52" s="21"/>
      <c r="H52" s="18"/>
      <c r="I52" s="13" t="str">
        <f>IF(H52="Restricted Elective", 2, IF(H52="Open Elective", 2, IF(H52="Concentration Studies", 2, _xlfn.IFNA(VLOOKUP(H52, CoursesTable[], 2, FALSE), ""))))</f>
        <v/>
      </c>
      <c r="J52" s="13"/>
      <c r="K52" s="13" t="str">
        <f>IF(J52="Restricted Elective", 2, IF(J52="Open Elective", 2, IF(J52="Concentration Studies", 2, _xlfn.IFNA(VLOOKUP(J52, CoursesTable[], 2, FALSE), ""))))</f>
        <v/>
      </c>
      <c r="L52" s="13"/>
      <c r="M52" s="13" t="str">
        <f>IF(L52="Restricted Elective", 2, IF(L52="Open Elective", 2, IF(L52="Concentration Studies", 2, _xlfn.IFNA(VLOOKUP(L52, CoursesTable[], 2, FALSE), ""))))</f>
        <v/>
      </c>
      <c r="N52" s="24"/>
      <c r="O52" s="24"/>
      <c r="P52" s="24"/>
      <c r="Q52" s="24"/>
    </row>
    <row r="53" spans="2:17" x14ac:dyDescent="0.3">
      <c r="B53" t="str" cm="1">
        <f t="array" ref="B53">_xlfn.LET(_xlpm.findElectCredits, INDEX(ElectiveCreditsTable[],MATCH(1,(ElectiveCreditsTable[Audit]=$B$5)*(ElectiveCreditsTable[Elective]=A53),0),3), _xlpm.singAudit, _xlfn.SWITCH(A53,"Restricted Elective",_xlpm.findElectCredits,"Open Elective",_xlpm.findElectCredits, "Concentration Studies", _xlpm.findElectCredits, _xlfn.IFNA(VLOOKUP(A53,CoursesTable[],2,FALSE),"")), _xlpm.concurAudit, _xlfn.SWITCH(A53,"Restricted Elective",_xlpm.findElectCredits,"Open Elective",_xlpm.findElectCredits, "Concentration Studies", _xlpm.findElectCredits, _xlfn.IFNA(VLOOKUP(A53,CoursesTable[],2,FALSE),"")), _xlpm.fullCreditCalc, IF(ISBLANK(#REF!), _xlpm.singAudit, _xlpm.concurAudit), _xlpm.fullCreditCalc)</f>
        <v/>
      </c>
      <c r="C53" s="4" t="str" cm="1">
        <f t="array" ref="C53">_xlfn.LET(_xlpm.electCount, COUNTIF($H$8:$L$101, A53), _xlpm.courseCount, SUMPRODUCT(--ISNUMBER(SEARCH(LEFT(A53, 5), $H$8:$L$101))), _xlpm.equivCount, SUMPRODUCT(--ISNUMBER(SEARCH(INDEX(EquivalenciesTable[CourseA], MATCH(LEFT(A53, 5), EquivalenciesTable[CourseB], 0), 1), $H$8:$L$101))), _xlpm.singAudit, _xlfn.SWITCH(TRUE(), A53 = "Restricted Elective", IF(_xlpm.electCount = 0, "", _xlpm.electCount * 2), A53 = "Open Elective", IF(_xlpm.electCount = 0, "", _xlpm.electCount * 2), A53 = "Concentration Studies", IF(_xlpm.electCount = 0, "", _xlpm.electCount * 2), NOT(ISTEXT(A53)),"", _xlpm.courseCount &gt; 1, "XX", _xlpm.courseCount &gt; 0, "X", _xlpm.equivCount &gt; 0, "X", ""), _xlpm.concurAudit, _xlfn.SWITCH(TRUE(), A53 = "Restricted Elective", IF(_xlpm.electCount = 0, "", _xlpm.electCount * 2), A53 = "Open Elective", IF(_xlpm.electCount = 0, "", _xlpm.electCount * 2), A53 = "Concentration Studies", IF(_xlpm.electCount = 0, "", _xlpm.electCount * 2), NOT(ISTEXT(A53)),"", _xlpm.courseCount &gt; 1, "XX", _xlpm.courseCount &gt; 0, "X", _xlpm.equivCount &gt; 0, "X", ""), _xlpm.finalCalc, IF(ISBLANK(#REF!), _xlpm.singAudit, _xlpm.concurAudit), _xlpm.finalCalc)</f>
        <v/>
      </c>
      <c r="G53" s="22"/>
      <c r="H53" s="18"/>
      <c r="I53" s="13" t="str">
        <f>IF(H53="Restricted Elective", 2, IF(H53="Open Elective", 2, IF(H53="Concentration Studies", 2, _xlfn.IFNA(VLOOKUP(H53, CoursesTable[], 2, FALSE), ""))))</f>
        <v/>
      </c>
      <c r="J53" s="13"/>
      <c r="K53" s="13" t="str">
        <f>IF(J53="Restricted Elective", 2, IF(J53="Open Elective", 2, IF(J53="Concentration Studies", 2, _xlfn.IFNA(VLOOKUP(J53, CoursesTable[], 2, FALSE), ""))))</f>
        <v/>
      </c>
      <c r="L53" s="13"/>
      <c r="M53" s="13" t="str">
        <f>IF(L53="Restricted Elective", 2, IF(L53="Open Elective", 2, IF(L53="Concentration Studies", 2, _xlfn.IFNA(VLOOKUP(L53, CoursesTable[], 2, FALSE), ""))))</f>
        <v/>
      </c>
      <c r="N53" s="24"/>
      <c r="O53" s="24"/>
      <c r="P53" s="24"/>
      <c r="Q53" s="24"/>
    </row>
    <row r="54" spans="2:17" x14ac:dyDescent="0.3">
      <c r="B54" t="str" cm="1">
        <f t="array" ref="B54">_xlfn.LET(_xlpm.findElectCredits, INDEX(ElectiveCreditsTable[],MATCH(1,(ElectiveCreditsTable[Audit]=$B$5)*(ElectiveCreditsTable[Elective]=A54),0),3), _xlpm.singAudit, _xlfn.SWITCH(A54,"Restricted Elective",_xlpm.findElectCredits,"Open Elective",_xlpm.findElectCredits, "Concentration Studies", _xlpm.findElectCredits, _xlfn.IFNA(VLOOKUP(A54,CoursesTable[],2,FALSE),"")), _xlpm.concurAudit, _xlfn.SWITCH(A54,"Restricted Elective",_xlpm.findElectCredits,"Open Elective",_xlpm.findElectCredits, "Concentration Studies", _xlpm.findElectCredits, _xlfn.IFNA(VLOOKUP(A54,CoursesTable[],2,FALSE),"")), _xlpm.fullCreditCalc, IF(ISBLANK(#REF!), _xlpm.singAudit, _xlpm.concurAudit), _xlpm.fullCreditCalc)</f>
        <v/>
      </c>
      <c r="C54" s="4" t="str" cm="1">
        <f t="array" ref="C54">_xlfn.LET(_xlpm.electCount, COUNTIF($H$8:$L$101, A54), _xlpm.courseCount, SUMPRODUCT(--ISNUMBER(SEARCH(LEFT(A54, 5), $H$8:$L$101))), _xlpm.equivCount, SUMPRODUCT(--ISNUMBER(SEARCH(INDEX(EquivalenciesTable[CourseA], MATCH(LEFT(A54, 5), EquivalenciesTable[CourseB], 0), 1), $H$8:$L$101))), _xlpm.singAudit, _xlfn.SWITCH(TRUE(), A54 = "Restricted Elective", IF(_xlpm.electCount = 0, "", _xlpm.electCount * 2), A54 = "Open Elective", IF(_xlpm.electCount = 0, "", _xlpm.electCount * 2), A54 = "Concentration Studies", IF(_xlpm.electCount = 0, "", _xlpm.electCount * 2), NOT(ISTEXT(A54)),"", _xlpm.courseCount &gt; 1, "XX", _xlpm.courseCount &gt; 0, "X", _xlpm.equivCount &gt; 0, "X", ""), _xlpm.concurAudit, _xlfn.SWITCH(TRUE(), A54 = "Restricted Elective", IF(_xlpm.electCount = 0, "", _xlpm.electCount * 2), A54 = "Open Elective", IF(_xlpm.electCount = 0, "", _xlpm.electCount * 2), A54 = "Concentration Studies", IF(_xlpm.electCount = 0, "", _xlpm.electCount * 2), NOT(ISTEXT(A54)),"", _xlpm.courseCount &gt; 1, "XX", _xlpm.courseCount &gt; 0, "X", _xlpm.equivCount &gt; 0, "X", ""), _xlpm.finalCalc, IF(ISBLANK(#REF!), _xlpm.singAudit, _xlpm.concurAudit), _xlpm.finalCalc)</f>
        <v/>
      </c>
      <c r="G54" s="22"/>
      <c r="H54" s="18"/>
      <c r="I54" s="13" t="str">
        <f>IF(H54="Restricted Elective", 2, IF(H54="Open Elective", 2, IF(H54="Concentration Studies", 2, _xlfn.IFNA(VLOOKUP(H54, CoursesTable[], 2, FALSE), ""))))</f>
        <v/>
      </c>
      <c r="J54" s="13"/>
      <c r="K54" s="13" t="str">
        <f>IF(J54="Restricted Elective", 2, IF(J54="Open Elective", 2, IF(J54="Concentration Studies", 2, _xlfn.IFNA(VLOOKUP(J54, CoursesTable[], 2, FALSE), ""))))</f>
        <v/>
      </c>
      <c r="L54" s="13"/>
      <c r="M54" s="13" t="str">
        <f>IF(L54="Restricted Elective", 2, IF(L54="Open Elective", 2, IF(L54="Concentration Studies", 2, _xlfn.IFNA(VLOOKUP(L54, CoursesTable[], 2, FALSE), ""))))</f>
        <v/>
      </c>
      <c r="N54" s="24"/>
      <c r="O54" s="24"/>
      <c r="P54" s="24"/>
      <c r="Q54" s="24"/>
    </row>
    <row r="55" spans="2:17" x14ac:dyDescent="0.3">
      <c r="B55" t="str" cm="1">
        <f t="array" ref="B55">_xlfn.LET(_xlpm.findElectCredits, INDEX(ElectiveCreditsTable[],MATCH(1,(ElectiveCreditsTable[Audit]=$B$5)*(ElectiveCreditsTable[Elective]=A55),0),3), _xlpm.singAudit, _xlfn.SWITCH(A55,"Restricted Elective",_xlpm.findElectCredits,"Open Elective",_xlpm.findElectCredits, "Concentration Studies", _xlpm.findElectCredits, _xlfn.IFNA(VLOOKUP(A55,CoursesTable[],2,FALSE),"")), _xlpm.concurAudit, _xlfn.SWITCH(A55,"Restricted Elective",_xlpm.findElectCredits,"Open Elective",_xlpm.findElectCredits, "Concentration Studies", _xlpm.findElectCredits, _xlfn.IFNA(VLOOKUP(A55,CoursesTable[],2,FALSE),"")), _xlpm.fullCreditCalc, IF(ISBLANK(#REF!), _xlpm.singAudit, _xlpm.concurAudit), _xlpm.fullCreditCalc)</f>
        <v/>
      </c>
      <c r="C55" s="4" t="str" cm="1">
        <f t="array" ref="C55">_xlfn.LET(_xlpm.electCount, COUNTIF($H$8:$L$101, A55), _xlpm.courseCount, SUMPRODUCT(--ISNUMBER(SEARCH(LEFT(A55, 5), $H$8:$L$101))), _xlpm.equivCount, SUMPRODUCT(--ISNUMBER(SEARCH(INDEX(EquivalenciesTable[CourseA], MATCH(LEFT(A55, 5), EquivalenciesTable[CourseB], 0), 1), $H$8:$L$101))), _xlpm.singAudit, _xlfn.SWITCH(TRUE(), A55 = "Restricted Elective", IF(_xlpm.electCount = 0, "", _xlpm.electCount * 2), A55 = "Open Elective", IF(_xlpm.electCount = 0, "", _xlpm.electCount * 2), A55 = "Concentration Studies", IF(_xlpm.electCount = 0, "", _xlpm.electCount * 2), NOT(ISTEXT(A55)),"", _xlpm.courseCount &gt; 1, "XX", _xlpm.courseCount &gt; 0, "X", _xlpm.equivCount &gt; 0, "X", ""), _xlpm.concurAudit, _xlfn.SWITCH(TRUE(), A55 = "Restricted Elective", IF(_xlpm.electCount = 0, "", _xlpm.electCount * 2), A55 = "Open Elective", IF(_xlpm.electCount = 0, "", _xlpm.electCount * 2), A55 = "Concentration Studies", IF(_xlpm.electCount = 0, "", _xlpm.electCount * 2), NOT(ISTEXT(A55)),"", _xlpm.courseCount &gt; 1, "XX", _xlpm.courseCount &gt; 0, "X", _xlpm.equivCount &gt; 0, "X", ""), _xlpm.finalCalc, IF(ISBLANK(#REF!), _xlpm.singAudit, _xlpm.concurAudit), _xlpm.finalCalc)</f>
        <v/>
      </c>
      <c r="G55" s="22"/>
      <c r="H55" s="18"/>
      <c r="I55" s="13" t="str">
        <f>IF(H55="Restricted Elective", 2, IF(H55="Open Elective", 2, IF(H55="Concentration Studies", 2, _xlfn.IFNA(VLOOKUP(H55, CoursesTable[], 2, FALSE), ""))))</f>
        <v/>
      </c>
      <c r="J55" s="13"/>
      <c r="K55" s="13" t="str">
        <f>IF(J55="Restricted Elective", 2, IF(J55="Open Elective", 2, IF(J55="Concentration Studies", 2, _xlfn.IFNA(VLOOKUP(J55, CoursesTable[], 2, FALSE), ""))))</f>
        <v/>
      </c>
      <c r="L55" s="13"/>
      <c r="M55" s="13" t="str">
        <f>IF(L55="Restricted Elective", 2, IF(L55="Open Elective", 2, IF(L55="Concentration Studies", 2, _xlfn.IFNA(VLOOKUP(L55, CoursesTable[], 2, FALSE), ""))))</f>
        <v/>
      </c>
      <c r="N55" s="24"/>
      <c r="O55" s="24"/>
      <c r="P55" s="24"/>
      <c r="Q55" s="24"/>
    </row>
    <row r="56" spans="2:17" x14ac:dyDescent="0.3">
      <c r="B56" t="str" cm="1">
        <f t="array" ref="B56">_xlfn.LET(_xlpm.findElectCredits, INDEX(ElectiveCreditsTable[],MATCH(1,(ElectiveCreditsTable[Audit]=$B$5)*(ElectiveCreditsTable[Elective]=A56),0),3), _xlpm.singAudit, _xlfn.SWITCH(A56,"Restricted Elective",_xlpm.findElectCredits,"Open Elective",_xlpm.findElectCredits, "Concentration Studies", _xlpm.findElectCredits, _xlfn.IFNA(VLOOKUP(A56,CoursesTable[],2,FALSE),"")), _xlpm.concurAudit, _xlfn.SWITCH(A56,"Restricted Elective",_xlpm.findElectCredits,"Open Elective",_xlpm.findElectCredits, "Concentration Studies", _xlpm.findElectCredits, _xlfn.IFNA(VLOOKUP(A56,CoursesTable[],2,FALSE),"")), _xlpm.fullCreditCalc, IF(ISBLANK(#REF!), _xlpm.singAudit, _xlpm.concurAudit), _xlpm.fullCreditCalc)</f>
        <v/>
      </c>
      <c r="C56" s="4" t="str" cm="1">
        <f t="array" ref="C56">_xlfn.LET(_xlpm.electCount, COUNTIF($H$8:$L$101, A56), _xlpm.courseCount, SUMPRODUCT(--ISNUMBER(SEARCH(LEFT(A56, 5), $H$8:$L$101))), _xlpm.equivCount, SUMPRODUCT(--ISNUMBER(SEARCH(INDEX(EquivalenciesTable[CourseA], MATCH(LEFT(A56, 5), EquivalenciesTable[CourseB], 0), 1), $H$8:$L$101))), _xlpm.singAudit, _xlfn.SWITCH(TRUE(), A56 = "Restricted Elective", IF(_xlpm.electCount = 0, "", _xlpm.electCount * 2), A56 = "Open Elective", IF(_xlpm.electCount = 0, "", _xlpm.electCount * 2), A56 = "Concentration Studies", IF(_xlpm.electCount = 0, "", _xlpm.electCount * 2), NOT(ISTEXT(A56)),"", _xlpm.courseCount &gt; 1, "XX", _xlpm.courseCount &gt; 0, "X", _xlpm.equivCount &gt; 0, "X", ""), _xlpm.concurAudit, _xlfn.SWITCH(TRUE(), A56 = "Restricted Elective", IF(_xlpm.electCount = 0, "", _xlpm.electCount * 2), A56 = "Open Elective", IF(_xlpm.electCount = 0, "", _xlpm.electCount * 2), A56 = "Concentration Studies", IF(_xlpm.electCount = 0, "", _xlpm.electCount * 2), NOT(ISTEXT(A56)),"", _xlpm.courseCount &gt; 1, "XX", _xlpm.courseCount &gt; 0, "X", _xlpm.equivCount &gt; 0, "X", ""), _xlpm.finalCalc, IF(ISBLANK(#REF!), _xlpm.singAudit, _xlpm.concurAudit), _xlpm.finalCalc)</f>
        <v/>
      </c>
      <c r="G56" s="22"/>
      <c r="H56" s="18"/>
      <c r="I56" s="13" t="str">
        <f>IF(H56="Restricted Elective", 2, IF(H56="Open Elective", 2, IF(H56="Concentration Studies", 2, _xlfn.IFNA(VLOOKUP(H56, CoursesTable[], 2, FALSE), ""))))</f>
        <v/>
      </c>
      <c r="J56" s="13"/>
      <c r="K56" s="13" t="str">
        <f>IF(J56="Restricted Elective", 2, IF(J56="Open Elective", 2, IF(J56="Concentration Studies", 2, _xlfn.IFNA(VLOOKUP(J56, CoursesTable[], 2, FALSE), ""))))</f>
        <v/>
      </c>
      <c r="L56" s="13"/>
      <c r="M56" s="13" t="str">
        <f>IF(L56="Restricted Elective", 2, IF(L56="Open Elective", 2, IF(L56="Concentration Studies", 2, _xlfn.IFNA(VLOOKUP(L56, CoursesTable[], 2, FALSE), ""))))</f>
        <v/>
      </c>
      <c r="N56" s="24"/>
      <c r="O56" s="24"/>
      <c r="P56" s="24"/>
      <c r="Q56" s="24"/>
    </row>
    <row r="57" spans="2:17" x14ac:dyDescent="0.3">
      <c r="B57" t="str" cm="1">
        <f t="array" ref="B57">_xlfn.LET(_xlpm.findElectCredits, INDEX(ElectiveCreditsTable[],MATCH(1,(ElectiveCreditsTable[Audit]=$B$5)*(ElectiveCreditsTable[Elective]=A57),0),3), _xlpm.singAudit, _xlfn.SWITCH(A57,"Restricted Elective",_xlpm.findElectCredits,"Open Elective",_xlpm.findElectCredits, "Concentration Studies", _xlpm.findElectCredits, _xlfn.IFNA(VLOOKUP(A57,CoursesTable[],2,FALSE),"")), _xlpm.concurAudit, _xlfn.SWITCH(A57,"Restricted Elective",_xlpm.findElectCredits,"Open Elective",_xlpm.findElectCredits, "Concentration Studies", _xlpm.findElectCredits, _xlfn.IFNA(VLOOKUP(A57,CoursesTable[],2,FALSE),"")), _xlpm.fullCreditCalc, IF(ISBLANK(#REF!), _xlpm.singAudit, _xlpm.concurAudit), _xlpm.fullCreditCalc)</f>
        <v/>
      </c>
      <c r="C57" s="4" t="str" cm="1">
        <f t="array" ref="C57">_xlfn.LET(_xlpm.electCount, COUNTIF($H$8:$L$101, A57), _xlpm.courseCount, SUMPRODUCT(--ISNUMBER(SEARCH(LEFT(A57, 5), $H$8:$L$101))), _xlpm.equivCount, SUMPRODUCT(--ISNUMBER(SEARCH(INDEX(EquivalenciesTable[CourseA], MATCH(LEFT(A57, 5), EquivalenciesTable[CourseB], 0), 1), $H$8:$L$101))), _xlpm.singAudit, _xlfn.SWITCH(TRUE(), A57 = "Restricted Elective", IF(_xlpm.electCount = 0, "", _xlpm.electCount * 2), A57 = "Open Elective", IF(_xlpm.electCount = 0, "", _xlpm.electCount * 2), A57 = "Concentration Studies", IF(_xlpm.electCount = 0, "", _xlpm.electCount * 2), NOT(ISTEXT(A57)),"", _xlpm.courseCount &gt; 1, "XX", _xlpm.courseCount &gt; 0, "X", _xlpm.equivCount &gt; 0, "X", ""), _xlpm.concurAudit, _xlfn.SWITCH(TRUE(), A57 = "Restricted Elective", IF(_xlpm.electCount = 0, "", _xlpm.electCount * 2), A57 = "Open Elective", IF(_xlpm.electCount = 0, "", _xlpm.electCount * 2), A57 = "Concentration Studies", IF(_xlpm.electCount = 0, "", _xlpm.electCount * 2), NOT(ISTEXT(A57)),"", _xlpm.courseCount &gt; 1, "XX", _xlpm.courseCount &gt; 0, "X", _xlpm.equivCount &gt; 0, "X", ""), _xlpm.finalCalc, IF(ISBLANK(#REF!), _xlpm.singAudit, _xlpm.concurAudit), _xlpm.finalCalc)</f>
        <v/>
      </c>
      <c r="G57" s="23"/>
      <c r="H57" s="18"/>
      <c r="I57" s="13" t="str">
        <f>IF(H57="Restricted Elective", 2, IF(H57="Open Elective", 2, IF(H57="Concentration Studies", 2, _xlfn.IFNA(VLOOKUP(H57, CoursesTable[], 2, FALSE), ""))))</f>
        <v/>
      </c>
      <c r="J57" s="13"/>
      <c r="K57" s="13" t="str">
        <f>IF(J57="Restricted Elective", 2, IF(J57="Open Elective", 2, IF(J57="Concentration Studies", 2, _xlfn.IFNA(VLOOKUP(J57, CoursesTable[], 2, FALSE), ""))))</f>
        <v/>
      </c>
      <c r="L57" s="13"/>
      <c r="M57" s="13" t="str">
        <f>IF(L57="Restricted Elective", 2, IF(L57="Open Elective", 2, IF(L57="Concentration Studies", 2, _xlfn.IFNA(VLOOKUP(L57, CoursesTable[], 2, FALSE), ""))))</f>
        <v/>
      </c>
      <c r="N57" s="24"/>
      <c r="O57" s="24"/>
      <c r="P57" s="24"/>
      <c r="Q57" s="24"/>
    </row>
    <row r="58" spans="2:17" x14ac:dyDescent="0.3">
      <c r="B58" t="str" cm="1">
        <f t="array" ref="B58">_xlfn.LET(_xlpm.findElectCredits, INDEX(ElectiveCreditsTable[],MATCH(1,(ElectiveCreditsTable[Audit]=$B$5)*(ElectiveCreditsTable[Elective]=A58),0),3), _xlpm.singAudit, _xlfn.SWITCH(A58,"Restricted Elective",_xlpm.findElectCredits,"Open Elective",_xlpm.findElectCredits, "Concentration Studies", _xlpm.findElectCredits, _xlfn.IFNA(VLOOKUP(A58,CoursesTable[],2,FALSE),"")), _xlpm.concurAudit, _xlfn.SWITCH(A58,"Restricted Elective",_xlpm.findElectCredits,"Open Elective",_xlpm.findElectCredits, "Concentration Studies", _xlpm.findElectCredits, _xlfn.IFNA(VLOOKUP(A58,CoursesTable[],2,FALSE),"")), _xlpm.fullCreditCalc, IF(ISBLANK(#REF!), _xlpm.singAudit, _xlpm.concurAudit), _xlpm.fullCreditCalc)</f>
        <v/>
      </c>
      <c r="C58" s="4" t="str" cm="1">
        <f t="array" ref="C58">_xlfn.LET(_xlpm.electCount, COUNTIF($H$8:$L$101, A58), _xlpm.courseCount, SUMPRODUCT(--ISNUMBER(SEARCH(LEFT(A58, 5), $H$8:$L$101))), _xlpm.equivCount, SUMPRODUCT(--ISNUMBER(SEARCH(INDEX(EquivalenciesTable[CourseA], MATCH(LEFT(A58, 5), EquivalenciesTable[CourseB], 0), 1), $H$8:$L$101))), _xlpm.singAudit, _xlfn.SWITCH(TRUE(), A58 = "Restricted Elective", IF(_xlpm.electCount = 0, "", _xlpm.electCount * 2), A58 = "Open Elective", IF(_xlpm.electCount = 0, "", _xlpm.electCount * 2), A58 = "Concentration Studies", IF(_xlpm.electCount = 0, "", _xlpm.electCount * 2), NOT(ISTEXT(A58)),"", _xlpm.courseCount &gt; 1, "XX", _xlpm.courseCount &gt; 0, "X", _xlpm.equivCount &gt; 0, "X", ""), _xlpm.concurAudit, _xlfn.SWITCH(TRUE(), A58 = "Restricted Elective", IF(_xlpm.electCount = 0, "", _xlpm.electCount * 2), A58 = "Open Elective", IF(_xlpm.electCount = 0, "", _xlpm.electCount * 2), A58 = "Concentration Studies", IF(_xlpm.electCount = 0, "", _xlpm.electCount * 2), NOT(ISTEXT(A58)),"", _xlpm.courseCount &gt; 1, "XX", _xlpm.courseCount &gt; 0, "X", _xlpm.equivCount &gt; 0, "X", ""), _xlpm.finalCalc, IF(ISBLANK(#REF!), _xlpm.singAudit, _xlpm.concurAudit), _xlpm.finalCalc)</f>
        <v/>
      </c>
      <c r="G58" s="20" t="s">
        <v>16</v>
      </c>
      <c r="H58" s="13"/>
      <c r="I58" s="13" t="str">
        <f>IF(SUM(I52:I57)=0,"",SUM(I52:I57))</f>
        <v/>
      </c>
      <c r="J58" s="13"/>
      <c r="K58" s="13" t="str">
        <f>IF(SUM(K52:K57)=0,"",SUM(K52:K57))</f>
        <v/>
      </c>
      <c r="L58" s="13"/>
      <c r="M58" s="13" t="str">
        <f>IF(SUM(M52:M57)=0,"",SUM(M52:M57))</f>
        <v/>
      </c>
      <c r="N58" s="24"/>
      <c r="O58" s="24"/>
      <c r="P58" s="24"/>
      <c r="Q58" s="24"/>
    </row>
    <row r="59" spans="2:17" x14ac:dyDescent="0.3">
      <c r="B59" t="str" cm="1">
        <f t="array" ref="B59">_xlfn.LET(_xlpm.findElectCredits, INDEX(ElectiveCreditsTable[],MATCH(1,(ElectiveCreditsTable[Audit]=$B$5)*(ElectiveCreditsTable[Elective]=A59),0),3), _xlpm.singAudit, _xlfn.SWITCH(A59,"Restricted Elective",_xlpm.findElectCredits,"Open Elective",_xlpm.findElectCredits, "Concentration Studies", _xlpm.findElectCredits, _xlfn.IFNA(VLOOKUP(A59,CoursesTable[],2,FALSE),"")), _xlpm.concurAudit, _xlfn.SWITCH(A59,"Restricted Elective",_xlpm.findElectCredits,"Open Elective",_xlpm.findElectCredits, "Concentration Studies", _xlpm.findElectCredits, _xlfn.IFNA(VLOOKUP(A59,CoursesTable[],2,FALSE),"")), _xlpm.fullCreditCalc, IF(ISBLANK(#REF!), _xlpm.singAudit, _xlpm.concurAudit), _xlpm.fullCreditCalc)</f>
        <v/>
      </c>
      <c r="C59" s="4" t="str" cm="1">
        <f t="array" ref="C59">_xlfn.LET(_xlpm.electCount, COUNTIF($H$8:$L$101, A59), _xlpm.courseCount, SUMPRODUCT(--ISNUMBER(SEARCH(LEFT(A59, 5), $H$8:$L$101))), _xlpm.equivCount, SUMPRODUCT(--ISNUMBER(SEARCH(INDEX(EquivalenciesTable[CourseA], MATCH(LEFT(A59, 5), EquivalenciesTable[CourseB], 0), 1), $H$8:$L$101))), _xlpm.singAudit, _xlfn.SWITCH(TRUE(), A59 = "Restricted Elective", IF(_xlpm.electCount = 0, "", _xlpm.electCount * 2), A59 = "Open Elective", IF(_xlpm.electCount = 0, "", _xlpm.electCount * 2), A59 = "Concentration Studies", IF(_xlpm.electCount = 0, "", _xlpm.electCount * 2), NOT(ISTEXT(A59)),"", _xlpm.courseCount &gt; 1, "XX", _xlpm.courseCount &gt; 0, "X", _xlpm.equivCount &gt; 0, "X", ""), _xlpm.concurAudit, _xlfn.SWITCH(TRUE(), A59 = "Restricted Elective", IF(_xlpm.electCount = 0, "", _xlpm.electCount * 2), A59 = "Open Elective", IF(_xlpm.electCount = 0, "", _xlpm.electCount * 2), A59 = "Concentration Studies", IF(_xlpm.electCount = 0, "", _xlpm.electCount * 2), NOT(ISTEXT(A59)),"", _xlpm.courseCount &gt; 1, "XX", _xlpm.courseCount &gt; 0, "X", _xlpm.equivCount &gt; 0, "X", ""), _xlpm.finalCalc, IF(ISBLANK(#REF!), _xlpm.singAudit, _xlpm.concurAudit), _xlpm.finalCalc)</f>
        <v/>
      </c>
    </row>
    <row r="60" spans="2:17" ht="15.6" x14ac:dyDescent="0.3">
      <c r="B60" t="str" cm="1">
        <f t="array" ref="B60">_xlfn.LET(_xlpm.findElectCredits, INDEX(ElectiveCreditsTable[],MATCH(1,(ElectiveCreditsTable[Audit]=$B$5)*(ElectiveCreditsTable[Elective]=A60),0),3), _xlpm.singAudit, _xlfn.SWITCH(A60,"Restricted Elective",_xlpm.findElectCredits,"Open Elective",_xlpm.findElectCredits, "Concentration Studies", _xlpm.findElectCredits, _xlfn.IFNA(VLOOKUP(A60,CoursesTable[],2,FALSE),"")), _xlpm.concurAudit, _xlfn.SWITCH(A60,"Restricted Elective",_xlpm.findElectCredits,"Open Elective",_xlpm.findElectCredits, "Concentration Studies", _xlpm.findElectCredits, _xlfn.IFNA(VLOOKUP(A60,CoursesTable[],2,FALSE),"")), _xlpm.fullCreditCalc, IF(ISBLANK(#REF!), _xlpm.singAudit, _xlpm.concurAudit), _xlpm.fullCreditCalc)</f>
        <v/>
      </c>
      <c r="C60" s="4" t="str" cm="1">
        <f t="array" ref="C60">_xlfn.LET(_xlpm.electCount, COUNTIF($H$8:$L$101, A60), _xlpm.courseCount, SUMPRODUCT(--ISNUMBER(SEARCH(LEFT(A60, 5), $H$8:$L$101))), _xlpm.equivCount, SUMPRODUCT(--ISNUMBER(SEARCH(INDEX(EquivalenciesTable[CourseA], MATCH(LEFT(A60, 5), EquivalenciesTable[CourseB], 0), 1), $H$8:$L$101))), _xlpm.singAudit, _xlfn.SWITCH(TRUE(), A60 = "Restricted Elective", IF(_xlpm.electCount = 0, "", _xlpm.electCount * 2), A60 = "Open Elective", IF(_xlpm.electCount = 0, "", _xlpm.electCount * 2), A60 = "Concentration Studies", IF(_xlpm.electCount = 0, "", _xlpm.electCount * 2), NOT(ISTEXT(A60)),"", _xlpm.courseCount &gt; 1, "XX", _xlpm.courseCount &gt; 0, "X", _xlpm.equivCount &gt; 0, "X", ""), _xlpm.concurAudit, _xlfn.SWITCH(TRUE(), A60 = "Restricted Elective", IF(_xlpm.electCount = 0, "", _xlpm.electCount * 2), A60 = "Open Elective", IF(_xlpm.electCount = 0, "", _xlpm.electCount * 2), A60 = "Concentration Studies", IF(_xlpm.electCount = 0, "", _xlpm.electCount * 2), NOT(ISTEXT(A60)),"", _xlpm.courseCount &gt; 1, "XX", _xlpm.courseCount &gt; 0, "X", _xlpm.equivCount &gt; 0, "X", ""), _xlpm.finalCalc, IF(ISBLANK(#REF!), _xlpm.singAudit, _xlpm.concurAudit), _xlpm.finalCalc)</f>
        <v/>
      </c>
      <c r="G60" s="26" t="s">
        <v>21</v>
      </c>
      <c r="H60" s="26"/>
      <c r="I60" s="26"/>
      <c r="J60" s="26"/>
      <c r="K60" s="26"/>
      <c r="L60" s="26"/>
      <c r="M60" s="26"/>
    </row>
    <row r="61" spans="2:17" x14ac:dyDescent="0.3">
      <c r="B61" t="str" cm="1">
        <f t="array" ref="B61">_xlfn.LET(_xlpm.findElectCredits, INDEX(ElectiveCreditsTable[],MATCH(1,(ElectiveCreditsTable[Audit]=$B$5)*(ElectiveCreditsTable[Elective]=A61),0),3), _xlpm.singAudit, _xlfn.SWITCH(A61,"Restricted Elective",_xlpm.findElectCredits,"Open Elective",_xlpm.findElectCredits, "Concentration Studies", _xlpm.findElectCredits, _xlfn.IFNA(VLOOKUP(A61,CoursesTable[],2,FALSE),"")), _xlpm.concurAudit, _xlfn.SWITCH(A61,"Restricted Elective",_xlpm.findElectCredits,"Open Elective",_xlpm.findElectCredits, "Concentration Studies", _xlpm.findElectCredits, _xlfn.IFNA(VLOOKUP(A61,CoursesTable[],2,FALSE),"")), _xlpm.fullCreditCalc, IF(ISBLANK(#REF!), _xlpm.singAudit, _xlpm.concurAudit), _xlpm.fullCreditCalc)</f>
        <v/>
      </c>
      <c r="C61" s="4" t="str" cm="1">
        <f t="array" ref="C61">_xlfn.LET(_xlpm.electCount, COUNTIF($H$8:$L$101, A61), _xlpm.courseCount, SUMPRODUCT(--ISNUMBER(SEARCH(LEFT(A61, 5), $H$8:$L$101))), _xlpm.equivCount, SUMPRODUCT(--ISNUMBER(SEARCH(INDEX(EquivalenciesTable[CourseA], MATCH(LEFT(A61, 5), EquivalenciesTable[CourseB], 0), 1), $H$8:$L$101))), _xlpm.singAudit, _xlfn.SWITCH(TRUE(), A61 = "Restricted Elective", IF(_xlpm.electCount = 0, "", _xlpm.electCount * 2), A61 = "Open Elective", IF(_xlpm.electCount = 0, "", _xlpm.electCount * 2), A61 = "Concentration Studies", IF(_xlpm.electCount = 0, "", _xlpm.electCount * 2), NOT(ISTEXT(A61)),"", _xlpm.courseCount &gt; 1, "XX", _xlpm.courseCount &gt; 0, "X", _xlpm.equivCount &gt; 0, "X", ""), _xlpm.concurAudit, _xlfn.SWITCH(TRUE(), A61 = "Restricted Elective", IF(_xlpm.electCount = 0, "", _xlpm.electCount * 2), A61 = "Open Elective", IF(_xlpm.electCount = 0, "", _xlpm.electCount * 2), A61 = "Concentration Studies", IF(_xlpm.electCount = 0, "", _xlpm.electCount * 2), NOT(ISTEXT(A61)),"", _xlpm.courseCount &gt; 1, "XX", _xlpm.courseCount &gt; 0, "X", _xlpm.equivCount &gt; 0, "X", ""), _xlpm.finalCalc, IF(ISBLANK(#REF!), _xlpm.singAudit, _xlpm.concurAudit), _xlpm.finalCalc)</f>
        <v/>
      </c>
      <c r="G61" s="14" t="s">
        <v>11</v>
      </c>
      <c r="H61" s="24" t="s">
        <v>8</v>
      </c>
      <c r="I61" s="24"/>
      <c r="J61" s="24" t="s">
        <v>9</v>
      </c>
      <c r="K61" s="24"/>
      <c r="L61" s="24" t="s">
        <v>10</v>
      </c>
      <c r="M61" s="24"/>
      <c r="N61" s="25" t="s">
        <v>198</v>
      </c>
      <c r="O61" s="25"/>
      <c r="P61" s="25"/>
      <c r="Q61" s="25"/>
    </row>
    <row r="62" spans="2:17" x14ac:dyDescent="0.3">
      <c r="B62" t="str" cm="1">
        <f t="array" ref="B62">_xlfn.LET(_xlpm.findElectCredits, INDEX(ElectiveCreditsTable[],MATCH(1,(ElectiveCreditsTable[Audit]=$B$5)*(ElectiveCreditsTable[Elective]=A62),0),3), _xlpm.singAudit, _xlfn.SWITCH(A62,"Restricted Elective",_xlpm.findElectCredits,"Open Elective",_xlpm.findElectCredits, "Concentration Studies", _xlpm.findElectCredits, _xlfn.IFNA(VLOOKUP(A62,CoursesTable[],2,FALSE),"")), _xlpm.concurAudit, _xlfn.SWITCH(A62,"Restricted Elective",_xlpm.findElectCredits,"Open Elective",_xlpm.findElectCredits, "Concentration Studies", _xlpm.findElectCredits, _xlfn.IFNA(VLOOKUP(A62,CoursesTable[],2,FALSE),"")), _xlpm.fullCreditCalc, IF(ISBLANK(#REF!), _xlpm.singAudit, _xlpm.concurAudit), _xlpm.fullCreditCalc)</f>
        <v/>
      </c>
      <c r="C62" s="4" t="str" cm="1">
        <f t="array" ref="C62">_xlfn.LET(_xlpm.electCount, COUNTIF($H$8:$L$101, A62), _xlpm.courseCount, SUMPRODUCT(--ISNUMBER(SEARCH(LEFT(A62, 5), $H$8:$L$101))), _xlpm.equivCount, SUMPRODUCT(--ISNUMBER(SEARCH(INDEX(EquivalenciesTable[CourseA], MATCH(LEFT(A62, 5), EquivalenciesTable[CourseB], 0), 1), $H$8:$L$101))), _xlpm.singAudit, _xlfn.SWITCH(TRUE(), A62 = "Restricted Elective", IF(_xlpm.electCount = 0, "", _xlpm.electCount * 2), A62 = "Open Elective", IF(_xlpm.electCount = 0, "", _xlpm.electCount * 2), A62 = "Concentration Studies", IF(_xlpm.electCount = 0, "", _xlpm.electCount * 2), NOT(ISTEXT(A62)),"", _xlpm.courseCount &gt; 1, "XX", _xlpm.courseCount &gt; 0, "X", _xlpm.equivCount &gt; 0, "X", ""), _xlpm.concurAudit, _xlfn.SWITCH(TRUE(), A62 = "Restricted Elective", IF(_xlpm.electCount = 0, "", _xlpm.electCount * 2), A62 = "Open Elective", IF(_xlpm.electCount = 0, "", _xlpm.electCount * 2), A62 = "Concentration Studies", IF(_xlpm.electCount = 0, "", _xlpm.electCount * 2), NOT(ISTEXT(A62)),"", _xlpm.courseCount &gt; 1, "XX", _xlpm.courseCount &gt; 0, "X", _xlpm.equivCount &gt; 0, "X", ""), _xlpm.finalCalc, IF(ISBLANK(#REF!), _xlpm.singAudit, _xlpm.concurAudit), _xlpm.finalCalc)</f>
        <v/>
      </c>
      <c r="G62" s="19" t="s">
        <v>7</v>
      </c>
      <c r="H62" s="24" t="str">
        <f>L51</f>
        <v/>
      </c>
      <c r="I62" s="24"/>
      <c r="J62" s="24" t="str">
        <f>IFERROR(H62+1,"")</f>
        <v/>
      </c>
      <c r="K62" s="24"/>
      <c r="L62" s="24" t="str">
        <f>J62</f>
        <v/>
      </c>
      <c r="M62" s="24"/>
      <c r="N62" s="24"/>
      <c r="O62" s="24"/>
      <c r="P62" s="24"/>
      <c r="Q62" s="24"/>
    </row>
    <row r="63" spans="2:17" x14ac:dyDescent="0.3">
      <c r="B63" t="str" cm="1">
        <f t="array" ref="B63">_xlfn.LET(_xlpm.findElectCredits, INDEX(ElectiveCreditsTable[],MATCH(1,(ElectiveCreditsTable[Audit]=$B$5)*(ElectiveCreditsTable[Elective]=A63),0),3), _xlpm.singAudit, _xlfn.SWITCH(A63,"Restricted Elective",_xlpm.findElectCredits,"Open Elective",_xlpm.findElectCredits, "Concentration Studies", _xlpm.findElectCredits, _xlfn.IFNA(VLOOKUP(A63,CoursesTable[],2,FALSE),"")), _xlpm.concurAudit, _xlfn.SWITCH(A63,"Restricted Elective",_xlpm.findElectCredits,"Open Elective",_xlpm.findElectCredits, "Concentration Studies", _xlpm.findElectCredits, _xlfn.IFNA(VLOOKUP(A63,CoursesTable[],2,FALSE),"")), _xlpm.fullCreditCalc, IF(ISBLANK(#REF!), _xlpm.singAudit, _xlpm.concurAudit), _xlpm.fullCreditCalc)</f>
        <v/>
      </c>
      <c r="C63" s="4" t="str" cm="1">
        <f t="array" ref="C63">_xlfn.LET(_xlpm.electCount, COUNTIF($H$8:$L$101, A63), _xlpm.courseCount, SUMPRODUCT(--ISNUMBER(SEARCH(LEFT(A63, 5), $H$8:$L$101))), _xlpm.equivCount, SUMPRODUCT(--ISNUMBER(SEARCH(INDEX(EquivalenciesTable[CourseA], MATCH(LEFT(A63, 5), EquivalenciesTable[CourseB], 0), 1), $H$8:$L$101))), _xlpm.singAudit, _xlfn.SWITCH(TRUE(), A63 = "Restricted Elective", IF(_xlpm.electCount = 0, "", _xlpm.electCount * 2), A63 = "Open Elective", IF(_xlpm.electCount = 0, "", _xlpm.electCount * 2), A63 = "Concentration Studies", IF(_xlpm.electCount = 0, "", _xlpm.electCount * 2), NOT(ISTEXT(A63)),"", _xlpm.courseCount &gt; 1, "XX", _xlpm.courseCount &gt; 0, "X", _xlpm.equivCount &gt; 0, "X", ""), _xlpm.concurAudit, _xlfn.SWITCH(TRUE(), A63 = "Restricted Elective", IF(_xlpm.electCount = 0, "", _xlpm.electCount * 2), A63 = "Open Elective", IF(_xlpm.electCount = 0, "", _xlpm.electCount * 2), A63 = "Concentration Studies", IF(_xlpm.electCount = 0, "", _xlpm.electCount * 2), NOT(ISTEXT(A63)),"", _xlpm.courseCount &gt; 1, "XX", _xlpm.courseCount &gt; 0, "X", _xlpm.equivCount &gt; 0, "X", ""), _xlpm.finalCalc, IF(ISBLANK(#REF!), _xlpm.singAudit, _xlpm.concurAudit), _xlpm.finalCalc)</f>
        <v/>
      </c>
      <c r="G63" s="21"/>
      <c r="H63" s="18"/>
      <c r="I63" s="13" t="str">
        <f>IF(H63="Restricted Elective", 2, IF(H63="Open Elective", 2, IF(H63="Concentration Studies", 2, _xlfn.IFNA(VLOOKUP(H63, CoursesTable[], 2, FALSE), ""))))</f>
        <v/>
      </c>
      <c r="J63" s="13"/>
      <c r="K63" s="13" t="str">
        <f>IF(J63="Restricted Elective", 2, IF(J63="Open Elective", 2, IF(J63="Concentration Studies", 2, _xlfn.IFNA(VLOOKUP(J63, CoursesTable[], 2, FALSE), ""))))</f>
        <v/>
      </c>
      <c r="L63" s="13"/>
      <c r="M63" s="13" t="str">
        <f>IF(L63="Restricted Elective", 2, IF(L63="Open Elective", 2, IF(L63="Concentration Studies", 2, _xlfn.IFNA(VLOOKUP(L63, CoursesTable[], 2, FALSE), ""))))</f>
        <v/>
      </c>
      <c r="N63" s="24"/>
      <c r="O63" s="24"/>
      <c r="P63" s="24"/>
      <c r="Q63" s="24"/>
    </row>
    <row r="64" spans="2:17" x14ac:dyDescent="0.3">
      <c r="B64" t="str" cm="1">
        <f t="array" ref="B64">_xlfn.LET(_xlpm.findElectCredits, INDEX(ElectiveCreditsTable[],MATCH(1,(ElectiveCreditsTable[Audit]=$B$5)*(ElectiveCreditsTable[Elective]=A64),0),3), _xlpm.singAudit, _xlfn.SWITCH(A64,"Restricted Elective",_xlpm.findElectCredits,"Open Elective",_xlpm.findElectCredits, "Concentration Studies", _xlpm.findElectCredits, _xlfn.IFNA(VLOOKUP(A64,CoursesTable[],2,FALSE),"")), _xlpm.concurAudit, _xlfn.SWITCH(A64,"Restricted Elective",_xlpm.findElectCredits,"Open Elective",_xlpm.findElectCredits, "Concentration Studies", _xlpm.findElectCredits, _xlfn.IFNA(VLOOKUP(A64,CoursesTable[],2,FALSE),"")), _xlpm.fullCreditCalc, IF(ISBLANK(#REF!), _xlpm.singAudit, _xlpm.concurAudit), _xlpm.fullCreditCalc)</f>
        <v/>
      </c>
      <c r="C64" s="4" t="str" cm="1">
        <f t="array" ref="C64">_xlfn.LET(_xlpm.electCount, COUNTIF($H$8:$L$101, A64), _xlpm.courseCount, SUMPRODUCT(--ISNUMBER(SEARCH(LEFT(A64, 5), $H$8:$L$101))), _xlpm.equivCount, SUMPRODUCT(--ISNUMBER(SEARCH(INDEX(EquivalenciesTable[CourseA], MATCH(LEFT(A64, 5), EquivalenciesTable[CourseB], 0), 1), $H$8:$L$101))), _xlpm.singAudit, _xlfn.SWITCH(TRUE(), A64 = "Restricted Elective", IF(_xlpm.electCount = 0, "", _xlpm.electCount * 2), A64 = "Open Elective", IF(_xlpm.electCount = 0, "", _xlpm.electCount * 2), A64 = "Concentration Studies", IF(_xlpm.electCount = 0, "", _xlpm.electCount * 2), NOT(ISTEXT(A64)),"", _xlpm.courseCount &gt; 1, "XX", _xlpm.courseCount &gt; 0, "X", _xlpm.equivCount &gt; 0, "X", ""), _xlpm.concurAudit, _xlfn.SWITCH(TRUE(), A64 = "Restricted Elective", IF(_xlpm.electCount = 0, "", _xlpm.electCount * 2), A64 = "Open Elective", IF(_xlpm.electCount = 0, "", _xlpm.electCount * 2), A64 = "Concentration Studies", IF(_xlpm.electCount = 0, "", _xlpm.electCount * 2), NOT(ISTEXT(A64)),"", _xlpm.courseCount &gt; 1, "XX", _xlpm.courseCount &gt; 0, "X", _xlpm.equivCount &gt; 0, "X", ""), _xlpm.finalCalc, IF(ISBLANK(#REF!), _xlpm.singAudit, _xlpm.concurAudit), _xlpm.finalCalc)</f>
        <v/>
      </c>
      <c r="G64" s="22"/>
      <c r="H64" s="18"/>
      <c r="I64" s="13" t="str">
        <f>IF(H64="Restricted Elective", 2, IF(H64="Open Elective", 2, IF(H64="Concentration Studies", 2, _xlfn.IFNA(VLOOKUP(H64, CoursesTable[], 2, FALSE), ""))))</f>
        <v/>
      </c>
      <c r="J64" s="13"/>
      <c r="K64" s="13" t="str">
        <f>IF(J64="Restricted Elective", 2, IF(J64="Open Elective", 2, IF(J64="Concentration Studies", 2, _xlfn.IFNA(VLOOKUP(J64, CoursesTable[], 2, FALSE), ""))))</f>
        <v/>
      </c>
      <c r="L64" s="13"/>
      <c r="M64" s="13" t="str">
        <f>IF(L64="Restricted Elective", 2, IF(L64="Open Elective", 2, IF(L64="Concentration Studies", 2, _xlfn.IFNA(VLOOKUP(L64, CoursesTable[], 2, FALSE), ""))))</f>
        <v/>
      </c>
      <c r="N64" s="24"/>
      <c r="O64" s="24"/>
      <c r="P64" s="24"/>
      <c r="Q64" s="24"/>
    </row>
    <row r="65" spans="2:17" x14ac:dyDescent="0.3">
      <c r="B65" t="str" cm="1">
        <f t="array" ref="B65">_xlfn.LET(_xlpm.findElectCredits, INDEX(ElectiveCreditsTable[],MATCH(1,(ElectiveCreditsTable[Audit]=$B$5)*(ElectiveCreditsTable[Elective]=A65),0),3), _xlpm.singAudit, _xlfn.SWITCH(A65,"Restricted Elective",_xlpm.findElectCredits,"Open Elective",_xlpm.findElectCredits, "Concentration Studies", _xlpm.findElectCredits, _xlfn.IFNA(VLOOKUP(A65,CoursesTable[],2,FALSE),"")), _xlpm.concurAudit, _xlfn.SWITCH(A65,"Restricted Elective",_xlpm.findElectCredits,"Open Elective",_xlpm.findElectCredits, "Concentration Studies", _xlpm.findElectCredits, _xlfn.IFNA(VLOOKUP(A65,CoursesTable[],2,FALSE),"")), _xlpm.fullCreditCalc, IF(ISBLANK(#REF!), _xlpm.singAudit, _xlpm.concurAudit), _xlpm.fullCreditCalc)</f>
        <v/>
      </c>
      <c r="C65" s="4" t="str" cm="1">
        <f t="array" ref="C65">_xlfn.LET(_xlpm.electCount, COUNTIF($H$8:$L$101, A65), _xlpm.courseCount, SUMPRODUCT(--ISNUMBER(SEARCH(LEFT(A65, 5), $H$8:$L$101))), _xlpm.equivCount, SUMPRODUCT(--ISNUMBER(SEARCH(INDEX(EquivalenciesTable[CourseA], MATCH(LEFT(A65, 5), EquivalenciesTable[CourseB], 0), 1), $H$8:$L$101))), _xlpm.singAudit, _xlfn.SWITCH(TRUE(), A65 = "Restricted Elective", IF(_xlpm.electCount = 0, "", _xlpm.electCount * 2), A65 = "Open Elective", IF(_xlpm.electCount = 0, "", _xlpm.electCount * 2), A65 = "Concentration Studies", IF(_xlpm.electCount = 0, "", _xlpm.electCount * 2), NOT(ISTEXT(A65)),"", _xlpm.courseCount &gt; 1, "XX", _xlpm.courseCount &gt; 0, "X", _xlpm.equivCount &gt; 0, "X", ""), _xlpm.concurAudit, _xlfn.SWITCH(TRUE(), A65 = "Restricted Elective", IF(_xlpm.electCount = 0, "", _xlpm.electCount * 2), A65 = "Open Elective", IF(_xlpm.electCount = 0, "", _xlpm.electCount * 2), A65 = "Concentration Studies", IF(_xlpm.electCount = 0, "", _xlpm.electCount * 2), NOT(ISTEXT(A65)),"", _xlpm.courseCount &gt; 1, "XX", _xlpm.courseCount &gt; 0, "X", _xlpm.equivCount &gt; 0, "X", ""), _xlpm.finalCalc, IF(ISBLANK(#REF!), _xlpm.singAudit, _xlpm.concurAudit), _xlpm.finalCalc)</f>
        <v/>
      </c>
      <c r="G65" s="22"/>
      <c r="H65" s="18"/>
      <c r="I65" s="13" t="str">
        <f>IF(H65="Restricted Elective", 2, IF(H65="Open Elective", 2, IF(H65="Concentration Studies", 2, _xlfn.IFNA(VLOOKUP(H65, CoursesTable[], 2, FALSE), ""))))</f>
        <v/>
      </c>
      <c r="J65" s="13"/>
      <c r="K65" s="13" t="str">
        <f>IF(J65="Restricted Elective", 2, IF(J65="Open Elective", 2, IF(J65="Concentration Studies", 2, _xlfn.IFNA(VLOOKUP(J65, CoursesTable[], 2, FALSE), ""))))</f>
        <v/>
      </c>
      <c r="L65" s="13"/>
      <c r="M65" s="13" t="str">
        <f>IF(L65="Restricted Elective", 2, IF(L65="Open Elective", 2, IF(L65="Concentration Studies", 2, _xlfn.IFNA(VLOOKUP(L65, CoursesTable[], 2, FALSE), ""))))</f>
        <v/>
      </c>
      <c r="N65" s="24"/>
      <c r="O65" s="24"/>
      <c r="P65" s="24"/>
      <c r="Q65" s="24"/>
    </row>
    <row r="66" spans="2:17" x14ac:dyDescent="0.3">
      <c r="B66" t="str" cm="1">
        <f t="array" ref="B66">_xlfn.LET(_xlpm.findElectCredits, INDEX(ElectiveCreditsTable[],MATCH(1,(ElectiveCreditsTable[Audit]=$B$5)*(ElectiveCreditsTable[Elective]=A66),0),3), _xlpm.singAudit, _xlfn.SWITCH(A66,"Restricted Elective",_xlpm.findElectCredits,"Open Elective",_xlpm.findElectCredits, "Concentration Studies", _xlpm.findElectCredits, _xlfn.IFNA(VLOOKUP(A66,CoursesTable[],2,FALSE),"")), _xlpm.concurAudit, _xlfn.SWITCH(A66,"Restricted Elective",_xlpm.findElectCredits,"Open Elective",_xlpm.findElectCredits, "Concentration Studies", _xlpm.findElectCredits, _xlfn.IFNA(VLOOKUP(A66,CoursesTable[],2,FALSE),"")), _xlpm.fullCreditCalc, IF(ISBLANK(#REF!), _xlpm.singAudit, _xlpm.concurAudit), _xlpm.fullCreditCalc)</f>
        <v/>
      </c>
      <c r="C66" s="4" t="str" cm="1">
        <f t="array" ref="C66">_xlfn.LET(_xlpm.electCount, COUNTIF($H$8:$L$101, A66), _xlpm.courseCount, SUMPRODUCT(--ISNUMBER(SEARCH(LEFT(A66, 5), $H$8:$L$101))), _xlpm.equivCount, SUMPRODUCT(--ISNUMBER(SEARCH(INDEX(EquivalenciesTable[CourseA], MATCH(LEFT(A66, 5), EquivalenciesTable[CourseB], 0), 1), $H$8:$L$101))), _xlpm.singAudit, _xlfn.SWITCH(TRUE(), A66 = "Restricted Elective", IF(_xlpm.electCount = 0, "", _xlpm.electCount * 2), A66 = "Open Elective", IF(_xlpm.electCount = 0, "", _xlpm.electCount * 2), A66 = "Concentration Studies", IF(_xlpm.electCount = 0, "", _xlpm.electCount * 2), NOT(ISTEXT(A66)),"", _xlpm.courseCount &gt; 1, "XX", _xlpm.courseCount &gt; 0, "X", _xlpm.equivCount &gt; 0, "X", ""), _xlpm.concurAudit, _xlfn.SWITCH(TRUE(), A66 = "Restricted Elective", IF(_xlpm.electCount = 0, "", _xlpm.electCount * 2), A66 = "Open Elective", IF(_xlpm.electCount = 0, "", _xlpm.electCount * 2), A66 = "Concentration Studies", IF(_xlpm.electCount = 0, "", _xlpm.electCount * 2), NOT(ISTEXT(A66)),"", _xlpm.courseCount &gt; 1, "XX", _xlpm.courseCount &gt; 0, "X", _xlpm.equivCount &gt; 0, "X", ""), _xlpm.finalCalc, IF(ISBLANK(#REF!), _xlpm.singAudit, _xlpm.concurAudit), _xlpm.finalCalc)</f>
        <v/>
      </c>
      <c r="G66" s="22"/>
      <c r="H66" s="18"/>
      <c r="I66" s="13" t="str">
        <f>IF(H66="Restricted Elective", 2, IF(H66="Open Elective", 2, IF(H66="Concentration Studies", 2, _xlfn.IFNA(VLOOKUP(H66, CoursesTable[], 2, FALSE), ""))))</f>
        <v/>
      </c>
      <c r="J66" s="13"/>
      <c r="K66" s="13" t="str">
        <f>IF(J66="Restricted Elective", 2, IF(J66="Open Elective", 2, IF(J66="Concentration Studies", 2, _xlfn.IFNA(VLOOKUP(J66, CoursesTable[], 2, FALSE), ""))))</f>
        <v/>
      </c>
      <c r="L66" s="13"/>
      <c r="M66" s="13" t="str">
        <f>IF(L66="Restricted Elective", 2, IF(L66="Open Elective", 2, IF(L66="Concentration Studies", 2, _xlfn.IFNA(VLOOKUP(L66, CoursesTable[], 2, FALSE), ""))))</f>
        <v/>
      </c>
      <c r="N66" s="24"/>
      <c r="O66" s="24"/>
      <c r="P66" s="24"/>
      <c r="Q66" s="24"/>
    </row>
    <row r="67" spans="2:17" x14ac:dyDescent="0.3">
      <c r="C67" s="4" t="str" cm="1">
        <f t="array" ref="C67">_xlfn.LET(_xlpm.electCount, COUNTIF($H$8:$L$101, A67), _xlpm.courseCount, SUMPRODUCT(--ISNUMBER(SEARCH(LEFT(A67, 5), $H$8:$L$101))), _xlpm.equivCount, SUMPRODUCT(--ISNUMBER(SEARCH(INDEX(EquivalenciesTable[CourseA], MATCH(LEFT(A67, 5), EquivalenciesTable[CourseB], 0), 1), $H$8:$L$101))), _xlpm.singAudit, _xlfn.SWITCH(TRUE(), A67 = "Restricted Elective", IF(_xlpm.electCount = 0, "", _xlpm.electCount * 2), A67 = "Open Elective", IF(_xlpm.electCount = 0, "", _xlpm.electCount * 2), A67 = "Concentration Studies", IF(_xlpm.electCount = 0, "", _xlpm.electCount * 2), NOT(ISTEXT(A67)),"", _xlpm.courseCount &gt; 1, "XX", _xlpm.courseCount &gt; 0, "X", _xlpm.equivCount &gt; 0, "X", ""), _xlpm.concurAudit, _xlfn.SWITCH(TRUE(), A67 = "Restricted Elective", IF(_xlpm.electCount = 0, "", _xlpm.electCount * 2), A67 = "Open Elective", IF(_xlpm.electCount = 0, "", _xlpm.electCount * 2), A67 = "Concentration Studies", IF(_xlpm.electCount = 0, "", _xlpm.electCount * 2), NOT(ISTEXT(A67)),"", _xlpm.courseCount &gt; 1, "XX", _xlpm.courseCount &gt; 0, "X", _xlpm.equivCount &gt; 0, "X", ""), _xlpm.finalCalc, IF(ISBLANK(#REF!), _xlpm.singAudit, _xlpm.concurAudit), _xlpm.finalCalc)</f>
        <v/>
      </c>
      <c r="G67" s="22"/>
      <c r="H67" s="18"/>
      <c r="I67" s="13" t="str">
        <f>IF(H67="Restricted Elective", 2, IF(H67="Open Elective", 2, IF(H67="Concentration Studies", 2, _xlfn.IFNA(VLOOKUP(H67, CoursesTable[], 2, FALSE), ""))))</f>
        <v/>
      </c>
      <c r="J67" s="13"/>
      <c r="K67" s="13" t="str">
        <f>IF(J67="Restricted Elective", 2, IF(J67="Open Elective", 2, IF(J67="Concentration Studies", 2, _xlfn.IFNA(VLOOKUP(J67, CoursesTable[], 2, FALSE), ""))))</f>
        <v/>
      </c>
      <c r="L67" s="13"/>
      <c r="M67" s="13" t="str">
        <f>IF(L67="Restricted Elective", 2, IF(L67="Open Elective", 2, IF(L67="Concentration Studies", 2, _xlfn.IFNA(VLOOKUP(L67, CoursesTable[], 2, FALSE), ""))))</f>
        <v/>
      </c>
      <c r="N67" s="24"/>
      <c r="O67" s="24"/>
      <c r="P67" s="24"/>
      <c r="Q67" s="24"/>
    </row>
    <row r="68" spans="2:17" x14ac:dyDescent="0.3">
      <c r="B68" t="str" cm="1">
        <f t="array" ref="B68">_xlfn.LET(_xlpm.findElectCredits, INDEX(ElectiveCreditsTable[],MATCH(1,(ElectiveCreditsTable[Audit]=$B$5)*(ElectiveCreditsTable[Elective]=A68),0),3), _xlpm.singAudit, _xlfn.SWITCH(A68,"Restricted Elective",_xlpm.findElectCredits,"Open Elective",_xlpm.findElectCredits, "Concentration Elective", _xlpm.findElectCredits, _xlfn.IFNA(VLOOKUP(A68,CoursesTable[],2,FALSE),"")), _xlpm.duoAudit, _xlfn.SWITCH(A68,"Restricted Elective",_xlpm.findElectCredits,"Open Elective",_xlpm.findElectCredits, "Concentration Elective", _xlpm.findElectCredits, _xlfn.IFNA(VLOOKUP(A68,CoursesTable[],2,FALSE),"")), _xlpm.fullCreditCalc, IF(ISBLANK(#REF!), _xlpm.singAudit, _xlpm.duoAudit), _xlpm.fullCreditCalc)</f>
        <v/>
      </c>
      <c r="C68" s="4" t="str" cm="1">
        <f t="array" ref="C68">_xlfn.LET(_xlpm.electCount, COUNTIF($H$8:$L$101, A68), _xlpm.courseCount, SUMPRODUCT(--ISNUMBER(SEARCH(LEFT(A68, 5), $H$8:$L$101))), _xlpm.equivCount, SUMPRODUCT(--ISNUMBER(SEARCH(INDEX(EquivalenciesTable[CourseA], MATCH(LEFT(A68, 5), EquivalenciesTable[CourseB], 0), 1), $H$8:$L$101))), _xlpm.singAudit, _xlfn.SWITCH(TRUE(), A68 = "Restricted Elective", IF(_xlpm.electCount = 0, "", _xlpm.electCount * 2), A68 = "Open Elective", IF(_xlpm.electCount = 0, "", _xlpm.electCount * 2), A68 = "Concentration Studies", IF(_xlpm.electCount = 0, "", _xlpm.electCount * 2), NOT(ISTEXT(A68)),"", _xlpm.courseCount &gt; 1, "XX", _xlpm.courseCount &gt; 0, "X", _xlpm.equivCount &gt; 0, "X", ""), _xlpm.concurAudit, _xlfn.SWITCH(TRUE(), A68 = "Restricted Elective", IF(_xlpm.electCount = 0, "", _xlpm.electCount * 2), A68 = "Open Elective", IF(_xlpm.electCount = 0, "", _xlpm.electCount * 2), A68 = "Concentration Studies", IF(_xlpm.electCount = 0, "", _xlpm.electCount * 2), NOT(ISTEXT(A68)),"", _xlpm.courseCount &gt; 1, "XX", _xlpm.courseCount &gt; 0, "X", _xlpm.equivCount &gt; 0, "X", ""), _xlpm.finalCalc, IF(ISBLANK(#REF!), _xlpm.singAudit, _xlpm.concurAudit), _xlpm.finalCalc)</f>
        <v/>
      </c>
      <c r="G68" s="23"/>
      <c r="H68" s="18"/>
      <c r="I68" s="13" t="str">
        <f>IF(H68="Restricted Elective", 2, IF(H68="Open Elective", 2, IF(H68="Concentration Studies", 2, _xlfn.IFNA(VLOOKUP(H68, CoursesTable[], 2, FALSE), ""))))</f>
        <v/>
      </c>
      <c r="J68" s="13"/>
      <c r="K68" s="13" t="str">
        <f>IF(J68="Restricted Elective", 2, IF(J68="Open Elective", 2, IF(J68="Concentration Studies", 2, _xlfn.IFNA(VLOOKUP(J68, CoursesTable[], 2, FALSE), ""))))</f>
        <v/>
      </c>
      <c r="L68" s="13"/>
      <c r="M68" s="13" t="str">
        <f>IF(L68="Restricted Elective", 2, IF(L68="Open Elective", 2, IF(L68="Concentration Studies", 2, _xlfn.IFNA(VLOOKUP(L68, CoursesTable[], 2, FALSE), ""))))</f>
        <v/>
      </c>
      <c r="N68" s="24"/>
      <c r="O68" s="24"/>
      <c r="P68" s="24"/>
      <c r="Q68" s="24"/>
    </row>
    <row r="69" spans="2:17" x14ac:dyDescent="0.3">
      <c r="B69" t="str" cm="1">
        <f t="array" ref="B69">_xlfn.LET(_xlpm.findElectCredits, INDEX(ElectiveCreditsTable[],MATCH(1,(ElectiveCreditsTable[Audit]=$B$5)*(ElectiveCreditsTable[Elective]=A69),0),3), _xlpm.singAudit, _xlfn.SWITCH(A69,"Restricted Elective",_xlpm.findElectCredits,"Open Elective",_xlpm.findElectCredits, "Concentration Elective", _xlpm.findElectCredits, _xlfn.IFNA(VLOOKUP(A69,CoursesTable[],2,FALSE),"")), _xlpm.duoAudit, _xlfn.SWITCH(A69,"Restricted Elective",_xlpm.findElectCredits,"Open Elective",_xlpm.findElectCredits, "Concentration Elective", _xlpm.findElectCredits, _xlfn.IFNA(VLOOKUP(A69,CoursesTable[],2,FALSE),"")), _xlpm.fullCreditCalc, IF(ISBLANK(#REF!), _xlpm.singAudit, _xlpm.duoAudit), _xlpm.fullCreditCalc)</f>
        <v/>
      </c>
      <c r="C69" s="4" t="str" cm="1">
        <f t="array" ref="C69">_xlfn.LET(_xlpm.electCount, COUNTIF($H$8:$L$101, A69), _xlpm.courseCount, SUMPRODUCT(--ISNUMBER(SEARCH(LEFT(A69, 5), $H$8:$L$101))), _xlpm.equivCount, SUMPRODUCT(--ISNUMBER(SEARCH(INDEX(EquivalenciesTable[CourseA], MATCH(LEFT(A69, 5), EquivalenciesTable[CourseB], 0), 1), $H$8:$L$101))), _xlpm.singAudit, _xlfn.SWITCH(TRUE(), A69 = "Restricted Elective", IF(_xlpm.electCount = 0, "", _xlpm.electCount * 2), A69 = "Open Elective", IF(_xlpm.electCount = 0, "", _xlpm.electCount * 2), A69 = "Concentration Studies", IF(_xlpm.electCount = 0, "", _xlpm.electCount * 2), NOT(ISTEXT(A69)),"", _xlpm.courseCount &gt; 1, "XX", _xlpm.courseCount &gt; 0, "X", _xlpm.equivCount &gt; 0, "X", ""), _xlpm.concurAudit, _xlfn.SWITCH(TRUE(), A69 = "Restricted Elective", IF(_xlpm.electCount = 0, "", _xlpm.electCount * 2), A69 = "Open Elective", IF(_xlpm.electCount = 0, "", _xlpm.electCount * 2), A69 = "Concentration Studies", IF(_xlpm.electCount = 0, "", _xlpm.electCount * 2), NOT(ISTEXT(A69)),"", _xlpm.courseCount &gt; 1, "XX", _xlpm.courseCount &gt; 0, "X", _xlpm.equivCount &gt; 0, "X", ""), _xlpm.finalCalc, IF(ISBLANK(#REF!), _xlpm.singAudit, _xlpm.concurAudit), _xlpm.finalCalc)</f>
        <v/>
      </c>
      <c r="G69" s="20" t="s">
        <v>16</v>
      </c>
      <c r="H69" s="13"/>
      <c r="I69" s="13" t="str">
        <f>IF(SUM(I63:I68)=0,"",SUM(I63:I68))</f>
        <v/>
      </c>
      <c r="J69" s="13"/>
      <c r="K69" s="13" t="str">
        <f>IF(SUM(K63:K68)=0,"",SUM(K63:K68))</f>
        <v/>
      </c>
      <c r="L69" s="13"/>
      <c r="M69" s="13" t="str">
        <f>IF(SUM(M63:M68)=0,"",SUM(M63:M68))</f>
        <v/>
      </c>
      <c r="N69" s="24"/>
      <c r="O69" s="24"/>
      <c r="P69" s="24"/>
      <c r="Q69" s="24"/>
    </row>
    <row r="70" spans="2:17" x14ac:dyDescent="0.3">
      <c r="B70" t="str" cm="1">
        <f t="array" ref="B70">_xlfn.LET(_xlpm.findElectCredits, INDEX(ElectiveCreditsTable[],MATCH(1,(ElectiveCreditsTable[Audit]=$B$5)*(ElectiveCreditsTable[Elective]=A70),0),3), _xlpm.singAudit, _xlfn.SWITCH(A70,"Restricted Elective",_xlpm.findElectCredits,"Open Elective",_xlpm.findElectCredits, "Concentration Elective", _xlpm.findElectCredits, _xlfn.IFNA(VLOOKUP(A70,CoursesTable[],2,FALSE),"")), _xlpm.duoAudit, _xlfn.SWITCH(A70,"Restricted Elective",_xlpm.findElectCredits,"Open Elective",_xlpm.findElectCredits, "Concentration Elective", _xlpm.findElectCredits, _xlfn.IFNA(VLOOKUP(A70,CoursesTable[],2,FALSE),"")), _xlpm.fullCreditCalc, IF(ISBLANK(#REF!), _xlpm.singAudit, _xlpm.duoAudit), _xlpm.fullCreditCalc)</f>
        <v/>
      </c>
      <c r="C70" s="4" t="str" cm="1">
        <f t="array" ref="C70">_xlfn.LET(_xlpm.electCount, COUNTIF($H$8:$L$101, A70), _xlpm.courseCount, SUMPRODUCT(--ISNUMBER(SEARCH(LEFT(A70, 5), $H$8:$L$101))), _xlpm.equivCount, SUMPRODUCT(--ISNUMBER(SEARCH(INDEX(EquivalenciesTable[CourseA], MATCH(LEFT(A70, 5), EquivalenciesTable[CourseB], 0), 1), $H$8:$L$101))), _xlpm.singAudit, _xlfn.SWITCH(TRUE(), A70 = "Restricted Elective", IF(_xlpm.electCount = 0, "", _xlpm.electCount * 2), A70 = "Open Elective", IF(_xlpm.electCount = 0, "", _xlpm.electCount * 2), A70 = "Concentration Studies", IF(_xlpm.electCount = 0, "", _xlpm.electCount * 2), NOT(ISTEXT(A70)),"", _xlpm.courseCount &gt; 1, "XX", _xlpm.courseCount &gt; 0, "X", _xlpm.equivCount &gt; 0, "X", ""), _xlpm.concurAudit, _xlfn.SWITCH(TRUE(), A70 = "Restricted Elective", IF(_xlpm.electCount = 0, "", _xlpm.electCount * 2), A70 = "Open Elective", IF(_xlpm.electCount = 0, "", _xlpm.electCount * 2), A70 = "Concentration Studies", IF(_xlpm.electCount = 0, "", _xlpm.electCount * 2), NOT(ISTEXT(A70)),"", _xlpm.courseCount &gt; 1, "XX", _xlpm.courseCount &gt; 0, "X", _xlpm.equivCount &gt; 0, "X", ""), _xlpm.finalCalc, IF(ISBLANK(#REF!), _xlpm.singAudit, _xlpm.concurAudit), _xlpm.finalCalc)</f>
        <v/>
      </c>
    </row>
    <row r="71" spans="2:17" ht="15.6" x14ac:dyDescent="0.3">
      <c r="B71" t="str" cm="1">
        <f t="array" ref="B71">_xlfn.LET(_xlpm.findElectCredits, INDEX(ElectiveCreditsTable[],MATCH(1,(ElectiveCreditsTable[Audit]=$B$5)*(ElectiveCreditsTable[Elective]=A71),0),3), _xlpm.singAudit, _xlfn.SWITCH(A71,"Restricted Elective",_xlpm.findElectCredits,"Open Elective",_xlpm.findElectCredits, "Concentration Elective", _xlpm.findElectCredits, _xlfn.IFNA(VLOOKUP(A71,CoursesTable[],2,FALSE),"")), _xlpm.duoAudit, _xlfn.SWITCH(A71,"Restricted Elective",_xlpm.findElectCredits,"Open Elective",_xlpm.findElectCredits, "Concentration Elective", _xlpm.findElectCredits, _xlfn.IFNA(VLOOKUP(A71,CoursesTable[],2,FALSE),"")), _xlpm.fullCreditCalc, IF(ISBLANK(#REF!), _xlpm.singAudit, _xlpm.duoAudit), _xlpm.fullCreditCalc)</f>
        <v/>
      </c>
      <c r="C71" s="4" t="str" cm="1">
        <f t="array" ref="C71">_xlfn.LET(_xlpm.electCount, COUNTIF($H$8:$L$101, A71), _xlpm.courseCount, SUMPRODUCT(--ISNUMBER(SEARCH(LEFT(A71, 5), $H$8:$L$101))), _xlpm.equivCount, SUMPRODUCT(--ISNUMBER(SEARCH(INDEX(EquivalenciesTable[CourseA], MATCH(LEFT(A71, 5), EquivalenciesTable[CourseB], 0), 1), $H$8:$L$101))), _xlpm.singAudit, _xlfn.SWITCH(TRUE(), A71 = "Restricted Elective", IF(_xlpm.electCount = 0, "", _xlpm.electCount * 2), A71 = "Open Elective", IF(_xlpm.electCount = 0, "", _xlpm.electCount * 2), A71 = "Concentration Studies", IF(_xlpm.electCount = 0, "", _xlpm.electCount * 2), NOT(ISTEXT(A71)),"", _xlpm.courseCount &gt; 1, "XX", _xlpm.courseCount &gt; 0, "X", _xlpm.equivCount &gt; 0, "X", ""), _xlpm.concurAudit, _xlfn.SWITCH(TRUE(), A71 = "Restricted Elective", IF(_xlpm.electCount = 0, "", _xlpm.electCount * 2), A71 = "Open Elective", IF(_xlpm.electCount = 0, "", _xlpm.electCount * 2), A71 = "Concentration Studies", IF(_xlpm.electCount = 0, "", _xlpm.electCount * 2), NOT(ISTEXT(A71)),"", _xlpm.courseCount &gt; 1, "XX", _xlpm.courseCount &gt; 0, "X", _xlpm.equivCount &gt; 0, "X", ""), _xlpm.finalCalc, IF(ISBLANK(#REF!), _xlpm.singAudit, _xlpm.concurAudit), _xlpm.finalCalc)</f>
        <v/>
      </c>
      <c r="G71" s="26" t="s">
        <v>22</v>
      </c>
      <c r="H71" s="26"/>
      <c r="I71" s="26"/>
      <c r="J71" s="26"/>
      <c r="K71" s="26"/>
      <c r="L71" s="26"/>
      <c r="M71" s="26"/>
    </row>
    <row r="72" spans="2:17" x14ac:dyDescent="0.3">
      <c r="B72" t="str" cm="1">
        <f t="array" ref="B72">_xlfn.LET(_xlpm.findElectCredits, INDEX(ElectiveCreditsTable[],MATCH(1,(ElectiveCreditsTable[Audit]=$B$5)*(ElectiveCreditsTable[Elective]=A72),0),3), _xlpm.singAudit, _xlfn.SWITCH(A72,"Restricted Elective",_xlpm.findElectCredits,"Open Elective",_xlpm.findElectCredits, "Concentration Elective", _xlpm.findElectCredits, _xlfn.IFNA(VLOOKUP(A72,CoursesTable[],2,FALSE),"")), _xlpm.duoAudit, _xlfn.SWITCH(A72,"Restricted Elective",_xlpm.findElectCredits,"Open Elective",_xlpm.findElectCredits, "Concentration Elective", _xlpm.findElectCredits, _xlfn.IFNA(VLOOKUP(A72,CoursesTable[],2,FALSE),"")), _xlpm.fullCreditCalc, IF(ISBLANK(#REF!), _xlpm.singAudit, _xlpm.duoAudit), _xlpm.fullCreditCalc)</f>
        <v/>
      </c>
      <c r="C72" s="4" t="str" cm="1">
        <f t="array" ref="C72">_xlfn.LET(_xlpm.electCount, COUNTIF($H$8:$L$101, A72), _xlpm.courseCount, SUMPRODUCT(--ISNUMBER(SEARCH(LEFT(A72, 5), $H$8:$L$101))), _xlpm.equivCount, SUMPRODUCT(--ISNUMBER(SEARCH(INDEX(EquivalenciesTable[CourseA], MATCH(LEFT(A72, 5), EquivalenciesTable[CourseB], 0), 1), $H$8:$L$101))), _xlpm.singAudit, _xlfn.SWITCH(TRUE(), A72 = "Restricted Elective", IF(_xlpm.electCount = 0, "", _xlpm.electCount * 2), A72 = "Open Elective", IF(_xlpm.electCount = 0, "", _xlpm.electCount * 2), A72 = "Concentration Studies", IF(_xlpm.electCount = 0, "", _xlpm.electCount * 2), NOT(ISTEXT(A72)),"", _xlpm.courseCount &gt; 1, "XX", _xlpm.courseCount &gt; 0, "X", _xlpm.equivCount &gt; 0, "X", ""), _xlpm.concurAudit, _xlfn.SWITCH(TRUE(), A72 = "Restricted Elective", IF(_xlpm.electCount = 0, "", _xlpm.electCount * 2), A72 = "Open Elective", IF(_xlpm.electCount = 0, "", _xlpm.electCount * 2), A72 = "Concentration Studies", IF(_xlpm.electCount = 0, "", _xlpm.electCount * 2), NOT(ISTEXT(A72)),"", _xlpm.courseCount &gt; 1, "XX", _xlpm.courseCount &gt; 0, "X", _xlpm.equivCount &gt; 0, "X", ""), _xlpm.finalCalc, IF(ISBLANK(#REF!), _xlpm.singAudit, _xlpm.concurAudit), _xlpm.finalCalc)</f>
        <v/>
      </c>
      <c r="G72" s="14" t="s">
        <v>11</v>
      </c>
      <c r="H72" s="24" t="s">
        <v>8</v>
      </c>
      <c r="I72" s="24"/>
      <c r="J72" s="24" t="s">
        <v>9</v>
      </c>
      <c r="K72" s="24"/>
      <c r="L72" s="24" t="s">
        <v>10</v>
      </c>
      <c r="M72" s="24"/>
      <c r="N72" s="25" t="s">
        <v>198</v>
      </c>
      <c r="O72" s="25"/>
      <c r="P72" s="25"/>
      <c r="Q72" s="25"/>
    </row>
    <row r="73" spans="2:17" x14ac:dyDescent="0.3">
      <c r="B73" t="str" cm="1">
        <f t="array" ref="B73">_xlfn.LET(_xlpm.findElectCredits, INDEX(ElectiveCreditsTable[],MATCH(1,(ElectiveCreditsTable[Audit]=$B$5)*(ElectiveCreditsTable[Elective]=A73),0),3), _xlpm.singAudit, _xlfn.SWITCH(A73,"Restricted Elective",_xlpm.findElectCredits,"Open Elective",_xlpm.findElectCredits, "Concentration Elective", _xlpm.findElectCredits, _xlfn.IFNA(VLOOKUP(A73,CoursesTable[],2,FALSE),"")), _xlpm.duoAudit, _xlfn.SWITCH(A73,"Restricted Elective",_xlpm.findElectCredits,"Open Elective",_xlpm.findElectCredits, "Concentration Elective", _xlpm.findElectCredits, _xlfn.IFNA(VLOOKUP(A73,CoursesTable[],2,FALSE),"")), _xlpm.fullCreditCalc, IF(ISBLANK(#REF!), _xlpm.singAudit, _xlpm.duoAudit), _xlpm.fullCreditCalc)</f>
        <v/>
      </c>
      <c r="C73" s="4" t="str" cm="1">
        <f t="array" ref="C73">_xlfn.LET(_xlpm.electCount, COUNTIF($H$8:$L$101, A73), _xlpm.courseCount, SUMPRODUCT(--ISNUMBER(SEARCH(LEFT(A73, 5), $H$8:$L$101))), _xlpm.equivCount, SUMPRODUCT(--ISNUMBER(SEARCH(INDEX(EquivalenciesTable[CourseA], MATCH(LEFT(A73, 5), EquivalenciesTable[CourseB], 0), 1), $H$8:$L$101))), _xlpm.singAudit, _xlfn.SWITCH(TRUE(), A73 = "Restricted Elective", IF(_xlpm.electCount = 0, "", _xlpm.electCount * 2), A73 = "Open Elective", IF(_xlpm.electCount = 0, "", _xlpm.electCount * 2), A73 = "Concentration Studies", IF(_xlpm.electCount = 0, "", _xlpm.electCount * 2), NOT(ISTEXT(A73)),"", _xlpm.courseCount &gt; 1, "XX", _xlpm.courseCount &gt; 0, "X", _xlpm.equivCount &gt; 0, "X", ""), _xlpm.concurAudit, _xlfn.SWITCH(TRUE(), A73 = "Restricted Elective", IF(_xlpm.electCount = 0, "", _xlpm.electCount * 2), A73 = "Open Elective", IF(_xlpm.electCount = 0, "", _xlpm.electCount * 2), A73 = "Concentration Studies", IF(_xlpm.electCount = 0, "", _xlpm.electCount * 2), NOT(ISTEXT(A73)),"", _xlpm.courseCount &gt; 1, "XX", _xlpm.courseCount &gt; 0, "X", _xlpm.equivCount &gt; 0, "X", ""), _xlpm.finalCalc, IF(ISBLANK(#REF!), _xlpm.singAudit, _xlpm.concurAudit), _xlpm.finalCalc)</f>
        <v/>
      </c>
      <c r="G73" s="19" t="s">
        <v>7</v>
      </c>
      <c r="H73" s="24" t="str">
        <f>L62</f>
        <v/>
      </c>
      <c r="I73" s="24"/>
      <c r="J73" s="24" t="str">
        <f>IFERROR(H73+1,"")</f>
        <v/>
      </c>
      <c r="K73" s="24"/>
      <c r="L73" s="24" t="str">
        <f>J73</f>
        <v/>
      </c>
      <c r="M73" s="24"/>
      <c r="N73" s="24"/>
      <c r="O73" s="24"/>
      <c r="P73" s="24"/>
      <c r="Q73" s="24"/>
    </row>
    <row r="74" spans="2:17" x14ac:dyDescent="0.3">
      <c r="B74" t="str" cm="1">
        <f t="array" ref="B74">_xlfn.LET(_xlpm.findElectCredits, INDEX(ElectiveCreditsTable[],MATCH(1,(ElectiveCreditsTable[Audit]=$B$5)*(ElectiveCreditsTable[Elective]=A74),0),3), _xlpm.singAudit, _xlfn.SWITCH(A74,"Restricted Elective",_xlpm.findElectCredits,"Open Elective",_xlpm.findElectCredits, "Concentration Elective", _xlpm.findElectCredits, _xlfn.IFNA(VLOOKUP(A74,CoursesTable[],2,FALSE),"")), _xlpm.duoAudit, _xlfn.SWITCH(A74,"Restricted Elective",_xlpm.findElectCredits,"Open Elective",_xlpm.findElectCredits, "Concentration Elective", _xlpm.findElectCredits, _xlfn.IFNA(VLOOKUP(A74,CoursesTable[],2,FALSE),"")), _xlpm.fullCreditCalc, IF(ISBLANK(#REF!), _xlpm.singAudit, _xlpm.duoAudit), _xlpm.fullCreditCalc)</f>
        <v/>
      </c>
      <c r="C74" s="4" t="str" cm="1">
        <f t="array" ref="C74">_xlfn.LET(_xlpm.electCount, COUNTIF($H$8:$L$101, A74), _xlpm.courseCount, SUMPRODUCT(--ISNUMBER(SEARCH(LEFT(A74, 5), $H$8:$L$101))), _xlpm.equivCount, SUMPRODUCT(--ISNUMBER(SEARCH(INDEX(EquivalenciesTable[CourseA], MATCH(LEFT(A74, 5), EquivalenciesTable[CourseB], 0), 1), $H$8:$L$101))), _xlpm.singAudit, _xlfn.SWITCH(TRUE(), A74 = "Restricted Elective", IF(_xlpm.electCount = 0, "", _xlpm.electCount * 2), A74 = "Open Elective", IF(_xlpm.electCount = 0, "", _xlpm.electCount * 2), A74 = "Concentration Studies", IF(_xlpm.electCount = 0, "", _xlpm.electCount * 2), NOT(ISTEXT(A74)),"", _xlpm.courseCount &gt; 1, "XX", _xlpm.courseCount &gt; 0, "X", _xlpm.equivCount &gt; 0, "X", ""), _xlpm.concurAudit, _xlfn.SWITCH(TRUE(), A74 = "Restricted Elective", IF(_xlpm.electCount = 0, "", _xlpm.electCount * 2), A74 = "Open Elective", IF(_xlpm.electCount = 0, "", _xlpm.electCount * 2), A74 = "Concentration Studies", IF(_xlpm.electCount = 0, "", _xlpm.electCount * 2), NOT(ISTEXT(A74)),"", _xlpm.courseCount &gt; 1, "XX", _xlpm.courseCount &gt; 0, "X", _xlpm.equivCount &gt; 0, "X", ""), _xlpm.finalCalc, IF(ISBLANK(#REF!), _xlpm.singAudit, _xlpm.concurAudit), _xlpm.finalCalc)</f>
        <v/>
      </c>
      <c r="G74" s="21"/>
      <c r="H74" s="18"/>
      <c r="I74" s="13" t="str">
        <f>IF(H74="Restricted Elective", 2, IF(H74="Open Elective", 2, IF(H74="Concentration Studies", 2, _xlfn.IFNA(VLOOKUP(H74, CoursesTable[], 2, FALSE), ""))))</f>
        <v/>
      </c>
      <c r="J74" s="13"/>
      <c r="K74" s="13" t="str">
        <f>IF(J74="Restricted Elective", 2, IF(J74="Open Elective", 2, IF(J74="Concentration Studies", 2, _xlfn.IFNA(VLOOKUP(J74, CoursesTable[], 2, FALSE), ""))))</f>
        <v/>
      </c>
      <c r="L74" s="13"/>
      <c r="M74" s="13" t="str">
        <f>IF(L74="Restricted Elective", 2, IF(L74="Open Elective", 2, IF(L74="Concentration Studies", 2, _xlfn.IFNA(VLOOKUP(L74, CoursesTable[], 2, FALSE), ""))))</f>
        <v/>
      </c>
      <c r="N74" s="24"/>
      <c r="O74" s="24"/>
      <c r="P74" s="24"/>
      <c r="Q74" s="24"/>
    </row>
    <row r="75" spans="2:17" x14ac:dyDescent="0.3">
      <c r="B75" t="str" cm="1">
        <f t="array" ref="B75">_xlfn.LET(_xlpm.findElectCredits, INDEX(ElectiveCreditsTable[],MATCH(1,(ElectiveCreditsTable[Audit]=$B$5)*(ElectiveCreditsTable[Elective]=A75),0),3), _xlpm.singAudit, _xlfn.SWITCH(A75,"Restricted Elective",_xlpm.findElectCredits,"Open Elective",_xlpm.findElectCredits, "Concentration Elective", _xlpm.findElectCredits, _xlfn.IFNA(VLOOKUP(A75,CoursesTable[],2,FALSE),"")), _xlpm.duoAudit, _xlfn.SWITCH(A75,"Restricted Elective",_xlpm.findElectCredits,"Open Elective",_xlpm.findElectCredits, "Concentration Elective", _xlpm.findElectCredits, _xlfn.IFNA(VLOOKUP(A75,CoursesTable[],2,FALSE),"")), _xlpm.fullCreditCalc, IF(ISBLANK(#REF!), _xlpm.singAudit, _xlpm.duoAudit), _xlpm.fullCreditCalc)</f>
        <v/>
      </c>
      <c r="C75" s="4" t="str" cm="1">
        <f t="array" ref="C75">_xlfn.LET(_xlpm.electCount, COUNTIF($H$8:$L$101, A75), _xlpm.courseCount, SUMPRODUCT(--ISNUMBER(SEARCH(LEFT(A75, 5), $H$8:$L$101))), _xlpm.equivCount, SUMPRODUCT(--ISNUMBER(SEARCH(INDEX(EquivalenciesTable[CourseA], MATCH(LEFT(A75, 5), EquivalenciesTable[CourseB], 0), 1), $H$8:$L$101))), _xlpm.singAudit, _xlfn.SWITCH(TRUE(), A75 = "Restricted Elective", IF(_xlpm.electCount = 0, "", _xlpm.electCount * 2), A75 = "Open Elective", IF(_xlpm.electCount = 0, "", _xlpm.electCount * 2), A75 = "Concentration Studies", IF(_xlpm.electCount = 0, "", _xlpm.electCount * 2), NOT(ISTEXT(A75)),"", _xlpm.courseCount &gt; 1, "XX", _xlpm.courseCount &gt; 0, "X", _xlpm.equivCount &gt; 0, "X", ""), _xlpm.concurAudit, _xlfn.SWITCH(TRUE(), A75 = "Restricted Elective", IF(_xlpm.electCount = 0, "", _xlpm.electCount * 2), A75 = "Open Elective", IF(_xlpm.electCount = 0, "", _xlpm.electCount * 2), A75 = "Concentration Studies", IF(_xlpm.electCount = 0, "", _xlpm.electCount * 2), NOT(ISTEXT(A75)),"", _xlpm.courseCount &gt; 1, "XX", _xlpm.courseCount &gt; 0, "X", _xlpm.equivCount &gt; 0, "X", ""), _xlpm.finalCalc, IF(ISBLANK(#REF!), _xlpm.singAudit, _xlpm.concurAudit), _xlpm.finalCalc)</f>
        <v/>
      </c>
      <c r="G75" s="22"/>
      <c r="H75" s="18"/>
      <c r="I75" s="13" t="str">
        <f>IF(H75="Restricted Elective", 2, IF(H75="Open Elective", 2, IF(H75="Concentration Studies", 2, _xlfn.IFNA(VLOOKUP(H75, CoursesTable[], 2, FALSE), ""))))</f>
        <v/>
      </c>
      <c r="J75" s="13"/>
      <c r="K75" s="13" t="str">
        <f>IF(J75="Restricted Elective", 2, IF(J75="Open Elective", 2, IF(J75="Concentration Studies", 2, _xlfn.IFNA(VLOOKUP(J75, CoursesTable[], 2, FALSE), ""))))</f>
        <v/>
      </c>
      <c r="L75" s="13"/>
      <c r="M75" s="13" t="str">
        <f>IF(L75="Restricted Elective", 2, IF(L75="Open Elective", 2, IF(L75="Concentration Studies", 2, _xlfn.IFNA(VLOOKUP(L75, CoursesTable[], 2, FALSE), ""))))</f>
        <v/>
      </c>
      <c r="N75" s="24"/>
      <c r="O75" s="24"/>
      <c r="P75" s="24"/>
      <c r="Q75" s="24"/>
    </row>
    <row r="76" spans="2:17" x14ac:dyDescent="0.3">
      <c r="B76" t="str" cm="1">
        <f t="array" ref="B76">_xlfn.LET(_xlpm.findElectCredits, INDEX(ElectiveCreditsTable[],MATCH(1,(ElectiveCreditsTable[Audit]=$B$5)*(ElectiveCreditsTable[Elective]=A76),0),3), _xlpm.singAudit, _xlfn.SWITCH(A76,"Restricted Elective",_xlpm.findElectCredits,"Open Elective",_xlpm.findElectCredits, "Concentration Elective", _xlpm.findElectCredits, _xlfn.IFNA(VLOOKUP(A76,CoursesTable[],2,FALSE),"")), _xlpm.duoAudit, _xlfn.SWITCH(A76,"Restricted Elective",_xlpm.findElectCredits,"Open Elective",_xlpm.findElectCredits, "Concentration Elective", _xlpm.findElectCredits, _xlfn.IFNA(VLOOKUP(A76,CoursesTable[],2,FALSE),"")), _xlpm.fullCreditCalc, IF(ISBLANK(#REF!), _xlpm.singAudit, _xlpm.duoAudit), _xlpm.fullCreditCalc)</f>
        <v/>
      </c>
      <c r="C76" s="4" t="str" cm="1">
        <f t="array" ref="C76">_xlfn.LET(_xlpm.electCount, COUNTIF($H$8:$L$101, A76), _xlpm.courseCount, SUMPRODUCT(--ISNUMBER(SEARCH(LEFT(A76, 5), $H$8:$L$101))), _xlpm.equivCount, SUMPRODUCT(--ISNUMBER(SEARCH(INDEX(EquivalenciesTable[CourseA], MATCH(LEFT(A76, 5), EquivalenciesTable[CourseB], 0), 1), $H$8:$L$101))), _xlpm.singAudit, _xlfn.SWITCH(TRUE(), A76 = "Restricted Elective", IF(_xlpm.electCount = 0, "", _xlpm.electCount * 2), A76 = "Open Elective", IF(_xlpm.electCount = 0, "", _xlpm.electCount * 2), A76 = "Concentration Studies", IF(_xlpm.electCount = 0, "", _xlpm.electCount * 2), NOT(ISTEXT(A76)),"", _xlpm.courseCount &gt; 1, "XX", _xlpm.courseCount &gt; 0, "X", _xlpm.equivCount &gt; 0, "X", ""), _xlpm.concurAudit, _xlfn.SWITCH(TRUE(), A76 = "Restricted Elective", IF(_xlpm.electCount = 0, "", _xlpm.electCount * 2), A76 = "Open Elective", IF(_xlpm.electCount = 0, "", _xlpm.electCount * 2), A76 = "Concentration Studies", IF(_xlpm.electCount = 0, "", _xlpm.electCount * 2), NOT(ISTEXT(A76)),"", _xlpm.courseCount &gt; 1, "XX", _xlpm.courseCount &gt; 0, "X", _xlpm.equivCount &gt; 0, "X", ""), _xlpm.finalCalc, IF(ISBLANK(#REF!), _xlpm.singAudit, _xlpm.concurAudit), _xlpm.finalCalc)</f>
        <v/>
      </c>
      <c r="G76" s="22"/>
      <c r="H76" s="18"/>
      <c r="I76" s="13" t="str">
        <f>IF(H76="Restricted Elective", 2, IF(H76="Open Elective", 2, IF(H76="Concentration Studies", 2, _xlfn.IFNA(VLOOKUP(H76, CoursesTable[], 2, FALSE), ""))))</f>
        <v/>
      </c>
      <c r="J76" s="13"/>
      <c r="K76" s="13" t="str">
        <f>IF(J76="Restricted Elective", 2, IF(J76="Open Elective", 2, IF(J76="Concentration Studies", 2, _xlfn.IFNA(VLOOKUP(J76, CoursesTable[], 2, FALSE), ""))))</f>
        <v/>
      </c>
      <c r="L76" s="13"/>
      <c r="M76" s="13" t="str">
        <f>IF(L76="Restricted Elective", 2, IF(L76="Open Elective", 2, IF(L76="Concentration Studies", 2, _xlfn.IFNA(VLOOKUP(L76, CoursesTable[], 2, FALSE), ""))))</f>
        <v/>
      </c>
      <c r="N76" s="24"/>
      <c r="O76" s="24"/>
      <c r="P76" s="24"/>
      <c r="Q76" s="24"/>
    </row>
    <row r="77" spans="2:17" x14ac:dyDescent="0.3">
      <c r="B77" t="str" cm="1">
        <f t="array" ref="B77">_xlfn.LET(_xlpm.findElectCredits, INDEX(ElectiveCreditsTable[],MATCH(1,(ElectiveCreditsTable[Audit]=$B$5)*(ElectiveCreditsTable[Elective]=A77),0),3), _xlpm.singAudit, _xlfn.SWITCH(A77,"Restricted Elective",_xlpm.findElectCredits,"Open Elective",_xlpm.findElectCredits, "Concentration Elective", _xlpm.findElectCredits, _xlfn.IFNA(VLOOKUP(A77,CoursesTable[],2,FALSE),"")), _xlpm.duoAudit, _xlfn.SWITCH(A77,"Restricted Elective",_xlpm.findElectCredits,"Open Elective",_xlpm.findElectCredits, "Concentration Elective", _xlpm.findElectCredits, _xlfn.IFNA(VLOOKUP(A77,CoursesTable[],2,FALSE),"")), _xlpm.fullCreditCalc, IF(ISBLANK(#REF!), _xlpm.singAudit, _xlpm.duoAudit), _xlpm.fullCreditCalc)</f>
        <v/>
      </c>
      <c r="C77" s="4" t="str" cm="1">
        <f t="array" ref="C77">_xlfn.LET(_xlpm.electCount, COUNTIF($H$8:$L$101, A77), _xlpm.courseCount, SUMPRODUCT(--ISNUMBER(SEARCH(LEFT(A77, 5), $H$8:$L$101))), _xlpm.equivCount, SUMPRODUCT(--ISNUMBER(SEARCH(INDEX(EquivalenciesTable[CourseA], MATCH(LEFT(A77, 5), EquivalenciesTable[CourseB], 0), 1), $H$8:$L$101))), _xlpm.singAudit, _xlfn.SWITCH(TRUE(), A77 = "Restricted Elective", IF(_xlpm.electCount = 0, "", _xlpm.electCount * 2), A77 = "Open Elective", IF(_xlpm.electCount = 0, "", _xlpm.electCount * 2), A77 = "Concentration Studies", IF(_xlpm.electCount = 0, "", _xlpm.electCount * 2), NOT(ISTEXT(A77)),"", _xlpm.courseCount &gt; 1, "XX", _xlpm.courseCount &gt; 0, "X", _xlpm.equivCount &gt; 0, "X", ""), _xlpm.concurAudit, _xlfn.SWITCH(TRUE(), A77 = "Restricted Elective", IF(_xlpm.electCount = 0, "", _xlpm.electCount * 2), A77 = "Open Elective", IF(_xlpm.electCount = 0, "", _xlpm.electCount * 2), A77 = "Concentration Studies", IF(_xlpm.electCount = 0, "", _xlpm.electCount * 2), NOT(ISTEXT(A77)),"", _xlpm.courseCount &gt; 1, "XX", _xlpm.courseCount &gt; 0, "X", _xlpm.equivCount &gt; 0, "X", ""), _xlpm.finalCalc, IF(ISBLANK(#REF!), _xlpm.singAudit, _xlpm.concurAudit), _xlpm.finalCalc)</f>
        <v/>
      </c>
      <c r="G77" s="22"/>
      <c r="H77" s="18"/>
      <c r="I77" s="13" t="str">
        <f>IF(H77="Restricted Elective", 2, IF(H77="Open Elective", 2, IF(H77="Concentration Studies", 2, _xlfn.IFNA(VLOOKUP(H77, CoursesTable[], 2, FALSE), ""))))</f>
        <v/>
      </c>
      <c r="J77" s="13"/>
      <c r="K77" s="13" t="str">
        <f>IF(J77="Restricted Elective", 2, IF(J77="Open Elective", 2, IF(J77="Concentration Studies", 2, _xlfn.IFNA(VLOOKUP(J77, CoursesTable[], 2, FALSE), ""))))</f>
        <v/>
      </c>
      <c r="L77" s="13"/>
      <c r="M77" s="13" t="str">
        <f>IF(L77="Restricted Elective", 2, IF(L77="Open Elective", 2, IF(L77="Concentration Studies", 2, _xlfn.IFNA(VLOOKUP(L77, CoursesTable[], 2, FALSE), ""))))</f>
        <v/>
      </c>
      <c r="N77" s="24"/>
      <c r="O77" s="24"/>
      <c r="P77" s="24"/>
      <c r="Q77" s="24"/>
    </row>
    <row r="78" spans="2:17" x14ac:dyDescent="0.3">
      <c r="B78" t="str" cm="1">
        <f t="array" ref="B78">_xlfn.LET(_xlpm.findElectCredits, INDEX(ElectiveCreditsTable[],MATCH(1,(ElectiveCreditsTable[Audit]=$B$5)*(ElectiveCreditsTable[Elective]=A78),0),3), _xlpm.singAudit, _xlfn.SWITCH(A78,"Restricted Elective",_xlpm.findElectCredits,"Open Elective",_xlpm.findElectCredits, "Concentration Elective", _xlpm.findElectCredits, _xlfn.IFNA(VLOOKUP(A78,CoursesTable[],2,FALSE),"")), _xlpm.duoAudit, _xlfn.SWITCH(A78,"Restricted Elective",_xlpm.findElectCredits,"Open Elective",_xlpm.findElectCredits, "Concentration Elective", _xlpm.findElectCredits, _xlfn.IFNA(VLOOKUP(A78,CoursesTable[],2,FALSE),"")), _xlpm.fullCreditCalc, IF(ISBLANK(#REF!), _xlpm.singAudit, _xlpm.duoAudit), _xlpm.fullCreditCalc)</f>
        <v/>
      </c>
      <c r="C78" s="4" t="str" cm="1">
        <f t="array" ref="C78">_xlfn.LET(_xlpm.electCount, COUNTIF($H$8:$L$101, A78), _xlpm.courseCount, SUMPRODUCT(--ISNUMBER(SEARCH(LEFT(A78, 5), $H$8:$L$101))), _xlpm.equivCount, SUMPRODUCT(--ISNUMBER(SEARCH(INDEX(EquivalenciesTable[CourseA], MATCH(LEFT(A78, 5), EquivalenciesTable[CourseB], 0), 1), $H$8:$L$101))), _xlpm.singAudit, _xlfn.SWITCH(TRUE(), A78 = "Restricted Elective", IF(_xlpm.electCount = 0, "", _xlpm.electCount * 2), A78 = "Open Elective", IF(_xlpm.electCount = 0, "", _xlpm.electCount * 2), A78 = "Concentration Studies", IF(_xlpm.electCount = 0, "", _xlpm.electCount * 2), NOT(ISTEXT(A78)),"", _xlpm.courseCount &gt; 1, "XX", _xlpm.courseCount &gt; 0, "X", _xlpm.equivCount &gt; 0, "X", ""), _xlpm.concurAudit, _xlfn.SWITCH(TRUE(), A78 = "Restricted Elective", IF(_xlpm.electCount = 0, "", _xlpm.electCount * 2), A78 = "Open Elective", IF(_xlpm.electCount = 0, "", _xlpm.electCount * 2), A78 = "Concentration Studies", IF(_xlpm.electCount = 0, "", _xlpm.electCount * 2), NOT(ISTEXT(A78)),"", _xlpm.courseCount &gt; 1, "XX", _xlpm.courseCount &gt; 0, "X", _xlpm.equivCount &gt; 0, "X", ""), _xlpm.finalCalc, IF(ISBLANK(#REF!), _xlpm.singAudit, _xlpm.concurAudit), _xlpm.finalCalc)</f>
        <v/>
      </c>
      <c r="G78" s="22"/>
      <c r="H78" s="18"/>
      <c r="I78" s="13" t="str">
        <f>IF(H78="Restricted Elective", 2, IF(H78="Open Elective", 2, IF(H78="Concentration Studies", 2, _xlfn.IFNA(VLOOKUP(H78, CoursesTable[], 2, FALSE), ""))))</f>
        <v/>
      </c>
      <c r="J78" s="13"/>
      <c r="K78" s="13" t="str">
        <f>IF(J78="Restricted Elective", 2, IF(J78="Open Elective", 2, IF(J78="Concentration Studies", 2, _xlfn.IFNA(VLOOKUP(J78, CoursesTable[], 2, FALSE), ""))))</f>
        <v/>
      </c>
      <c r="L78" s="13"/>
      <c r="M78" s="13" t="str">
        <f>IF(L78="Restricted Elective", 2, IF(L78="Open Elective", 2, IF(L78="Concentration Studies", 2, _xlfn.IFNA(VLOOKUP(L78, CoursesTable[], 2, FALSE), ""))))</f>
        <v/>
      </c>
      <c r="N78" s="24"/>
      <c r="O78" s="24"/>
      <c r="P78" s="24"/>
      <c r="Q78" s="24"/>
    </row>
    <row r="79" spans="2:17" x14ac:dyDescent="0.3">
      <c r="B79" t="str" cm="1">
        <f t="array" ref="B79">_xlfn.LET(_xlpm.findElectCredits, INDEX(ElectiveCreditsTable[],MATCH(1,(ElectiveCreditsTable[Audit]=$B$5)*(ElectiveCreditsTable[Elective]=A79),0),3), _xlpm.singAudit, _xlfn.SWITCH(A79,"Restricted Elective",_xlpm.findElectCredits,"Open Elective",_xlpm.findElectCredits, "Concentration Elective", _xlpm.findElectCredits, _xlfn.IFNA(VLOOKUP(A79,CoursesTable[],2,FALSE),"")), _xlpm.duoAudit, _xlfn.SWITCH(A79,"Restricted Elective",_xlpm.findElectCredits,"Open Elective",_xlpm.findElectCredits, "Concentration Elective", _xlpm.findElectCredits, _xlfn.IFNA(VLOOKUP(A79,CoursesTable[],2,FALSE),"")), _xlpm.fullCreditCalc, IF(ISBLANK(#REF!), _xlpm.singAudit, _xlpm.duoAudit), _xlpm.fullCreditCalc)</f>
        <v/>
      </c>
      <c r="C79" s="4" t="str" cm="1">
        <f t="array" ref="C79">_xlfn.LET(_xlpm.electCount, COUNTIF($H$8:$L$101, A79), _xlpm.courseCount, SUMPRODUCT(--ISNUMBER(SEARCH(LEFT(A79, 5), $H$8:$L$101))), _xlpm.equivCount, SUMPRODUCT(--ISNUMBER(SEARCH(INDEX(EquivalenciesTable[CourseA], MATCH(LEFT(A79, 5), EquivalenciesTable[CourseB], 0), 1), $H$8:$L$101))), _xlpm.singAudit, _xlfn.SWITCH(TRUE(), A79 = "Restricted Elective", IF(_xlpm.electCount = 0, "", _xlpm.electCount * 2), A79 = "Open Elective", IF(_xlpm.electCount = 0, "", _xlpm.electCount * 2), A79 = "Concentration Studies", IF(_xlpm.electCount = 0, "", _xlpm.electCount * 2), NOT(ISTEXT(A79)),"", _xlpm.courseCount &gt; 1, "XX", _xlpm.courseCount &gt; 0, "X", _xlpm.equivCount &gt; 0, "X", ""), _xlpm.concurAudit, _xlfn.SWITCH(TRUE(), A79 = "Restricted Elective", IF(_xlpm.electCount = 0, "", _xlpm.electCount * 2), A79 = "Open Elective", IF(_xlpm.electCount = 0, "", _xlpm.electCount * 2), A79 = "Concentration Studies", IF(_xlpm.electCount = 0, "", _xlpm.electCount * 2), NOT(ISTEXT(A79)),"", _xlpm.courseCount &gt; 1, "XX", _xlpm.courseCount &gt; 0, "X", _xlpm.equivCount &gt; 0, "X", ""), _xlpm.finalCalc, IF(ISBLANK(#REF!), _xlpm.singAudit, _xlpm.concurAudit), _xlpm.finalCalc)</f>
        <v/>
      </c>
      <c r="G79" s="23"/>
      <c r="H79" s="18"/>
      <c r="I79" s="13" t="str">
        <f>IF(H79="Restricted Elective", 2, IF(H79="Open Elective", 2, IF(H79="Concentration Studies", 2, _xlfn.IFNA(VLOOKUP(H79, CoursesTable[], 2, FALSE), ""))))</f>
        <v/>
      </c>
      <c r="J79" s="13"/>
      <c r="K79" s="13" t="str">
        <f>IF(J79="Restricted Elective", 2, IF(J79="Open Elective", 2, IF(J79="Concentration Studies", 2, _xlfn.IFNA(VLOOKUP(J79, CoursesTable[], 2, FALSE), ""))))</f>
        <v/>
      </c>
      <c r="L79" s="13"/>
      <c r="M79" s="13" t="str">
        <f>IF(L79="Restricted Elective", 2, IF(L79="Open Elective", 2, IF(L79="Concentration Studies", 2, _xlfn.IFNA(VLOOKUP(L79, CoursesTable[], 2, FALSE), ""))))</f>
        <v/>
      </c>
      <c r="N79" s="24"/>
      <c r="O79" s="24"/>
      <c r="P79" s="24"/>
      <c r="Q79" s="24"/>
    </row>
    <row r="80" spans="2:17" x14ac:dyDescent="0.3">
      <c r="B80" t="str" cm="1">
        <f t="array" ref="B80">_xlfn.LET(_xlpm.findElectCredits, INDEX(ElectiveCreditsTable[],MATCH(1,(ElectiveCreditsTable[Audit]=$B$5)*(ElectiveCreditsTable[Elective]=A80),0),3), _xlpm.singAudit, _xlfn.SWITCH(A80,"Restricted Elective",_xlpm.findElectCredits,"Open Elective",_xlpm.findElectCredits, "Concentration Elective", _xlpm.findElectCredits, _xlfn.IFNA(VLOOKUP(A80,CoursesTable[],2,FALSE),"")), _xlpm.duoAudit, _xlfn.SWITCH(A80,"Restricted Elective",_xlpm.findElectCredits,"Open Elective",_xlpm.findElectCredits, "Concentration Elective", _xlpm.findElectCredits, _xlfn.IFNA(VLOOKUP(A80,CoursesTable[],2,FALSE),"")), _xlpm.fullCreditCalc, IF(ISBLANK(#REF!), _xlpm.singAudit, _xlpm.duoAudit), _xlpm.fullCreditCalc)</f>
        <v/>
      </c>
      <c r="C80" s="4" t="str" cm="1">
        <f t="array" ref="C80">_xlfn.LET(_xlpm.electCount, COUNTIF($H$8:$L$101, A80), _xlpm.courseCount, SUMPRODUCT(--ISNUMBER(SEARCH(LEFT(A80, 5), $H$8:$L$101))), _xlpm.equivCount, SUMPRODUCT(--ISNUMBER(SEARCH(INDEX(EquivalenciesTable[CourseA], MATCH(LEFT(A80, 5), EquivalenciesTable[CourseB], 0), 1), $H$8:$L$101))), _xlpm.singAudit, _xlfn.SWITCH(TRUE(), A80 = "Restricted Elective", IF(_xlpm.electCount = 0, "", _xlpm.electCount * 2), A80 = "Open Elective", IF(_xlpm.electCount = 0, "", _xlpm.electCount * 2), A80 = "Concentration Studies", IF(_xlpm.electCount = 0, "", _xlpm.electCount * 2), NOT(ISTEXT(A80)),"", _xlpm.courseCount &gt; 1, "XX", _xlpm.courseCount &gt; 0, "X", _xlpm.equivCount &gt; 0, "X", ""), _xlpm.concurAudit, _xlfn.SWITCH(TRUE(), A80 = "Restricted Elective", IF(_xlpm.electCount = 0, "", _xlpm.electCount * 2), A80 = "Open Elective", IF(_xlpm.electCount = 0, "", _xlpm.electCount * 2), A80 = "Concentration Studies", IF(_xlpm.electCount = 0, "", _xlpm.electCount * 2), NOT(ISTEXT(A80)),"", _xlpm.courseCount &gt; 1, "XX", _xlpm.courseCount &gt; 0, "X", _xlpm.equivCount &gt; 0, "X", ""), _xlpm.finalCalc, IF(ISBLANK(#REF!), _xlpm.singAudit, _xlpm.concurAudit), _xlpm.finalCalc)</f>
        <v/>
      </c>
      <c r="G80" s="20" t="s">
        <v>16</v>
      </c>
      <c r="H80" s="13"/>
      <c r="I80" s="13" t="str">
        <f>IF(SUM(I74:I79)=0,"",SUM(I74:I79))</f>
        <v/>
      </c>
      <c r="J80" s="13"/>
      <c r="K80" s="13" t="str">
        <f>IF(SUM(K74:K79)=0,"",SUM(K74:K79))</f>
        <v/>
      </c>
      <c r="L80" s="13"/>
      <c r="M80" s="13" t="str">
        <f>IF(SUM(M74:M79)=0,"",SUM(M74:M79))</f>
        <v/>
      </c>
      <c r="N80" s="24"/>
      <c r="O80" s="24"/>
      <c r="P80" s="24"/>
      <c r="Q80" s="24"/>
    </row>
    <row r="81" spans="2:17" x14ac:dyDescent="0.3">
      <c r="B81" t="str" cm="1">
        <f t="array" ref="B81">_xlfn.LET(_xlpm.findElectCredits, INDEX(ElectiveCreditsTable[],MATCH(1,(ElectiveCreditsTable[Audit]=$B$5)*(ElectiveCreditsTable[Elective]=A81),0),3), _xlpm.singAudit, _xlfn.SWITCH(A81,"Restricted Elective",_xlpm.findElectCredits,"Open Elective",_xlpm.findElectCredits, "Concentration Elective", _xlpm.findElectCredits, _xlfn.IFNA(VLOOKUP(A81,CoursesTable[],2,FALSE),"")), _xlpm.duoAudit, _xlfn.SWITCH(A81,"Restricted Elective",_xlpm.findElectCredits,"Open Elective",_xlpm.findElectCredits, "Concentration Elective", _xlpm.findElectCredits, _xlfn.IFNA(VLOOKUP(A81,CoursesTable[],2,FALSE),"")), _xlpm.fullCreditCalc, IF(ISBLANK(#REF!), _xlpm.singAudit, _xlpm.duoAudit), _xlpm.fullCreditCalc)</f>
        <v/>
      </c>
      <c r="C81" s="4" t="str" cm="1">
        <f t="array" ref="C81">_xlfn.LET(_xlpm.electCount, COUNTIF($H$8:$L$101, A81), _xlpm.courseCount, SUMPRODUCT(--ISNUMBER(SEARCH(LEFT(A81, 5), $H$8:$L$101))), _xlpm.equivCount, SUMPRODUCT(--ISNUMBER(SEARCH(INDEX(EquivalenciesTable[CourseA], MATCH(LEFT(A81, 5), EquivalenciesTable[CourseB], 0), 1), $H$8:$L$101))), _xlpm.singAudit, _xlfn.SWITCH(TRUE(), A81 = "Restricted Elective", IF(_xlpm.electCount = 0, "", _xlpm.electCount * 2), A81 = "Open Elective", IF(_xlpm.electCount = 0, "", _xlpm.electCount * 2), A81 = "Concentration Studies", IF(_xlpm.electCount = 0, "", _xlpm.electCount * 2), NOT(ISTEXT(A81)),"", _xlpm.courseCount &gt; 1, "XX", _xlpm.courseCount &gt; 0, "X", _xlpm.equivCount &gt; 0, "X", ""), _xlpm.concurAudit, _xlfn.SWITCH(TRUE(), A81 = "Restricted Elective", IF(_xlpm.electCount = 0, "", _xlpm.electCount * 2), A81 = "Open Elective", IF(_xlpm.electCount = 0, "", _xlpm.electCount * 2), A81 = "Concentration Studies", IF(_xlpm.electCount = 0, "", _xlpm.electCount * 2), NOT(ISTEXT(A81)),"", _xlpm.courseCount &gt; 1, "XX", _xlpm.courseCount &gt; 0, "X", _xlpm.equivCount &gt; 0, "X", ""), _xlpm.finalCalc, IF(ISBLANK(#REF!), _xlpm.singAudit, _xlpm.concurAudit), _xlpm.finalCalc)</f>
        <v/>
      </c>
    </row>
    <row r="82" spans="2:17" ht="15.6" x14ac:dyDescent="0.3">
      <c r="B82" t="str" cm="1">
        <f t="array" ref="B82">_xlfn.LET(_xlpm.findElectCredits, INDEX(ElectiveCreditsTable[],MATCH(1,(ElectiveCreditsTable[Audit]=$B$5)*(ElectiveCreditsTable[Elective]=A82),0),3), _xlpm.singAudit, _xlfn.SWITCH(A82,"Restricted Elective",_xlpm.findElectCredits,"Open Elective",_xlpm.findElectCredits, "Concentration Elective", _xlpm.findElectCredits, _xlfn.IFNA(VLOOKUP(A82,CoursesTable[],2,FALSE),"")), _xlpm.duoAudit, _xlfn.SWITCH(A82,"Restricted Elective",_xlpm.findElectCredits,"Open Elective",_xlpm.findElectCredits, "Concentration Elective", _xlpm.findElectCredits, _xlfn.IFNA(VLOOKUP(A82,CoursesTable[],2,FALSE),"")), _xlpm.fullCreditCalc, IF(ISBLANK(#REF!), _xlpm.singAudit, _xlpm.duoAudit), _xlpm.fullCreditCalc)</f>
        <v/>
      </c>
      <c r="G82" s="26" t="s">
        <v>23</v>
      </c>
      <c r="H82" s="26"/>
      <c r="I82" s="26"/>
      <c r="J82" s="26"/>
      <c r="K82" s="26"/>
      <c r="L82" s="26"/>
      <c r="M82" s="26"/>
    </row>
    <row r="83" spans="2:17" x14ac:dyDescent="0.3">
      <c r="B83" t="str" cm="1">
        <f t="array" ref="B83">_xlfn.LET(_xlpm.findElectCredits, INDEX(ElectiveCreditsTable[],MATCH(1,(ElectiveCreditsTable[Audit]=$B$5)*(ElectiveCreditsTable[Elective]=A83),0),3), _xlpm.singAudit, _xlfn.SWITCH(A83,"Restricted Elective",_xlpm.findElectCredits,"Open Elective",_xlpm.findElectCredits, "Concentration Elective", _xlpm.findElectCredits, _xlfn.IFNA(VLOOKUP(A83,CoursesTable[],2,FALSE),"")), _xlpm.duoAudit, _xlfn.SWITCH(A83,"Restricted Elective",_xlpm.findElectCredits,"Open Elective",_xlpm.findElectCredits, "Concentration Elective", _xlpm.findElectCredits, _xlfn.IFNA(VLOOKUP(A83,CoursesTable[],2,FALSE),"")), _xlpm.fullCreditCalc, IF(ISBLANK(#REF!), _xlpm.singAudit, _xlpm.duoAudit), _xlpm.fullCreditCalc)</f>
        <v/>
      </c>
      <c r="G83" s="14" t="s">
        <v>11</v>
      </c>
      <c r="H83" s="24" t="s">
        <v>8</v>
      </c>
      <c r="I83" s="24"/>
      <c r="J83" s="24" t="s">
        <v>9</v>
      </c>
      <c r="K83" s="24"/>
      <c r="L83" s="24" t="s">
        <v>10</v>
      </c>
      <c r="M83" s="24"/>
      <c r="N83" s="25" t="s">
        <v>198</v>
      </c>
      <c r="O83" s="25"/>
      <c r="P83" s="25"/>
      <c r="Q83" s="25"/>
    </row>
    <row r="84" spans="2:17" x14ac:dyDescent="0.3">
      <c r="B84" t="str" cm="1">
        <f t="array" ref="B84">_xlfn.LET(_xlpm.findElectCredits, INDEX(ElectiveCreditsTable[],MATCH(1,(ElectiveCreditsTable[Audit]=$B$5)*(ElectiveCreditsTable[Elective]=A84),0),3), _xlpm.singAudit, _xlfn.SWITCH(A84,"Restricted Elective",_xlpm.findElectCredits,"Open Elective",_xlpm.findElectCredits, "Concentration Elective", _xlpm.findElectCredits, _xlfn.IFNA(VLOOKUP(A84,CoursesTable[],2,FALSE),"")), _xlpm.duoAudit, _xlfn.SWITCH(A84,"Restricted Elective",_xlpm.findElectCredits,"Open Elective",_xlpm.findElectCredits, "Concentration Elective", _xlpm.findElectCredits, _xlfn.IFNA(VLOOKUP(A84,CoursesTable[],2,FALSE),"")), _xlpm.fullCreditCalc, IF(ISBLANK(#REF!), _xlpm.singAudit, _xlpm.duoAudit), _xlpm.fullCreditCalc)</f>
        <v/>
      </c>
      <c r="G84" s="19" t="s">
        <v>7</v>
      </c>
      <c r="H84" s="24" t="str">
        <f>L73</f>
        <v/>
      </c>
      <c r="I84" s="24"/>
      <c r="J84" s="24" t="str">
        <f>IFERROR(H84+1,"")</f>
        <v/>
      </c>
      <c r="K84" s="24"/>
      <c r="L84" s="24" t="str">
        <f>J84</f>
        <v/>
      </c>
      <c r="M84" s="24"/>
      <c r="N84" s="24"/>
      <c r="O84" s="24"/>
      <c r="P84" s="24"/>
      <c r="Q84" s="24"/>
    </row>
    <row r="85" spans="2:17" x14ac:dyDescent="0.3">
      <c r="B85" t="str" cm="1">
        <f t="array" ref="B85">_xlfn.LET(_xlpm.findElectCredits, INDEX(ElectiveCreditsTable[],MATCH(1,(ElectiveCreditsTable[Audit]=$B$5)*(ElectiveCreditsTable[Elective]=A85),0),3), _xlpm.singAudit, _xlfn.SWITCH(A85,"Restricted Elective",_xlpm.findElectCredits,"Open Elective",_xlpm.findElectCredits, "Concentration Elective", _xlpm.findElectCredits, _xlfn.IFNA(VLOOKUP(A85,CoursesTable[],2,FALSE),"")), _xlpm.duoAudit, _xlfn.SWITCH(A85,"Restricted Elective",_xlpm.findElectCredits,"Open Elective",_xlpm.findElectCredits, "Concentration Elective", _xlpm.findElectCredits, _xlfn.IFNA(VLOOKUP(A85,CoursesTable[],2,FALSE),"")), _xlpm.fullCreditCalc, IF(ISBLANK(#REF!), _xlpm.singAudit, _xlpm.duoAudit), _xlpm.fullCreditCalc)</f>
        <v/>
      </c>
      <c r="G85" s="21"/>
      <c r="H85" s="18"/>
      <c r="I85" s="13" t="str">
        <f>IF(H85="Restricted Elective", 2, IF(H85="Open Elective", 2, IF(H85="Concentration Studies", 2, _xlfn.IFNA(VLOOKUP(H85, CoursesTable[], 2, FALSE), ""))))</f>
        <v/>
      </c>
      <c r="J85" s="13"/>
      <c r="K85" s="13" t="str">
        <f>IF(J85="Restricted Elective", 2, IF(J85="Open Elective", 2, IF(J85="Concentration Studies", 2, _xlfn.IFNA(VLOOKUP(J85, CoursesTable[], 2, FALSE), ""))))</f>
        <v/>
      </c>
      <c r="L85" s="13"/>
      <c r="M85" s="13" t="str">
        <f>IF(L85="Restricted Elective", 2, IF(L85="Open Elective", 2, IF(L85="Concentration Studies", 2, _xlfn.IFNA(VLOOKUP(L85, CoursesTable[], 2, FALSE), ""))))</f>
        <v/>
      </c>
      <c r="N85" s="24"/>
      <c r="O85" s="24"/>
      <c r="P85" s="24"/>
      <c r="Q85" s="24"/>
    </row>
    <row r="86" spans="2:17" x14ac:dyDescent="0.3">
      <c r="B86" t="str" cm="1">
        <f t="array" ref="B86">_xlfn.LET(_xlpm.findElectCredits, INDEX(ElectiveCreditsTable[],MATCH(1,(ElectiveCreditsTable[Audit]=$B$5)*(ElectiveCreditsTable[Elective]=A86),0),3), _xlpm.singAudit, _xlfn.SWITCH(A86,"Restricted Elective",_xlpm.findElectCredits,"Open Elective",_xlpm.findElectCredits, "Concentration Elective", _xlpm.findElectCredits, _xlfn.IFNA(VLOOKUP(A86,CoursesTable[],2,FALSE),"")), _xlpm.duoAudit, _xlfn.SWITCH(A86,"Restricted Elective",_xlpm.findElectCredits,"Open Elective",_xlpm.findElectCredits, "Concentration Elective", _xlpm.findElectCredits, _xlfn.IFNA(VLOOKUP(A86,CoursesTable[],2,FALSE),"")), _xlpm.fullCreditCalc, IF(ISBLANK(#REF!), _xlpm.singAudit, _xlpm.duoAudit), _xlpm.fullCreditCalc)</f>
        <v/>
      </c>
      <c r="G86" s="22"/>
      <c r="H86" s="18"/>
      <c r="I86" s="13" t="str">
        <f>IF(H86="Restricted Elective", 2, IF(H86="Open Elective", 2, IF(H86="Concentration Studies", 2, _xlfn.IFNA(VLOOKUP(H86, CoursesTable[], 2, FALSE), ""))))</f>
        <v/>
      </c>
      <c r="J86" s="13"/>
      <c r="K86" s="13" t="str">
        <f>IF(J86="Restricted Elective", 2, IF(J86="Open Elective", 2, IF(J86="Concentration Studies", 2, _xlfn.IFNA(VLOOKUP(J86, CoursesTable[], 2, FALSE), ""))))</f>
        <v/>
      </c>
      <c r="L86" s="13"/>
      <c r="M86" s="13" t="str">
        <f>IF(L86="Restricted Elective", 2, IF(L86="Open Elective", 2, IF(L86="Concentration Studies", 2, _xlfn.IFNA(VLOOKUP(L86, CoursesTable[], 2, FALSE), ""))))</f>
        <v/>
      </c>
      <c r="N86" s="24"/>
      <c r="O86" s="24"/>
      <c r="P86" s="24"/>
      <c r="Q86" s="24"/>
    </row>
    <row r="87" spans="2:17" x14ac:dyDescent="0.3">
      <c r="B87" t="str" cm="1">
        <f t="array" ref="B87">_xlfn.LET(_xlpm.findElectCredits, INDEX(ElectiveCreditsTable[],MATCH(1,(ElectiveCreditsTable[Audit]=$B$5)*(ElectiveCreditsTable[Elective]=A87),0),3), _xlpm.singAudit, _xlfn.SWITCH(A87,"Restricted Elective",_xlpm.findElectCredits,"Open Elective",_xlpm.findElectCredits, "Concentration Elective", _xlpm.findElectCredits, _xlfn.IFNA(VLOOKUP(A87,CoursesTable[],2,FALSE),"")), _xlpm.duoAudit, _xlfn.SWITCH(A87,"Restricted Elective",_xlpm.findElectCredits,"Open Elective",_xlpm.findElectCredits, "Concentration Elective", _xlpm.findElectCredits, _xlfn.IFNA(VLOOKUP(A87,CoursesTable[],2,FALSE),"")), _xlpm.fullCreditCalc, IF(ISBLANK(#REF!), _xlpm.singAudit, _xlpm.duoAudit), _xlpm.fullCreditCalc)</f>
        <v/>
      </c>
      <c r="G87" s="22"/>
      <c r="H87" s="18"/>
      <c r="I87" s="13" t="str">
        <f>IF(H87="Restricted Elective", 2, IF(H87="Open Elective", 2, IF(H87="Concentration Studies", 2, _xlfn.IFNA(VLOOKUP(H87, CoursesTable[], 2, FALSE), ""))))</f>
        <v/>
      </c>
      <c r="J87" s="13"/>
      <c r="K87" s="13" t="str">
        <f>IF(J87="Restricted Elective", 2, IF(J87="Open Elective", 2, IF(J87="Concentration Studies", 2, _xlfn.IFNA(VLOOKUP(J87, CoursesTable[], 2, FALSE), ""))))</f>
        <v/>
      </c>
      <c r="L87" s="13"/>
      <c r="M87" s="13" t="str">
        <f>IF(L87="Restricted Elective", 2, IF(L87="Open Elective", 2, IF(L87="Concentration Studies", 2, _xlfn.IFNA(VLOOKUP(L87, CoursesTable[], 2, FALSE), ""))))</f>
        <v/>
      </c>
      <c r="N87" s="24"/>
      <c r="O87" s="24"/>
      <c r="P87" s="24"/>
      <c r="Q87" s="24"/>
    </row>
    <row r="88" spans="2:17" x14ac:dyDescent="0.3">
      <c r="B88" t="str" cm="1">
        <f t="array" ref="B88">_xlfn.LET(_xlpm.findElectCredits, INDEX(ElectiveCreditsTable[],MATCH(1,(ElectiveCreditsTable[Audit]=$B$5)*(ElectiveCreditsTable[Elective]=A88),0),3), _xlpm.singAudit, _xlfn.SWITCH(A88,"Restricted Elective",_xlpm.findElectCredits,"Open Elective",_xlpm.findElectCredits, "Concentration Elective", _xlpm.findElectCredits, _xlfn.IFNA(VLOOKUP(A88,CoursesTable[],2,FALSE),"")), _xlpm.duoAudit, _xlfn.SWITCH(A88,"Restricted Elective",_xlpm.findElectCredits,"Open Elective",_xlpm.findElectCredits, "Concentration Elective", _xlpm.findElectCredits, _xlfn.IFNA(VLOOKUP(A88,CoursesTable[],2,FALSE),"")), _xlpm.fullCreditCalc, IF(ISBLANK(#REF!), _xlpm.singAudit, _xlpm.duoAudit), _xlpm.fullCreditCalc)</f>
        <v/>
      </c>
      <c r="G88" s="22"/>
      <c r="H88" s="18"/>
      <c r="I88" s="13" t="str">
        <f>IF(H88="Restricted Elective", 2, IF(H88="Open Elective", 2, IF(H88="Concentration Studies", 2, _xlfn.IFNA(VLOOKUP(H88, CoursesTable[], 2, FALSE), ""))))</f>
        <v/>
      </c>
      <c r="J88" s="13"/>
      <c r="K88" s="13" t="str">
        <f>IF(J88="Restricted Elective", 2, IF(J88="Open Elective", 2, IF(J88="Concentration Studies", 2, _xlfn.IFNA(VLOOKUP(J88, CoursesTable[], 2, FALSE), ""))))</f>
        <v/>
      </c>
      <c r="L88" s="13"/>
      <c r="M88" s="13" t="str">
        <f>IF(L88="Restricted Elective", 2, IF(L88="Open Elective", 2, IF(L88="Concentration Studies", 2, _xlfn.IFNA(VLOOKUP(L88, CoursesTable[], 2, FALSE), ""))))</f>
        <v/>
      </c>
      <c r="N88" s="24"/>
      <c r="O88" s="24"/>
      <c r="P88" s="24"/>
      <c r="Q88" s="24"/>
    </row>
    <row r="89" spans="2:17" x14ac:dyDescent="0.3">
      <c r="B89" t="str" cm="1">
        <f t="array" ref="B89">_xlfn.LET(_xlpm.findElectCredits, INDEX(ElectiveCreditsTable[],MATCH(1,(ElectiveCreditsTable[Audit]=$B$5)*(ElectiveCreditsTable[Elective]=A89),0),3), _xlpm.singAudit, _xlfn.SWITCH(A89,"Restricted Elective",_xlpm.findElectCredits,"Open Elective",_xlpm.findElectCredits, "Concentration Elective", _xlpm.findElectCredits, _xlfn.IFNA(VLOOKUP(A89,CoursesTable[],2,FALSE),"")), _xlpm.duoAudit, _xlfn.SWITCH(A89,"Restricted Elective",_xlpm.findElectCredits,"Open Elective",_xlpm.findElectCredits, "Concentration Elective", _xlpm.findElectCredits, _xlfn.IFNA(VLOOKUP(A89,CoursesTable[],2,FALSE),"")), _xlpm.fullCreditCalc, IF(ISBLANK(#REF!), _xlpm.singAudit, _xlpm.duoAudit), _xlpm.fullCreditCalc)</f>
        <v/>
      </c>
      <c r="G89" s="22"/>
      <c r="H89" s="18"/>
      <c r="I89" s="13" t="str">
        <f>IF(H89="Restricted Elective", 2, IF(H89="Open Elective", 2, IF(H89="Concentration Studies", 2, _xlfn.IFNA(VLOOKUP(H89, CoursesTable[], 2, FALSE), ""))))</f>
        <v/>
      </c>
      <c r="J89" s="13"/>
      <c r="K89" s="13" t="str">
        <f>IF(J89="Restricted Elective", 2, IF(J89="Open Elective", 2, IF(J89="Concentration Studies", 2, _xlfn.IFNA(VLOOKUP(J89, CoursesTable[], 2, FALSE), ""))))</f>
        <v/>
      </c>
      <c r="L89" s="13"/>
      <c r="M89" s="13" t="str">
        <f>IF(L89="Restricted Elective", 2, IF(L89="Open Elective", 2, IF(L89="Concentration Studies", 2, _xlfn.IFNA(VLOOKUP(L89, CoursesTable[], 2, FALSE), ""))))</f>
        <v/>
      </c>
      <c r="N89" s="24"/>
      <c r="O89" s="24"/>
      <c r="P89" s="24"/>
      <c r="Q89" s="24"/>
    </row>
    <row r="90" spans="2:17" x14ac:dyDescent="0.3">
      <c r="B90" t="str" cm="1">
        <f t="array" ref="B90">_xlfn.LET(_xlpm.findElectCredits, INDEX(ElectiveCreditsTable[],MATCH(1,(ElectiveCreditsTable[Audit]=$B$5)*(ElectiveCreditsTable[Elective]=A90),0),3), _xlpm.singAudit, _xlfn.SWITCH(A90,"Restricted Elective",_xlpm.findElectCredits,"Open Elective",_xlpm.findElectCredits, "Concentration Elective", _xlpm.findElectCredits, _xlfn.IFNA(VLOOKUP(A90,CoursesTable[],2,FALSE),"")), _xlpm.duoAudit, _xlfn.SWITCH(A90,"Restricted Elective",_xlpm.findElectCredits,"Open Elective",_xlpm.findElectCredits, "Concentration Elective", _xlpm.findElectCredits, _xlfn.IFNA(VLOOKUP(A90,CoursesTable[],2,FALSE),"")), _xlpm.fullCreditCalc, IF(ISBLANK(#REF!), _xlpm.singAudit, _xlpm.duoAudit), _xlpm.fullCreditCalc)</f>
        <v/>
      </c>
      <c r="G90" s="23"/>
      <c r="H90" s="18"/>
      <c r="I90" s="13" t="str">
        <f>IF(H90="Restricted Elective", 2, IF(H90="Open Elective", 2, IF(H90="Concentration Studies", 2, _xlfn.IFNA(VLOOKUP(H90, CoursesTable[], 2, FALSE), ""))))</f>
        <v/>
      </c>
      <c r="J90" s="13"/>
      <c r="K90" s="13" t="str">
        <f>IF(J90="Restricted Elective", 2, IF(J90="Open Elective", 2, IF(J90="Concentration Studies", 2, _xlfn.IFNA(VLOOKUP(J90, CoursesTable[], 2, FALSE), ""))))</f>
        <v/>
      </c>
      <c r="L90" s="13"/>
      <c r="M90" s="13" t="str">
        <f>IF(L90="Restricted Elective", 2, IF(L90="Open Elective", 2, IF(L90="Concentration Studies", 2, _xlfn.IFNA(VLOOKUP(L90, CoursesTable[], 2, FALSE), ""))))</f>
        <v/>
      </c>
      <c r="N90" s="24"/>
      <c r="O90" s="24"/>
      <c r="P90" s="24"/>
      <c r="Q90" s="24"/>
    </row>
    <row r="91" spans="2:17" x14ac:dyDescent="0.3">
      <c r="B91" t="str" cm="1">
        <f t="array" ref="B91">_xlfn.LET(_xlpm.findElectCredits, INDEX(ElectiveCreditsTable[],MATCH(1,(ElectiveCreditsTable[Audit]=$B$5)*(ElectiveCreditsTable[Elective]=A91),0),3), _xlpm.singAudit, _xlfn.SWITCH(A91,"Restricted Elective",_xlpm.findElectCredits,"Open Elective",_xlpm.findElectCredits, "Concentration Elective", _xlpm.findElectCredits, _xlfn.IFNA(VLOOKUP(A91,CoursesTable[],2,FALSE),"")), _xlpm.duoAudit, _xlfn.SWITCH(A91,"Restricted Elective",_xlpm.findElectCredits,"Open Elective",_xlpm.findElectCredits, "Concentration Elective", _xlpm.findElectCredits, _xlfn.IFNA(VLOOKUP(A91,CoursesTable[],2,FALSE),"")), _xlpm.fullCreditCalc, IF(ISBLANK(#REF!), _xlpm.singAudit, _xlpm.duoAudit), _xlpm.fullCreditCalc)</f>
        <v/>
      </c>
      <c r="G91" s="20" t="s">
        <v>16</v>
      </c>
      <c r="H91" s="13"/>
      <c r="I91" s="13" t="str">
        <f>IF(SUM(I85:I90)=0,"",SUM(I85:I90))</f>
        <v/>
      </c>
      <c r="J91" s="13"/>
      <c r="K91" s="13" t="str">
        <f>IF(SUM(K85:K90)=0,"",SUM(K85:K90))</f>
        <v/>
      </c>
      <c r="L91" s="13"/>
      <c r="M91" s="13" t="str">
        <f>IF(SUM(M85:M90)=0,"",SUM(M85:M90))</f>
        <v/>
      </c>
      <c r="N91" s="24"/>
      <c r="O91" s="24"/>
      <c r="P91" s="24"/>
      <c r="Q91" s="24"/>
    </row>
    <row r="92" spans="2:17" x14ac:dyDescent="0.3">
      <c r="B92" t="str" cm="1">
        <f t="array" ref="B92">_xlfn.LET(_xlpm.findElectCredits, INDEX(ElectiveCreditsTable[],MATCH(1,(ElectiveCreditsTable[Audit]=$B$5)*(ElectiveCreditsTable[Elective]=A92),0),3), _xlpm.singAudit, _xlfn.SWITCH(A92,"Restricted Elective",_xlpm.findElectCredits,"Open Elective",_xlpm.findElectCredits, "Concentration Elective", _xlpm.findElectCredits, _xlfn.IFNA(VLOOKUP(A92,CoursesTable[],2,FALSE),"")), _xlpm.duoAudit, _xlfn.SWITCH(A92,"Restricted Elective",_xlpm.findElectCredits,"Open Elective",_xlpm.findElectCredits, "Concentration Elective", _xlpm.findElectCredits, _xlfn.IFNA(VLOOKUP(A92,CoursesTable[],2,FALSE),"")), _xlpm.fullCreditCalc, IF(ISBLANK(#REF!), _xlpm.singAudit, _xlpm.duoAudit), _xlpm.fullCreditCalc)</f>
        <v/>
      </c>
    </row>
    <row r="93" spans="2:17" ht="15.6" x14ac:dyDescent="0.3">
      <c r="B93" t="str" cm="1">
        <f t="array" ref="B93">_xlfn.LET(_xlpm.findElectCredits, INDEX(ElectiveCreditsTable[],MATCH(1,(ElectiveCreditsTable[Audit]=$B$5)*(ElectiveCreditsTable[Elective]=A93),0),3), _xlpm.singAudit, _xlfn.SWITCH(A93,"Restricted Elective",_xlpm.findElectCredits,"Open Elective",_xlpm.findElectCredits, "Concentration Elective", _xlpm.findElectCredits, _xlfn.IFNA(VLOOKUP(A93,CoursesTable[],2,FALSE),"")), _xlpm.duoAudit, _xlfn.SWITCH(A93,"Restricted Elective",_xlpm.findElectCredits,"Open Elective",_xlpm.findElectCredits, "Concentration Elective", _xlpm.findElectCredits, _xlfn.IFNA(VLOOKUP(A93,CoursesTable[],2,FALSE),"")), _xlpm.fullCreditCalc, IF(ISBLANK(#REF!), _xlpm.singAudit, _xlpm.duoAudit), _xlpm.fullCreditCalc)</f>
        <v/>
      </c>
      <c r="G93" s="26" t="s">
        <v>24</v>
      </c>
      <c r="H93" s="26"/>
      <c r="I93" s="26"/>
      <c r="J93" s="26"/>
      <c r="K93" s="26"/>
      <c r="L93" s="26"/>
      <c r="M93" s="26"/>
    </row>
    <row r="94" spans="2:17" x14ac:dyDescent="0.3">
      <c r="B94" t="str" cm="1">
        <f t="array" ref="B94">_xlfn.LET(_xlpm.findElectCredits, INDEX(ElectiveCreditsTable[],MATCH(1,(ElectiveCreditsTable[Audit]=$B$5)*(ElectiveCreditsTable[Elective]=A94),0),3), _xlpm.singAudit, _xlfn.SWITCH(A94,"Restricted Elective",_xlpm.findElectCredits,"Open Elective",_xlpm.findElectCredits, "Concentration Elective", _xlpm.findElectCredits, _xlfn.IFNA(VLOOKUP(A94,CoursesTable[],2,FALSE),"")), _xlpm.duoAudit, _xlfn.SWITCH(A94,"Restricted Elective",_xlpm.findElectCredits,"Open Elective",_xlpm.findElectCredits, "Concentration Elective", _xlpm.findElectCredits, _xlfn.IFNA(VLOOKUP(A94,CoursesTable[],2,FALSE),"")), _xlpm.fullCreditCalc, IF(ISBLANK(#REF!), _xlpm.singAudit, _xlpm.duoAudit), _xlpm.fullCreditCalc)</f>
        <v/>
      </c>
      <c r="G94" s="14" t="s">
        <v>11</v>
      </c>
      <c r="H94" s="24" t="s">
        <v>8</v>
      </c>
      <c r="I94" s="24"/>
      <c r="J94" s="24" t="s">
        <v>9</v>
      </c>
      <c r="K94" s="24"/>
      <c r="L94" s="24" t="s">
        <v>10</v>
      </c>
      <c r="M94" s="24"/>
      <c r="N94" s="25" t="s">
        <v>198</v>
      </c>
      <c r="O94" s="25"/>
      <c r="P94" s="25"/>
      <c r="Q94" s="25"/>
    </row>
    <row r="95" spans="2:17" x14ac:dyDescent="0.3">
      <c r="B95" t="str" cm="1">
        <f t="array" ref="B95">_xlfn.LET(_xlpm.findElectCredits, INDEX(ElectiveCreditsTable[],MATCH(1,(ElectiveCreditsTable[Audit]=$B$5)*(ElectiveCreditsTable[Elective]=A95),0),3), _xlpm.singAudit, _xlfn.SWITCH(A95,"Restricted Elective",_xlpm.findElectCredits,"Open Elective",_xlpm.findElectCredits, "Concentration Elective", _xlpm.findElectCredits, _xlfn.IFNA(VLOOKUP(A95,CoursesTable[],2,FALSE),"")), _xlpm.duoAudit, _xlfn.SWITCH(A95,"Restricted Elective",_xlpm.findElectCredits,"Open Elective",_xlpm.findElectCredits, "Concentration Elective", _xlpm.findElectCredits, _xlfn.IFNA(VLOOKUP(A95,CoursesTable[],2,FALSE),"")), _xlpm.fullCreditCalc, IF(ISBLANK(#REF!), _xlpm.singAudit, _xlpm.duoAudit), _xlpm.fullCreditCalc)</f>
        <v/>
      </c>
      <c r="G95" s="19" t="s">
        <v>7</v>
      </c>
      <c r="H95" s="24" t="str">
        <f>L84</f>
        <v/>
      </c>
      <c r="I95" s="24"/>
      <c r="J95" s="24" t="str">
        <f>IFERROR(H95+1,"")</f>
        <v/>
      </c>
      <c r="K95" s="24"/>
      <c r="L95" s="24" t="str">
        <f>J95</f>
        <v/>
      </c>
      <c r="M95" s="24"/>
      <c r="N95" s="24"/>
      <c r="O95" s="24"/>
      <c r="P95" s="24"/>
      <c r="Q95" s="24"/>
    </row>
    <row r="96" spans="2:17" x14ac:dyDescent="0.3">
      <c r="B96" t="str" cm="1">
        <f t="array" ref="B96">_xlfn.LET(_xlpm.findElectCredits, INDEX(ElectiveCreditsTable[],MATCH(1,(ElectiveCreditsTable[Audit]=$B$5)*(ElectiveCreditsTable[Elective]=A96),0),3), _xlpm.singAudit, _xlfn.SWITCH(A96,"Restricted Elective",_xlpm.findElectCredits,"Open Elective",_xlpm.findElectCredits, "Concentration Elective", _xlpm.findElectCredits, _xlfn.IFNA(VLOOKUP(A96,CoursesTable[],2,FALSE),"")), _xlpm.duoAudit, _xlfn.SWITCH(A96,"Restricted Elective",_xlpm.findElectCredits,"Open Elective",_xlpm.findElectCredits, "Concentration Elective", _xlpm.findElectCredits, _xlfn.IFNA(VLOOKUP(A96,CoursesTable[],2,FALSE),"")), _xlpm.fullCreditCalc, IF(ISBLANK(#REF!), _xlpm.singAudit, _xlpm.duoAudit), _xlpm.fullCreditCalc)</f>
        <v/>
      </c>
      <c r="G96" s="21"/>
      <c r="H96" s="18"/>
      <c r="I96" s="13" t="str">
        <f>IF(H96="Restricted Elective", 2, IF(H96="Open Elective", 2, IF(H96="Concentration Studies", 2, _xlfn.IFNA(VLOOKUP(H96, CoursesTable[], 2, FALSE), ""))))</f>
        <v/>
      </c>
      <c r="J96" s="13"/>
      <c r="K96" s="13" t="str">
        <f>IF(J96="Restricted Elective", 2, IF(J96="Open Elective", 2, IF(J96="Concentration Studies", 2, _xlfn.IFNA(VLOOKUP(J96, CoursesTable[], 2, FALSE), ""))))</f>
        <v/>
      </c>
      <c r="L96" s="13"/>
      <c r="M96" s="13" t="str">
        <f>IF(L96="Restricted Elective", 2, IF(L96="Open Elective", 2, IF(L96="Concentration Studies", 2, _xlfn.IFNA(VLOOKUP(L96, CoursesTable[], 2, FALSE), ""))))</f>
        <v/>
      </c>
      <c r="N96" s="24"/>
      <c r="O96" s="24"/>
      <c r="P96" s="24"/>
      <c r="Q96" s="24"/>
    </row>
    <row r="97" spans="2:17" x14ac:dyDescent="0.3">
      <c r="B97" t="str" cm="1">
        <f t="array" ref="B97">_xlfn.LET(_xlpm.findElectCredits, INDEX(ElectiveCreditsTable[],MATCH(1,(ElectiveCreditsTable[Audit]=$B$5)*(ElectiveCreditsTable[Elective]=A97),0),3), _xlpm.singAudit, _xlfn.SWITCH(A97,"Restricted Elective",_xlpm.findElectCredits,"Open Elective",_xlpm.findElectCredits, "Concentration Elective", _xlpm.findElectCredits, _xlfn.IFNA(VLOOKUP(A97,CoursesTable[],2,FALSE),"")), _xlpm.duoAudit, _xlfn.SWITCH(A97,"Restricted Elective",_xlpm.findElectCredits,"Open Elective",_xlpm.findElectCredits, "Concentration Elective", _xlpm.findElectCredits, _xlfn.IFNA(VLOOKUP(A97,CoursesTable[],2,FALSE),"")), _xlpm.fullCreditCalc, IF(ISBLANK(#REF!), _xlpm.singAudit, _xlpm.duoAudit), _xlpm.fullCreditCalc)</f>
        <v/>
      </c>
      <c r="G97" s="22"/>
      <c r="H97" s="18"/>
      <c r="I97" s="13" t="str">
        <f>IF(H97="Restricted Elective", 2, IF(H97="Open Elective", 2, IF(H97="Concentration Studies", 2, _xlfn.IFNA(VLOOKUP(H97, CoursesTable[], 2, FALSE), ""))))</f>
        <v/>
      </c>
      <c r="J97" s="13"/>
      <c r="K97" s="13" t="str">
        <f>IF(J97="Restricted Elective", 2, IF(J97="Open Elective", 2, IF(J97="Concentration Studies", 2, _xlfn.IFNA(VLOOKUP(J97, CoursesTable[], 2, FALSE), ""))))</f>
        <v/>
      </c>
      <c r="L97" s="13"/>
      <c r="M97" s="13" t="str">
        <f>IF(L97="Restricted Elective", 2, IF(L97="Open Elective", 2, IF(L97="Concentration Studies", 2, _xlfn.IFNA(VLOOKUP(L97, CoursesTable[], 2, FALSE), ""))))</f>
        <v/>
      </c>
      <c r="N97" s="24"/>
      <c r="O97" s="24"/>
      <c r="P97" s="24"/>
      <c r="Q97" s="24"/>
    </row>
    <row r="98" spans="2:17" x14ac:dyDescent="0.3">
      <c r="B98" t="str" cm="1">
        <f t="array" ref="B98">_xlfn.LET(_xlpm.findElectCredits, INDEX(ElectiveCreditsTable[],MATCH(1,(ElectiveCreditsTable[Audit]=$B$5)*(ElectiveCreditsTable[Elective]=A98),0),3), _xlpm.singAudit, _xlfn.SWITCH(A98,"Restricted Elective",_xlpm.findElectCredits,"Open Elective",_xlpm.findElectCredits, "Concentration Elective", _xlpm.findElectCredits, _xlfn.IFNA(VLOOKUP(A98,CoursesTable[],2,FALSE),"")), _xlpm.duoAudit, _xlfn.SWITCH(A98,"Restricted Elective",_xlpm.findElectCredits,"Open Elective",_xlpm.findElectCredits, "Concentration Elective", _xlpm.findElectCredits, _xlfn.IFNA(VLOOKUP(A98,CoursesTable[],2,FALSE),"")), _xlpm.fullCreditCalc, IF(ISBLANK(#REF!), _xlpm.singAudit, _xlpm.duoAudit), _xlpm.fullCreditCalc)</f>
        <v/>
      </c>
      <c r="G98" s="22"/>
      <c r="H98" s="18"/>
      <c r="I98" s="13" t="str">
        <f>IF(H98="Restricted Elective", 2, IF(H98="Open Elective", 2, IF(H98="Concentration Studies", 2, _xlfn.IFNA(VLOOKUP(H98, CoursesTable[], 2, FALSE), ""))))</f>
        <v/>
      </c>
      <c r="J98" s="13"/>
      <c r="K98" s="13" t="str">
        <f>IF(J98="Restricted Elective", 2, IF(J98="Open Elective", 2, IF(J98="Concentration Studies", 2, _xlfn.IFNA(VLOOKUP(J98, CoursesTable[], 2, FALSE), ""))))</f>
        <v/>
      </c>
      <c r="L98" s="13"/>
      <c r="M98" s="13" t="str">
        <f>IF(L98="Restricted Elective", 2, IF(L98="Open Elective", 2, IF(L98="Concentration Studies", 2, _xlfn.IFNA(VLOOKUP(L98, CoursesTable[], 2, FALSE), ""))))</f>
        <v/>
      </c>
      <c r="N98" s="24"/>
      <c r="O98" s="24"/>
      <c r="P98" s="24"/>
      <c r="Q98" s="24"/>
    </row>
    <row r="99" spans="2:17" x14ac:dyDescent="0.3">
      <c r="B99" t="str" cm="1">
        <f t="array" ref="B99">_xlfn.LET(_xlpm.findElectCredits, INDEX(ElectiveCreditsTable[],MATCH(1,(ElectiveCreditsTable[Audit]=$B$5)*(ElectiveCreditsTable[Elective]=A99),0),3), _xlpm.singAudit, _xlfn.SWITCH(A99,"Restricted Elective",_xlpm.findElectCredits,"Open Elective",_xlpm.findElectCredits, "Concentration Elective", _xlpm.findElectCredits, _xlfn.IFNA(VLOOKUP(A99,CoursesTable[],2,FALSE),"")), _xlpm.duoAudit, _xlfn.SWITCH(A99,"Restricted Elective",_xlpm.findElectCredits,"Open Elective",_xlpm.findElectCredits, "Concentration Elective", _xlpm.findElectCredits, _xlfn.IFNA(VLOOKUP(A99,CoursesTable[],2,FALSE),"")), _xlpm.fullCreditCalc, IF(ISBLANK(#REF!), _xlpm.singAudit, _xlpm.duoAudit), _xlpm.fullCreditCalc)</f>
        <v/>
      </c>
      <c r="G99" s="22"/>
      <c r="H99" s="18"/>
      <c r="I99" s="13" t="str">
        <f>IF(H99="Restricted Elective", 2, IF(H99="Open Elective", 2, IF(H99="Concentration Studies", 2, _xlfn.IFNA(VLOOKUP(H99, CoursesTable[], 2, FALSE), ""))))</f>
        <v/>
      </c>
      <c r="J99" s="13"/>
      <c r="K99" s="13" t="str">
        <f>IF(J99="Restricted Elective", 2, IF(J99="Open Elective", 2, IF(J99="Concentration Studies", 2, _xlfn.IFNA(VLOOKUP(J99, CoursesTable[], 2, FALSE), ""))))</f>
        <v/>
      </c>
      <c r="L99" s="13"/>
      <c r="M99" s="13" t="str">
        <f>IF(L99="Restricted Elective", 2, IF(L99="Open Elective", 2, IF(L99="Concentration Studies", 2, _xlfn.IFNA(VLOOKUP(L99, CoursesTable[], 2, FALSE), ""))))</f>
        <v/>
      </c>
      <c r="N99" s="24"/>
      <c r="O99" s="24"/>
      <c r="P99" s="24"/>
      <c r="Q99" s="24"/>
    </row>
    <row r="100" spans="2:17" x14ac:dyDescent="0.3">
      <c r="B100" t="str" cm="1">
        <f t="array" ref="B100">_xlfn.LET(_xlpm.findElectCredits, INDEX(ElectiveCreditsTable[],MATCH(1,(ElectiveCreditsTable[Audit]=$B$5)*(ElectiveCreditsTable[Elective]=A100),0),3), _xlpm.singAudit, _xlfn.SWITCH(A100,"Restricted Elective",_xlpm.findElectCredits,"Open Elective",_xlpm.findElectCredits, "Concentration Elective", _xlpm.findElectCredits, _xlfn.IFNA(VLOOKUP(A100,CoursesTable[],2,FALSE),"")), _xlpm.duoAudit, _xlfn.SWITCH(A100,"Restricted Elective",_xlpm.findElectCredits,"Open Elective",_xlpm.findElectCredits, "Concentration Elective", _xlpm.findElectCredits, _xlfn.IFNA(VLOOKUP(A100,CoursesTable[],2,FALSE),"")), _xlpm.fullCreditCalc, IF(ISBLANK(#REF!), _xlpm.singAudit, _xlpm.duoAudit), _xlpm.fullCreditCalc)</f>
        <v/>
      </c>
      <c r="G100" s="22"/>
      <c r="H100" s="18"/>
      <c r="I100" s="13" t="str">
        <f>IF(H100="Restricted Elective", 2, IF(H100="Open Elective", 2, IF(H100="Concentration Studies", 2, _xlfn.IFNA(VLOOKUP(H100, CoursesTable[], 2, FALSE), ""))))</f>
        <v/>
      </c>
      <c r="J100" s="13"/>
      <c r="K100" s="13" t="str">
        <f>IF(J100="Restricted Elective", 2, IF(J100="Open Elective", 2, IF(J100="Concentration Studies", 2, _xlfn.IFNA(VLOOKUP(J100, CoursesTable[], 2, FALSE), ""))))</f>
        <v/>
      </c>
      <c r="L100" s="13"/>
      <c r="M100" s="13" t="str">
        <f>IF(L100="Restricted Elective", 2, IF(L100="Open Elective", 2, IF(L100="Concentration Studies", 2, _xlfn.IFNA(VLOOKUP(L100, CoursesTable[], 2, FALSE), ""))))</f>
        <v/>
      </c>
      <c r="N100" s="24"/>
      <c r="O100" s="24"/>
      <c r="P100" s="24"/>
      <c r="Q100" s="24"/>
    </row>
    <row r="101" spans="2:17" x14ac:dyDescent="0.3">
      <c r="B101" t="str" cm="1">
        <f t="array" ref="B101">_xlfn.LET(_xlpm.findElectCredits, INDEX(ElectiveCreditsTable[],MATCH(1,(ElectiveCreditsTable[Audit]=$B$5)*(ElectiveCreditsTable[Elective]=A101),0),3), _xlpm.singAudit, _xlfn.SWITCH(A101,"Restricted Elective",_xlpm.findElectCredits,"Open Elective",_xlpm.findElectCredits, "Concentration Elective", _xlpm.findElectCredits, _xlfn.IFNA(VLOOKUP(A101,CoursesTable[],2,FALSE),"")), _xlpm.duoAudit, _xlfn.SWITCH(A101,"Restricted Elective",_xlpm.findElectCredits,"Open Elective",_xlpm.findElectCredits, "Concentration Elective", _xlpm.findElectCredits, _xlfn.IFNA(VLOOKUP(A101,CoursesTable[],2,FALSE),"")), _xlpm.fullCreditCalc, IF(ISBLANK(#REF!), _xlpm.singAudit, _xlpm.duoAudit), _xlpm.fullCreditCalc)</f>
        <v/>
      </c>
      <c r="G101" s="23"/>
      <c r="H101" s="18"/>
      <c r="I101" s="13" t="str">
        <f>IF(H101="Restricted Elective", 2, IF(H101="Open Elective", 2, IF(H101="Concentration Studies", 2, _xlfn.IFNA(VLOOKUP(H101, CoursesTable[], 2, FALSE), ""))))</f>
        <v/>
      </c>
      <c r="J101" s="13"/>
      <c r="K101" s="13" t="str">
        <f>IF(J101="Restricted Elective", 2, IF(J101="Open Elective", 2, IF(J101="Concentration Studies", 2, _xlfn.IFNA(VLOOKUP(J101, CoursesTable[], 2, FALSE), ""))))</f>
        <v/>
      </c>
      <c r="L101" s="13"/>
      <c r="M101" s="13" t="str">
        <f>IF(L101="Restricted Elective", 2, IF(L101="Open Elective", 2, IF(L101="Concentration Studies", 2, _xlfn.IFNA(VLOOKUP(L101, CoursesTable[], 2, FALSE), ""))))</f>
        <v/>
      </c>
      <c r="N101" s="24"/>
      <c r="O101" s="24"/>
      <c r="P101" s="24"/>
      <c r="Q101" s="24"/>
    </row>
    <row r="102" spans="2:17" x14ac:dyDescent="0.3">
      <c r="G102" s="20" t="s">
        <v>16</v>
      </c>
      <c r="H102" s="13"/>
      <c r="I102" s="13" t="str">
        <f>IF(SUM(I96:I101)=0,"",SUM(I96:I101))</f>
        <v/>
      </c>
      <c r="J102" s="13"/>
      <c r="K102" s="13" t="str">
        <f>IF(SUM(K96:K101)=0,"",SUM(K96:K101))</f>
        <v/>
      </c>
      <c r="L102" s="13"/>
      <c r="M102" s="13" t="str">
        <f>IF(SUM(M96:M101)=0,"",SUM(M96:M101))</f>
        <v/>
      </c>
      <c r="N102" s="24"/>
      <c r="O102" s="24"/>
      <c r="P102" s="24"/>
      <c r="Q102" s="24"/>
    </row>
  </sheetData>
  <protectedRanges>
    <protectedRange sqref="B2:B8" name="Demographics"/>
    <protectedRange sqref="J8:J13 L8:L13 N8 H19:H24 J19:J24 L19:L24 H30:H35 J30:J35 L30:L35 H41:H46 J41:J46 L41:L46 H52:H57 J52:J57 L52:L57 H63:H68 J63:J68 L63:L68 H74:H79 J74:J79 L74:L79 H85:H90 J85:J90 L85:L90 H96:H101 J96:J101 L96:L101 H8:H13 N19 N30 N41 N52 N63 N74 N85 N96" name="PlanArea"/>
  </protectedRanges>
  <mergeCells count="85">
    <mergeCell ref="C1:J1"/>
    <mergeCell ref="D3:D5"/>
    <mergeCell ref="E3:E5"/>
    <mergeCell ref="G71:M71"/>
    <mergeCell ref="H72:I72"/>
    <mergeCell ref="J72:K72"/>
    <mergeCell ref="L72:M72"/>
    <mergeCell ref="G49:M49"/>
    <mergeCell ref="H50:I50"/>
    <mergeCell ref="J50:K50"/>
    <mergeCell ref="L50:M50"/>
    <mergeCell ref="H51:I51"/>
    <mergeCell ref="J51:K51"/>
    <mergeCell ref="L51:M51"/>
    <mergeCell ref="L18:M18"/>
    <mergeCell ref="H40:I40"/>
    <mergeCell ref="H73:I73"/>
    <mergeCell ref="J73:K73"/>
    <mergeCell ref="L73:M73"/>
    <mergeCell ref="G60:M60"/>
    <mergeCell ref="H61:I61"/>
    <mergeCell ref="J61:K61"/>
    <mergeCell ref="L61:M61"/>
    <mergeCell ref="H62:I62"/>
    <mergeCell ref="J62:K62"/>
    <mergeCell ref="L62:M62"/>
    <mergeCell ref="J40:K40"/>
    <mergeCell ref="L40:M40"/>
    <mergeCell ref="G27:M27"/>
    <mergeCell ref="H28:I28"/>
    <mergeCell ref="J28:K28"/>
    <mergeCell ref="L28:M28"/>
    <mergeCell ref="H29:I29"/>
    <mergeCell ref="J29:K29"/>
    <mergeCell ref="L29:M29"/>
    <mergeCell ref="G38:M38"/>
    <mergeCell ref="H39:I39"/>
    <mergeCell ref="L6:M6"/>
    <mergeCell ref="H17:I17"/>
    <mergeCell ref="H95:I95"/>
    <mergeCell ref="J95:K95"/>
    <mergeCell ref="L95:M95"/>
    <mergeCell ref="G82:M82"/>
    <mergeCell ref="H83:I83"/>
    <mergeCell ref="J83:K83"/>
    <mergeCell ref="L83:M83"/>
    <mergeCell ref="H84:I84"/>
    <mergeCell ref="J84:K84"/>
    <mergeCell ref="L84:M84"/>
    <mergeCell ref="H18:I18"/>
    <mergeCell ref="J17:K17"/>
    <mergeCell ref="J18:K18"/>
    <mergeCell ref="L17:M17"/>
    <mergeCell ref="N7:Q14"/>
    <mergeCell ref="N6:Q6"/>
    <mergeCell ref="A1:B1"/>
    <mergeCell ref="G93:M93"/>
    <mergeCell ref="H94:I94"/>
    <mergeCell ref="J94:K94"/>
    <mergeCell ref="L94:M94"/>
    <mergeCell ref="J39:K39"/>
    <mergeCell ref="L39:M39"/>
    <mergeCell ref="G5:M5"/>
    <mergeCell ref="G16:M16"/>
    <mergeCell ref="H7:I7"/>
    <mergeCell ref="J7:K7"/>
    <mergeCell ref="L7:M7"/>
    <mergeCell ref="H6:I6"/>
    <mergeCell ref="J6:K6"/>
    <mergeCell ref="N17:Q17"/>
    <mergeCell ref="N18:Q25"/>
    <mergeCell ref="N28:Q28"/>
    <mergeCell ref="N29:Q36"/>
    <mergeCell ref="N39:Q39"/>
    <mergeCell ref="N40:Q47"/>
    <mergeCell ref="N50:Q50"/>
    <mergeCell ref="N51:Q58"/>
    <mergeCell ref="N61:Q61"/>
    <mergeCell ref="N62:Q69"/>
    <mergeCell ref="N95:Q102"/>
    <mergeCell ref="N72:Q72"/>
    <mergeCell ref="N73:Q80"/>
    <mergeCell ref="N83:Q83"/>
    <mergeCell ref="N84:Q91"/>
    <mergeCell ref="N94:Q94"/>
  </mergeCells>
  <conditionalFormatting sqref="A11:B111">
    <cfRule type="notContainsBlanks" dxfId="54" priority="3">
      <formula>LEN(TRIM(A11))&gt;0</formula>
    </cfRule>
  </conditionalFormatting>
  <conditionalFormatting sqref="D11:D45 C11:C81 D47:D69">
    <cfRule type="containsBlanks" dxfId="53" priority="62">
      <formula>LEN(TRIM(C11))=0</formula>
    </cfRule>
    <cfRule type="cellIs" dxfId="52" priority="58" operator="equal">
      <formula>"XX"</formula>
    </cfRule>
    <cfRule type="cellIs" dxfId="51" priority="57" operator="equal">
      <formula>"X"</formula>
    </cfRule>
  </conditionalFormatting>
  <conditionalFormatting sqref="H8:H13">
    <cfRule type="containsText" dxfId="50" priority="4" operator="containsText" text="Restricted Elective">
      <formula>NOT(ISERROR(SEARCH("Restricted Elective",H8)))</formula>
    </cfRule>
    <cfRule type="containsText" dxfId="49" priority="5" operator="containsText" text="Open Elective">
      <formula>NOT(ISERROR(SEARCH("Open Elective",H8)))</formula>
    </cfRule>
    <cfRule type="duplicateValues" dxfId="48" priority="6"/>
  </conditionalFormatting>
  <conditionalFormatting sqref="H19:H24 L19:L24 J19:J24 J8:J13 L8:L13">
    <cfRule type="duplicateValues" dxfId="47" priority="61"/>
  </conditionalFormatting>
  <conditionalFormatting sqref="H30:H35 J30:J35 L30:L35">
    <cfRule type="containsText" dxfId="46" priority="51" operator="containsText" text="Restricted Elective">
      <formula>NOT(ISERROR(SEARCH("Restricted Elective",H30)))</formula>
    </cfRule>
    <cfRule type="duplicateValues" dxfId="45" priority="53"/>
    <cfRule type="containsText" dxfId="44" priority="52" operator="containsText" text="Open Elective">
      <formula>NOT(ISERROR(SEARCH("Open Elective",H30)))</formula>
    </cfRule>
  </conditionalFormatting>
  <conditionalFormatting sqref="H41:H46 J41:J46 L41:L46">
    <cfRule type="duplicateValues" dxfId="43" priority="47"/>
    <cfRule type="containsText" dxfId="42" priority="46" operator="containsText" text="Open Elective">
      <formula>NOT(ISERROR(SEARCH("Open Elective",H41)))</formula>
    </cfRule>
    <cfRule type="containsText" dxfId="41" priority="45" operator="containsText" text="Restricted Elective">
      <formula>NOT(ISERROR(SEARCH("Restricted Elective",H41)))</formula>
    </cfRule>
  </conditionalFormatting>
  <conditionalFormatting sqref="H52:H57 J52:J57 L52:L57">
    <cfRule type="containsText" dxfId="40" priority="39" operator="containsText" text="Restricted Elective">
      <formula>NOT(ISERROR(SEARCH("Restricted Elective",H52)))</formula>
    </cfRule>
    <cfRule type="duplicateValues" dxfId="39" priority="41"/>
    <cfRule type="containsText" dxfId="38" priority="40" operator="containsText" text="Open Elective">
      <formula>NOT(ISERROR(SEARCH("Open Elective",H52)))</formula>
    </cfRule>
  </conditionalFormatting>
  <conditionalFormatting sqref="H63:H68 J63:J68 L63:L68">
    <cfRule type="containsText" dxfId="37" priority="33" operator="containsText" text="Restricted Elective">
      <formula>NOT(ISERROR(SEARCH("Restricted Elective",H63)))</formula>
    </cfRule>
    <cfRule type="containsText" dxfId="36" priority="34" operator="containsText" text="Open Elective">
      <formula>NOT(ISERROR(SEARCH("Open Elective",H63)))</formula>
    </cfRule>
    <cfRule type="duplicateValues" dxfId="35" priority="35"/>
  </conditionalFormatting>
  <conditionalFormatting sqref="H74:H79 J74:J79 L74:L79">
    <cfRule type="containsText" dxfId="34" priority="27" operator="containsText" text="Restricted Elective">
      <formula>NOT(ISERROR(SEARCH("Restricted Elective",H74)))</formula>
    </cfRule>
    <cfRule type="containsText" dxfId="33" priority="28" operator="containsText" text="Open Elective">
      <formula>NOT(ISERROR(SEARCH("Open Elective",H74)))</formula>
    </cfRule>
    <cfRule type="duplicateValues" dxfId="32" priority="29"/>
  </conditionalFormatting>
  <conditionalFormatting sqref="H85:H90 J85:J90 L85:L90">
    <cfRule type="duplicateValues" dxfId="31" priority="23"/>
    <cfRule type="containsText" dxfId="30" priority="21" operator="containsText" text="Restricted Elective">
      <formula>NOT(ISERROR(SEARCH("Restricted Elective",H85)))</formula>
    </cfRule>
    <cfRule type="containsText" dxfId="29" priority="22" operator="containsText" text="Open Elective">
      <formula>NOT(ISERROR(SEARCH("Open Elective",H85)))</formula>
    </cfRule>
  </conditionalFormatting>
  <conditionalFormatting sqref="H96:H101 J96:J101 L96:L101">
    <cfRule type="containsText" dxfId="28" priority="15" operator="containsText" text="Restricted Elective">
      <formula>NOT(ISERROR(SEARCH("Restricted Elective",H96)))</formula>
    </cfRule>
    <cfRule type="duplicateValues" dxfId="27" priority="17"/>
    <cfRule type="containsText" dxfId="26" priority="16" operator="containsText" text="Open Elective">
      <formula>NOT(ISERROR(SEARCH("Open Elective",H96)))</formula>
    </cfRule>
  </conditionalFormatting>
  <conditionalFormatting sqref="I14 K14 M14 I25 K25 M25">
    <cfRule type="cellIs" dxfId="25" priority="55" operator="lessThan">
      <formula>4</formula>
    </cfRule>
    <cfRule type="containsBlanks" dxfId="24" priority="56">
      <formula>LEN(TRIM(I14))=0</formula>
    </cfRule>
    <cfRule type="cellIs" dxfId="23" priority="64" operator="greaterThan">
      <formula>9</formula>
    </cfRule>
  </conditionalFormatting>
  <conditionalFormatting sqref="I36 K36 M36">
    <cfRule type="cellIs" dxfId="22" priority="49" operator="lessThan">
      <formula>4</formula>
    </cfRule>
    <cfRule type="containsBlanks" dxfId="21" priority="50">
      <formula>LEN(TRIM(I36))=0</formula>
    </cfRule>
    <cfRule type="cellIs" dxfId="20" priority="54" operator="greaterThan">
      <formula>9</formula>
    </cfRule>
  </conditionalFormatting>
  <conditionalFormatting sqref="I47 K47 M47">
    <cfRule type="cellIs" dxfId="19" priority="43" operator="lessThan">
      <formula>4</formula>
    </cfRule>
    <cfRule type="containsBlanks" dxfId="18" priority="44">
      <formula>LEN(TRIM(I47))=0</formula>
    </cfRule>
    <cfRule type="cellIs" dxfId="17" priority="48" operator="greaterThan">
      <formula>9</formula>
    </cfRule>
  </conditionalFormatting>
  <conditionalFormatting sqref="I58 K58 M58">
    <cfRule type="cellIs" dxfId="16" priority="37" operator="lessThan">
      <formula>4</formula>
    </cfRule>
    <cfRule type="containsBlanks" dxfId="15" priority="38">
      <formula>LEN(TRIM(I58))=0</formula>
    </cfRule>
    <cfRule type="cellIs" dxfId="14" priority="42" operator="greaterThan">
      <formula>9</formula>
    </cfRule>
  </conditionalFormatting>
  <conditionalFormatting sqref="I69 K69 M69">
    <cfRule type="containsBlanks" dxfId="13" priority="32">
      <formula>LEN(TRIM(I69))=0</formula>
    </cfRule>
    <cfRule type="cellIs" dxfId="12" priority="31" operator="lessThan">
      <formula>4</formula>
    </cfRule>
    <cfRule type="cellIs" dxfId="11" priority="36" operator="greaterThan">
      <formula>9</formula>
    </cfRule>
  </conditionalFormatting>
  <conditionalFormatting sqref="I80 K80 M80">
    <cfRule type="cellIs" dxfId="10" priority="30" operator="greaterThan">
      <formula>9</formula>
    </cfRule>
    <cfRule type="containsBlanks" dxfId="9" priority="26">
      <formula>LEN(TRIM(I80))=0</formula>
    </cfRule>
    <cfRule type="cellIs" dxfId="8" priority="25" operator="lessThan">
      <formula>4</formula>
    </cfRule>
  </conditionalFormatting>
  <conditionalFormatting sqref="I91 K91 M91">
    <cfRule type="cellIs" dxfId="7" priority="24" operator="greaterThan">
      <formula>9</formula>
    </cfRule>
    <cfRule type="containsBlanks" dxfId="6" priority="20">
      <formula>LEN(TRIM(I91))=0</formula>
    </cfRule>
    <cfRule type="cellIs" dxfId="5" priority="19" operator="lessThan">
      <formula>4</formula>
    </cfRule>
  </conditionalFormatting>
  <conditionalFormatting sqref="I102 K102 M102">
    <cfRule type="cellIs" dxfId="4" priority="13" operator="lessThan">
      <formula>4</formula>
    </cfRule>
    <cfRule type="containsBlanks" dxfId="3" priority="14">
      <formula>LEN(TRIM(I102))=0</formula>
    </cfRule>
    <cfRule type="cellIs" dxfId="2" priority="18" operator="greaterThan">
      <formula>9</formula>
    </cfRule>
  </conditionalFormatting>
  <conditionalFormatting sqref="J8:J13 L8:L13 H19:H24 J19:J24 L19:L24">
    <cfRule type="containsText" dxfId="1" priority="59" operator="containsText" text="Restricted Elective">
      <formula>NOT(ISERROR(SEARCH("Restricted Elective",H8)))</formula>
    </cfRule>
    <cfRule type="containsText" dxfId="0" priority="60" operator="containsText" text="Open Elective">
      <formula>NOT(ISERROR(SEARCH("Open Elective",H8)))</formula>
    </cfRule>
  </conditionalFormatting>
  <dataValidations count="5">
    <dataValidation type="list" allowBlank="1" showInputMessage="1" showErrorMessage="1" sqref="L107:L112 H107:H112 J107:J112" xr:uid="{83AE4476-88C0-4A39-AA9D-A10DA940952A}">
      <formula1>$B$11:$B$53</formula1>
    </dataValidation>
    <dataValidation type="textLength" operator="equal" allowBlank="1" showInputMessage="1" showErrorMessage="1" sqref="B3" xr:uid="{C96A479D-DD8F-416F-B034-04722BCBB700}">
      <formula1>6</formula1>
    </dataValidation>
    <dataValidation type="list" allowBlank="1" showInputMessage="1" showErrorMessage="1" sqref="B4" xr:uid="{ADD193EB-11F1-43A2-9AB9-E6A38CC7DA7B}">
      <formula1>AYList</formula1>
    </dataValidation>
    <dataValidation type="list" allowBlank="1" showInputMessage="1" showErrorMessage="1" sqref="B5:B6" xr:uid="{9463F513-DD30-4C5C-B000-D811007D7F1B}">
      <formula1>SortedAuditList</formula1>
    </dataValidation>
    <dataValidation type="list" allowBlank="1" showInputMessage="1" showErrorMessage="1" sqref="L30:L35 J30:J35 H30:H35 H19:H24 J19:J24 L19:L24 L8:L13 J8:J13 L96:L101 H41:H46 J41:J46 L41:L46 H52:H57 J52:J57 L52:L57 H63:H68 J63:J68 L63:L68 H74:H79 J74:J79 L74:L79 H85:H90 J85:J90 L85:L90 H96:H101 J96:J101 H8:H13" xr:uid="{09EAB059-5B27-42FA-92D0-499ACF975DFF}">
      <formula1>INDIRECT("CoursesTable[Course]")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D48F8-7A97-4E7E-B03A-E84178BDF7BB}">
          <x14:formula1>
            <xm:f>Lists!$A$11:$A$30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050-2362-4A5E-8FAB-5923436BE50F}">
  <sheetPr>
    <tabColor theme="3" tint="0.749992370372631"/>
  </sheetPr>
  <dimension ref="A1:E30"/>
  <sheetViews>
    <sheetView workbookViewId="0">
      <selection sqref="A1:B1"/>
    </sheetView>
  </sheetViews>
  <sheetFormatPr defaultRowHeight="14.4" x14ac:dyDescent="0.3"/>
  <cols>
    <col min="1" max="1" width="16.21875" customWidth="1"/>
    <col min="3" max="3" width="11.5546875" customWidth="1"/>
  </cols>
  <sheetData>
    <row r="1" spans="1:5" x14ac:dyDescent="0.3">
      <c r="A1" s="1" t="s">
        <v>25</v>
      </c>
      <c r="C1" s="1" t="s">
        <v>26</v>
      </c>
      <c r="D1" s="7" t="s">
        <v>27</v>
      </c>
      <c r="E1" s="1"/>
    </row>
    <row r="2" spans="1:5" x14ac:dyDescent="0.3">
      <c r="A2" t="s">
        <v>28</v>
      </c>
      <c r="C2" t="s">
        <v>4</v>
      </c>
      <c r="D2" s="8" t="str" cm="1">
        <f t="array" aca="1" ref="D2:D11" ca="1">_xlfn._xlws.SORT(_xlfn._xlws.FILTER(AuditList, AuditList &lt;&gt; N("When SORT is used on its own, a 0 is produced at the end of the list. This formula filters out that 0")),1,1)</f>
        <v>GSC_189</v>
      </c>
    </row>
    <row r="3" spans="1:5" x14ac:dyDescent="0.3">
      <c r="A3" t="s">
        <v>29</v>
      </c>
      <c r="C3" t="s">
        <v>30</v>
      </c>
      <c r="D3" s="8" t="str">
        <f ca="1"/>
        <v>MABL_189</v>
      </c>
    </row>
    <row r="4" spans="1:5" x14ac:dyDescent="0.3">
      <c r="A4" t="s">
        <v>31</v>
      </c>
      <c r="C4" t="s">
        <v>32</v>
      </c>
      <c r="D4" s="8" t="str">
        <f ca="1"/>
        <v>MABTS_189</v>
      </c>
    </row>
    <row r="5" spans="1:5" x14ac:dyDescent="0.3">
      <c r="A5" t="s">
        <v>33</v>
      </c>
      <c r="C5" t="s">
        <v>34</v>
      </c>
      <c r="D5" s="8" t="str">
        <f ca="1"/>
        <v>MABTSE_234</v>
      </c>
    </row>
    <row r="6" spans="1:5" x14ac:dyDescent="0.3">
      <c r="A6" t="s">
        <v>35</v>
      </c>
      <c r="C6" t="s">
        <v>36</v>
      </c>
      <c r="D6" s="8" t="str">
        <f ca="1"/>
        <v>MACPDX_189</v>
      </c>
    </row>
    <row r="7" spans="1:5" x14ac:dyDescent="0.3">
      <c r="A7" t="s">
        <v>37</v>
      </c>
      <c r="C7" t="s">
        <v>38</v>
      </c>
      <c r="D7" s="8" t="str">
        <f ca="1"/>
        <v>MACSJ_189</v>
      </c>
    </row>
    <row r="8" spans="1:5" x14ac:dyDescent="0.3">
      <c r="A8" t="s">
        <v>39</v>
      </c>
      <c r="C8" t="s">
        <v>40</v>
      </c>
      <c r="D8" s="8" t="str">
        <f ca="1"/>
        <v>MAML_189</v>
      </c>
    </row>
    <row r="9" spans="1:5" x14ac:dyDescent="0.3">
      <c r="A9" t="s">
        <v>41</v>
      </c>
      <c r="C9" t="s">
        <v>42</v>
      </c>
      <c r="D9" s="8" t="str">
        <f ca="1"/>
        <v>MAML_256</v>
      </c>
    </row>
    <row r="10" spans="1:5" x14ac:dyDescent="0.3">
      <c r="A10" t="s">
        <v>43</v>
      </c>
      <c r="C10" t="s">
        <v>44</v>
      </c>
      <c r="D10" s="8" t="str">
        <f ca="1"/>
        <v>MAMLCo_245</v>
      </c>
    </row>
    <row r="11" spans="1:5" x14ac:dyDescent="0.3">
      <c r="A11" t="s">
        <v>45</v>
      </c>
      <c r="C11" t="s">
        <v>46</v>
      </c>
      <c r="D11" s="8" t="str">
        <f ca="1"/>
        <v>MDIV_189</v>
      </c>
    </row>
    <row r="12" spans="1:5" x14ac:dyDescent="0.3">
      <c r="A12" t="s">
        <v>47</v>
      </c>
    </row>
    <row r="13" spans="1:5" x14ac:dyDescent="0.3">
      <c r="A13" t="s">
        <v>48</v>
      </c>
    </row>
    <row r="14" spans="1:5" x14ac:dyDescent="0.3">
      <c r="A14" t="s">
        <v>49</v>
      </c>
    </row>
    <row r="15" spans="1:5" x14ac:dyDescent="0.3">
      <c r="A15" t="s">
        <v>50</v>
      </c>
    </row>
    <row r="16" spans="1:5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DD0E-22E8-44B2-A42B-7130B7DE383F}">
  <sheetPr>
    <tabColor theme="3" tint="0.749992370372631"/>
  </sheetPr>
  <dimension ref="A1:E14"/>
  <sheetViews>
    <sheetView workbookViewId="0">
      <selection sqref="A1:B1"/>
    </sheetView>
  </sheetViews>
  <sheetFormatPr defaultRowHeight="14.4" x14ac:dyDescent="0.3"/>
  <cols>
    <col min="1" max="3" width="9.88671875" customWidth="1"/>
  </cols>
  <sheetData>
    <row r="1" spans="1:5" s="1" customFormat="1" x14ac:dyDescent="0.3">
      <c r="A1" s="1" t="s">
        <v>66</v>
      </c>
      <c r="B1" s="1" t="s">
        <v>67</v>
      </c>
      <c r="C1" s="1" t="s">
        <v>68</v>
      </c>
      <c r="E1" s="1" t="s">
        <v>69</v>
      </c>
    </row>
    <row r="2" spans="1:5" x14ac:dyDescent="0.3">
      <c r="A2" t="s">
        <v>70</v>
      </c>
      <c r="B2" t="s">
        <v>71</v>
      </c>
      <c r="C2" t="s">
        <v>72</v>
      </c>
      <c r="E2" s="1" t="s">
        <v>73</v>
      </c>
    </row>
    <row r="3" spans="1:5" x14ac:dyDescent="0.3">
      <c r="A3" t="s">
        <v>74</v>
      </c>
      <c r="B3" t="s">
        <v>75</v>
      </c>
      <c r="C3" t="s">
        <v>72</v>
      </c>
    </row>
    <row r="4" spans="1:5" x14ac:dyDescent="0.3">
      <c r="A4" t="s">
        <v>76</v>
      </c>
      <c r="B4" t="s">
        <v>77</v>
      </c>
      <c r="C4" t="s">
        <v>72</v>
      </c>
    </row>
    <row r="5" spans="1:5" x14ac:dyDescent="0.3">
      <c r="A5" t="s">
        <v>78</v>
      </c>
      <c r="B5" t="s">
        <v>79</v>
      </c>
      <c r="C5" t="s">
        <v>72</v>
      </c>
    </row>
    <row r="6" spans="1:5" x14ac:dyDescent="0.3">
      <c r="A6" t="s">
        <v>80</v>
      </c>
      <c r="B6" t="s">
        <v>81</v>
      </c>
      <c r="C6" t="s">
        <v>72</v>
      </c>
    </row>
    <row r="7" spans="1:5" x14ac:dyDescent="0.3">
      <c r="A7" t="s">
        <v>82</v>
      </c>
      <c r="B7" t="s">
        <v>83</v>
      </c>
      <c r="C7" t="s">
        <v>72</v>
      </c>
    </row>
    <row r="8" spans="1:5" x14ac:dyDescent="0.3">
      <c r="A8" t="s">
        <v>84</v>
      </c>
      <c r="B8" t="s">
        <v>85</v>
      </c>
      <c r="C8" t="s">
        <v>72</v>
      </c>
    </row>
    <row r="9" spans="1:5" x14ac:dyDescent="0.3">
      <c r="A9" t="s">
        <v>84</v>
      </c>
      <c r="B9" t="s">
        <v>86</v>
      </c>
      <c r="C9" t="s">
        <v>72</v>
      </c>
    </row>
    <row r="10" spans="1:5" x14ac:dyDescent="0.3">
      <c r="A10" t="s">
        <v>87</v>
      </c>
      <c r="B10" t="s">
        <v>88</v>
      </c>
      <c r="C10" t="s">
        <v>72</v>
      </c>
    </row>
    <row r="11" spans="1:5" x14ac:dyDescent="0.3">
      <c r="A11" t="s">
        <v>87</v>
      </c>
      <c r="B11" t="s">
        <v>89</v>
      </c>
      <c r="C11" t="s">
        <v>72</v>
      </c>
    </row>
    <row r="12" spans="1:5" x14ac:dyDescent="0.3">
      <c r="A12" t="s">
        <v>90</v>
      </c>
      <c r="B12" t="s">
        <v>91</v>
      </c>
      <c r="C12" t="s">
        <v>72</v>
      </c>
    </row>
    <row r="13" spans="1:5" x14ac:dyDescent="0.3">
      <c r="A13" t="s">
        <v>90</v>
      </c>
      <c r="B13" t="s">
        <v>92</v>
      </c>
      <c r="C13" t="s">
        <v>72</v>
      </c>
    </row>
    <row r="14" spans="1:5" x14ac:dyDescent="0.3">
      <c r="A14" t="s">
        <v>93</v>
      </c>
      <c r="B14" t="s">
        <v>94</v>
      </c>
      <c r="C14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6AA6-8737-4741-9458-52BB8DF63322}">
  <sheetPr>
    <tabColor theme="3" tint="0.749992370372631"/>
  </sheetPr>
  <dimension ref="A1:B82"/>
  <sheetViews>
    <sheetView workbookViewId="0">
      <selection sqref="A1:B1"/>
    </sheetView>
  </sheetViews>
  <sheetFormatPr defaultRowHeight="14.4" x14ac:dyDescent="0.3"/>
  <cols>
    <col min="1" max="1" width="56.6640625" bestFit="1" customWidth="1"/>
  </cols>
  <sheetData>
    <row r="1" spans="1:2" x14ac:dyDescent="0.3">
      <c r="A1" s="1" t="s">
        <v>95</v>
      </c>
      <c r="B1" s="1" t="s">
        <v>13</v>
      </c>
    </row>
    <row r="2" spans="1:2" x14ac:dyDescent="0.3">
      <c r="A2" t="s">
        <v>96</v>
      </c>
      <c r="B2">
        <v>4</v>
      </c>
    </row>
    <row r="3" spans="1:2" x14ac:dyDescent="0.3">
      <c r="A3" t="s">
        <v>97</v>
      </c>
      <c r="B3">
        <v>4</v>
      </c>
    </row>
    <row r="4" spans="1:2" x14ac:dyDescent="0.3">
      <c r="A4" t="s">
        <v>98</v>
      </c>
      <c r="B4">
        <v>4</v>
      </c>
    </row>
    <row r="5" spans="1:2" x14ac:dyDescent="0.3">
      <c r="A5" t="s">
        <v>99</v>
      </c>
      <c r="B5">
        <v>2</v>
      </c>
    </row>
    <row r="6" spans="1:2" x14ac:dyDescent="0.3">
      <c r="A6" t="s">
        <v>100</v>
      </c>
      <c r="B6">
        <v>2</v>
      </c>
    </row>
    <row r="7" spans="1:2" x14ac:dyDescent="0.3">
      <c r="A7" t="s">
        <v>101</v>
      </c>
      <c r="B7">
        <v>4</v>
      </c>
    </row>
    <row r="8" spans="1:2" x14ac:dyDescent="0.3">
      <c r="A8" t="s">
        <v>102</v>
      </c>
      <c r="B8">
        <v>4</v>
      </c>
    </row>
    <row r="9" spans="1:2" x14ac:dyDescent="0.3">
      <c r="A9" t="s">
        <v>103</v>
      </c>
      <c r="B9">
        <v>4</v>
      </c>
    </row>
    <row r="10" spans="1:2" x14ac:dyDescent="0.3">
      <c r="A10" t="s">
        <v>104</v>
      </c>
      <c r="B10">
        <v>2</v>
      </c>
    </row>
    <row r="11" spans="1:2" x14ac:dyDescent="0.3">
      <c r="A11" t="s">
        <v>105</v>
      </c>
      <c r="B11">
        <v>2</v>
      </c>
    </row>
    <row r="12" spans="1:2" x14ac:dyDescent="0.3">
      <c r="A12" t="s">
        <v>106</v>
      </c>
      <c r="B12">
        <v>4</v>
      </c>
    </row>
    <row r="13" spans="1:2" x14ac:dyDescent="0.3">
      <c r="A13" t="s">
        <v>107</v>
      </c>
      <c r="B13">
        <v>2</v>
      </c>
    </row>
    <row r="14" spans="1:2" x14ac:dyDescent="0.3">
      <c r="A14" t="s">
        <v>108</v>
      </c>
      <c r="B14">
        <v>3</v>
      </c>
    </row>
    <row r="15" spans="1:2" x14ac:dyDescent="0.3">
      <c r="A15" t="s">
        <v>109</v>
      </c>
      <c r="B15">
        <v>1</v>
      </c>
    </row>
    <row r="16" spans="1:2" x14ac:dyDescent="0.3">
      <c r="A16" t="s">
        <v>110</v>
      </c>
      <c r="B16">
        <v>2</v>
      </c>
    </row>
    <row r="17" spans="1:2" x14ac:dyDescent="0.3">
      <c r="A17" t="s">
        <v>111</v>
      </c>
      <c r="B17">
        <v>3</v>
      </c>
    </row>
    <row r="18" spans="1:2" x14ac:dyDescent="0.3">
      <c r="A18" t="s">
        <v>112</v>
      </c>
      <c r="B18">
        <v>3</v>
      </c>
    </row>
    <row r="19" spans="1:2" x14ac:dyDescent="0.3">
      <c r="A19" t="s">
        <v>113</v>
      </c>
      <c r="B19">
        <v>1</v>
      </c>
    </row>
    <row r="20" spans="1:2" x14ac:dyDescent="0.3">
      <c r="A20" t="s">
        <v>114</v>
      </c>
      <c r="B20">
        <v>3</v>
      </c>
    </row>
    <row r="21" spans="1:2" x14ac:dyDescent="0.3">
      <c r="A21" t="s">
        <v>115</v>
      </c>
      <c r="B21">
        <v>3</v>
      </c>
    </row>
    <row r="22" spans="1:2" x14ac:dyDescent="0.3">
      <c r="A22" t="s">
        <v>116</v>
      </c>
      <c r="B22">
        <v>3</v>
      </c>
    </row>
    <row r="23" spans="1:2" x14ac:dyDescent="0.3">
      <c r="A23" t="s">
        <v>117</v>
      </c>
      <c r="B23">
        <v>1</v>
      </c>
    </row>
    <row r="24" spans="1:2" x14ac:dyDescent="0.3">
      <c r="A24" t="s">
        <v>118</v>
      </c>
      <c r="B24">
        <v>2</v>
      </c>
    </row>
    <row r="25" spans="1:2" x14ac:dyDescent="0.3">
      <c r="A25" t="s">
        <v>119</v>
      </c>
      <c r="B25">
        <v>3</v>
      </c>
    </row>
    <row r="26" spans="1:2" x14ac:dyDescent="0.3">
      <c r="A26" t="s">
        <v>120</v>
      </c>
      <c r="B26">
        <v>3</v>
      </c>
    </row>
    <row r="27" spans="1:2" x14ac:dyDescent="0.3">
      <c r="A27" t="s">
        <v>121</v>
      </c>
      <c r="B27">
        <v>3</v>
      </c>
    </row>
    <row r="28" spans="1:2" x14ac:dyDescent="0.3">
      <c r="A28" t="s">
        <v>122</v>
      </c>
      <c r="B28">
        <v>3</v>
      </c>
    </row>
    <row r="29" spans="1:2" x14ac:dyDescent="0.3">
      <c r="A29" t="s">
        <v>123</v>
      </c>
      <c r="B29">
        <v>3</v>
      </c>
    </row>
    <row r="30" spans="1:2" x14ac:dyDescent="0.3">
      <c r="A30" t="s">
        <v>124</v>
      </c>
      <c r="B30">
        <v>3</v>
      </c>
    </row>
    <row r="31" spans="1:2" x14ac:dyDescent="0.3">
      <c r="A31" t="s">
        <v>125</v>
      </c>
      <c r="B31">
        <v>3</v>
      </c>
    </row>
    <row r="32" spans="1:2" x14ac:dyDescent="0.3">
      <c r="A32" t="s">
        <v>126</v>
      </c>
      <c r="B32">
        <v>3</v>
      </c>
    </row>
    <row r="33" spans="1:2" x14ac:dyDescent="0.3">
      <c r="A33" t="s">
        <v>127</v>
      </c>
      <c r="B33">
        <v>3</v>
      </c>
    </row>
    <row r="34" spans="1:2" x14ac:dyDescent="0.3">
      <c r="A34" t="s">
        <v>128</v>
      </c>
      <c r="B34">
        <v>3</v>
      </c>
    </row>
    <row r="35" spans="1:2" x14ac:dyDescent="0.3">
      <c r="A35" t="s">
        <v>129</v>
      </c>
      <c r="B35">
        <v>3</v>
      </c>
    </row>
    <row r="36" spans="1:2" x14ac:dyDescent="0.3">
      <c r="A36" t="s">
        <v>130</v>
      </c>
      <c r="B36">
        <v>1</v>
      </c>
    </row>
    <row r="37" spans="1:2" x14ac:dyDescent="0.3">
      <c r="A37" t="s">
        <v>131</v>
      </c>
      <c r="B37">
        <v>1</v>
      </c>
    </row>
    <row r="38" spans="1:2" x14ac:dyDescent="0.3">
      <c r="A38" t="s">
        <v>132</v>
      </c>
      <c r="B38">
        <v>2</v>
      </c>
    </row>
    <row r="39" spans="1:2" x14ac:dyDescent="0.3">
      <c r="A39" t="s">
        <v>133</v>
      </c>
      <c r="B39">
        <v>3</v>
      </c>
    </row>
    <row r="40" spans="1:2" x14ac:dyDescent="0.3">
      <c r="A40" t="s">
        <v>134</v>
      </c>
      <c r="B40">
        <v>3</v>
      </c>
    </row>
    <row r="41" spans="1:2" x14ac:dyDescent="0.3">
      <c r="A41" t="s">
        <v>135</v>
      </c>
      <c r="B41">
        <v>1</v>
      </c>
    </row>
    <row r="42" spans="1:2" x14ac:dyDescent="0.3">
      <c r="A42" t="s">
        <v>136</v>
      </c>
    </row>
    <row r="43" spans="1:2" x14ac:dyDescent="0.3">
      <c r="A43" t="s">
        <v>137</v>
      </c>
      <c r="B43">
        <v>2</v>
      </c>
    </row>
    <row r="44" spans="1:2" x14ac:dyDescent="0.3">
      <c r="A44" t="s">
        <v>138</v>
      </c>
    </row>
    <row r="45" spans="1:2" x14ac:dyDescent="0.3">
      <c r="A45" t="s">
        <v>139</v>
      </c>
      <c r="B45">
        <v>2</v>
      </c>
    </row>
    <row r="46" spans="1:2" x14ac:dyDescent="0.3">
      <c r="A46" t="s">
        <v>140</v>
      </c>
      <c r="B46">
        <v>2</v>
      </c>
    </row>
    <row r="47" spans="1:2" x14ac:dyDescent="0.3">
      <c r="A47" t="s">
        <v>141</v>
      </c>
      <c r="B47">
        <v>2</v>
      </c>
    </row>
    <row r="48" spans="1:2" x14ac:dyDescent="0.3">
      <c r="A48" t="s">
        <v>142</v>
      </c>
      <c r="B48">
        <v>1</v>
      </c>
    </row>
    <row r="49" spans="1:2" x14ac:dyDescent="0.3">
      <c r="A49" t="s">
        <v>143</v>
      </c>
      <c r="B49">
        <v>1</v>
      </c>
    </row>
    <row r="50" spans="1:2" x14ac:dyDescent="0.3">
      <c r="A50" t="s">
        <v>144</v>
      </c>
      <c r="B50">
        <v>2</v>
      </c>
    </row>
    <row r="51" spans="1:2" x14ac:dyDescent="0.3">
      <c r="A51" t="s">
        <v>145</v>
      </c>
      <c r="B51">
        <v>2</v>
      </c>
    </row>
    <row r="52" spans="1:2" x14ac:dyDescent="0.3">
      <c r="A52" t="s">
        <v>146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149</v>
      </c>
      <c r="B55">
        <v>2</v>
      </c>
    </row>
    <row r="56" spans="1:2" x14ac:dyDescent="0.3">
      <c r="A56" t="s">
        <v>150</v>
      </c>
      <c r="B56">
        <v>2</v>
      </c>
    </row>
    <row r="57" spans="1:2" x14ac:dyDescent="0.3">
      <c r="A57" t="s">
        <v>151</v>
      </c>
      <c r="B57">
        <v>2</v>
      </c>
    </row>
    <row r="58" spans="1:2" x14ac:dyDescent="0.3">
      <c r="A58" t="s">
        <v>152</v>
      </c>
      <c r="B58">
        <v>4</v>
      </c>
    </row>
    <row r="59" spans="1:2" x14ac:dyDescent="0.3">
      <c r="A59" t="s">
        <v>153</v>
      </c>
      <c r="B59">
        <v>4</v>
      </c>
    </row>
    <row r="60" spans="1:2" x14ac:dyDescent="0.3">
      <c r="A60" t="s">
        <v>154</v>
      </c>
      <c r="B60">
        <v>4</v>
      </c>
    </row>
    <row r="61" spans="1:2" x14ac:dyDescent="0.3">
      <c r="A61" t="s">
        <v>155</v>
      </c>
      <c r="B61">
        <v>3</v>
      </c>
    </row>
    <row r="62" spans="1:2" x14ac:dyDescent="0.3">
      <c r="A62" t="s">
        <v>156</v>
      </c>
      <c r="B62">
        <v>3</v>
      </c>
    </row>
    <row r="63" spans="1:2" x14ac:dyDescent="0.3">
      <c r="A63" t="s">
        <v>157</v>
      </c>
      <c r="B63">
        <v>2</v>
      </c>
    </row>
    <row r="64" spans="1:2" x14ac:dyDescent="0.3">
      <c r="A64" t="s">
        <v>158</v>
      </c>
      <c r="B64">
        <v>2</v>
      </c>
    </row>
    <row r="65" spans="1:2" x14ac:dyDescent="0.3">
      <c r="A65" t="s">
        <v>159</v>
      </c>
    </row>
    <row r="66" spans="1:2" x14ac:dyDescent="0.3">
      <c r="A66" t="s">
        <v>160</v>
      </c>
      <c r="B66">
        <v>3</v>
      </c>
    </row>
    <row r="67" spans="1:2" x14ac:dyDescent="0.3">
      <c r="A67" t="s">
        <v>161</v>
      </c>
      <c r="B67">
        <v>3</v>
      </c>
    </row>
    <row r="68" spans="1:2" x14ac:dyDescent="0.3">
      <c r="A68" t="s">
        <v>162</v>
      </c>
      <c r="B68">
        <v>2</v>
      </c>
    </row>
    <row r="69" spans="1:2" x14ac:dyDescent="0.3">
      <c r="A69" t="s">
        <v>163</v>
      </c>
      <c r="B69">
        <v>2</v>
      </c>
    </row>
    <row r="70" spans="1:2" x14ac:dyDescent="0.3">
      <c r="A70" t="s">
        <v>164</v>
      </c>
      <c r="B70">
        <v>2</v>
      </c>
    </row>
    <row r="71" spans="1:2" x14ac:dyDescent="0.3">
      <c r="A71" t="s">
        <v>165</v>
      </c>
      <c r="B71">
        <v>2</v>
      </c>
    </row>
    <row r="72" spans="1:2" x14ac:dyDescent="0.3">
      <c r="A72" t="s">
        <v>166</v>
      </c>
    </row>
    <row r="73" spans="1:2" x14ac:dyDescent="0.3">
      <c r="A73" t="s">
        <v>167</v>
      </c>
      <c r="B73">
        <v>4</v>
      </c>
    </row>
    <row r="74" spans="1:2" x14ac:dyDescent="0.3">
      <c r="A74" t="s">
        <v>168</v>
      </c>
      <c r="B74">
        <v>4</v>
      </c>
    </row>
    <row r="75" spans="1:2" x14ac:dyDescent="0.3">
      <c r="A75" t="s">
        <v>169</v>
      </c>
      <c r="B75">
        <v>4</v>
      </c>
    </row>
    <row r="76" spans="1:2" x14ac:dyDescent="0.3">
      <c r="A76" t="s">
        <v>170</v>
      </c>
      <c r="B76">
        <v>2</v>
      </c>
    </row>
    <row r="77" spans="1:2" x14ac:dyDescent="0.3">
      <c r="A77" t="s">
        <v>171</v>
      </c>
      <c r="B77">
        <v>2</v>
      </c>
    </row>
    <row r="78" spans="1:2" x14ac:dyDescent="0.3">
      <c r="A78" t="s">
        <v>172</v>
      </c>
      <c r="B78">
        <v>2</v>
      </c>
    </row>
    <row r="79" spans="1:2" x14ac:dyDescent="0.3">
      <c r="A79" t="s">
        <v>173</v>
      </c>
      <c r="B79">
        <v>2</v>
      </c>
    </row>
    <row r="80" spans="1:2" x14ac:dyDescent="0.3">
      <c r="A80" t="s">
        <v>174</v>
      </c>
      <c r="B80">
        <v>4</v>
      </c>
    </row>
    <row r="81" spans="1:2" x14ac:dyDescent="0.3">
      <c r="A81" t="s">
        <v>175</v>
      </c>
      <c r="B81">
        <v>4</v>
      </c>
    </row>
    <row r="82" spans="1:2" x14ac:dyDescent="0.3">
      <c r="A82" t="s">
        <v>176</v>
      </c>
      <c r="B82">
        <v>4</v>
      </c>
    </row>
  </sheetData>
  <dataValidations count="1">
    <dataValidation type="list" allowBlank="1" showInputMessage="1" showErrorMessage="1" sqref="A10:A30" xr:uid="{8B93A1B4-292F-48D2-8A9F-E8B62120D14C}">
      <formula1>$A$2:$A$99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8BC9-3048-41C0-93BE-AC726FBADEE5}">
  <sheetPr>
    <tabColor theme="3" tint="0.749992370372631"/>
  </sheetPr>
  <dimension ref="A1:F13"/>
  <sheetViews>
    <sheetView workbookViewId="0">
      <selection sqref="A1:B1"/>
    </sheetView>
  </sheetViews>
  <sheetFormatPr defaultRowHeight="14.4" x14ac:dyDescent="0.3"/>
  <cols>
    <col min="1" max="1" width="10" bestFit="1" customWidth="1"/>
    <col min="2" max="2" width="18.5546875" bestFit="1" customWidth="1"/>
    <col min="3" max="3" width="9" bestFit="1" customWidth="1"/>
    <col min="6" max="6" width="18.33203125" customWidth="1"/>
  </cols>
  <sheetData>
    <row r="1" spans="1:6" x14ac:dyDescent="0.3">
      <c r="A1" t="s">
        <v>177</v>
      </c>
      <c r="B1" t="s">
        <v>178</v>
      </c>
      <c r="C1" t="s">
        <v>13</v>
      </c>
      <c r="E1" t="s">
        <v>179</v>
      </c>
      <c r="F1" t="s">
        <v>180</v>
      </c>
    </row>
    <row r="2" spans="1:6" x14ac:dyDescent="0.3">
      <c r="A2" t="s">
        <v>4</v>
      </c>
      <c r="B2" t="s">
        <v>159</v>
      </c>
      <c r="C2">
        <v>2</v>
      </c>
      <c r="E2" t="s">
        <v>181</v>
      </c>
      <c r="F2" t="s">
        <v>182</v>
      </c>
    </row>
    <row r="3" spans="1:6" x14ac:dyDescent="0.3">
      <c r="A3" t="s">
        <v>4</v>
      </c>
      <c r="B3" t="s">
        <v>166</v>
      </c>
      <c r="C3">
        <v>6</v>
      </c>
      <c r="E3" t="s">
        <v>181</v>
      </c>
      <c r="F3" t="s">
        <v>183</v>
      </c>
    </row>
    <row r="4" spans="1:6" x14ac:dyDescent="0.3">
      <c r="A4" t="s">
        <v>30</v>
      </c>
      <c r="B4" t="s">
        <v>159</v>
      </c>
      <c r="C4">
        <v>4</v>
      </c>
      <c r="E4" t="s">
        <v>181</v>
      </c>
      <c r="F4" t="s">
        <v>184</v>
      </c>
    </row>
    <row r="5" spans="1:6" x14ac:dyDescent="0.3">
      <c r="A5" t="s">
        <v>30</v>
      </c>
      <c r="B5" t="s">
        <v>166</v>
      </c>
      <c r="C5">
        <v>6</v>
      </c>
      <c r="E5" t="s">
        <v>181</v>
      </c>
      <c r="F5" t="s">
        <v>185</v>
      </c>
    </row>
    <row r="6" spans="1:6" x14ac:dyDescent="0.3">
      <c r="A6" t="s">
        <v>36</v>
      </c>
      <c r="B6" t="s">
        <v>159</v>
      </c>
      <c r="C6">
        <v>6</v>
      </c>
      <c r="E6" t="s">
        <v>181</v>
      </c>
      <c r="F6" t="s">
        <v>186</v>
      </c>
    </row>
    <row r="7" spans="1:6" x14ac:dyDescent="0.3">
      <c r="A7" t="s">
        <v>36</v>
      </c>
      <c r="B7" t="s">
        <v>166</v>
      </c>
      <c r="C7">
        <v>12</v>
      </c>
      <c r="E7" t="s">
        <v>181</v>
      </c>
      <c r="F7" t="s">
        <v>187</v>
      </c>
    </row>
    <row r="8" spans="1:6" x14ac:dyDescent="0.3">
      <c r="A8" t="s">
        <v>32</v>
      </c>
      <c r="B8" t="s">
        <v>159</v>
      </c>
      <c r="C8">
        <v>8</v>
      </c>
      <c r="E8" t="s">
        <v>188</v>
      </c>
      <c r="F8" t="s">
        <v>189</v>
      </c>
    </row>
    <row r="9" spans="1:6" x14ac:dyDescent="0.3">
      <c r="A9" t="s">
        <v>44</v>
      </c>
      <c r="B9" t="s">
        <v>159</v>
      </c>
      <c r="C9">
        <v>8</v>
      </c>
      <c r="E9" t="s">
        <v>188</v>
      </c>
      <c r="F9" t="s">
        <v>190</v>
      </c>
    </row>
    <row r="10" spans="1:6" x14ac:dyDescent="0.3">
      <c r="A10" t="s">
        <v>44</v>
      </c>
      <c r="B10" t="s">
        <v>138</v>
      </c>
      <c r="C10">
        <v>8</v>
      </c>
      <c r="E10" t="s">
        <v>188</v>
      </c>
      <c r="F10" t="s">
        <v>191</v>
      </c>
    </row>
    <row r="11" spans="1:6" x14ac:dyDescent="0.3">
      <c r="A11" t="s">
        <v>192</v>
      </c>
      <c r="B11" t="s">
        <v>159</v>
      </c>
      <c r="C11">
        <v>14</v>
      </c>
      <c r="E11" t="s">
        <v>188</v>
      </c>
      <c r="F11" t="s">
        <v>193</v>
      </c>
    </row>
    <row r="12" spans="1:6" x14ac:dyDescent="0.3">
      <c r="A12" t="s">
        <v>44</v>
      </c>
      <c r="B12" t="s">
        <v>138</v>
      </c>
      <c r="C12">
        <v>8</v>
      </c>
      <c r="E12" t="s">
        <v>188</v>
      </c>
      <c r="F12" t="s">
        <v>194</v>
      </c>
    </row>
    <row r="13" spans="1:6" x14ac:dyDescent="0.3">
      <c r="A13" t="s">
        <v>192</v>
      </c>
      <c r="B13" t="s">
        <v>195</v>
      </c>
      <c r="C13">
        <v>8</v>
      </c>
      <c r="E13" t="s">
        <v>188</v>
      </c>
      <c r="F13" t="s">
        <v>196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E77-177E-4239-9BE8-3C7F8FD107A3}">
  <dimension ref="A1:A31"/>
  <sheetViews>
    <sheetView workbookViewId="0">
      <selection sqref="A1:B1"/>
    </sheetView>
  </sheetViews>
  <sheetFormatPr defaultRowHeight="14.4" x14ac:dyDescent="0.3"/>
  <cols>
    <col min="1" max="2" width="9.88671875" customWidth="1"/>
  </cols>
  <sheetData>
    <row r="1" spans="1:1" x14ac:dyDescent="0.3">
      <c r="A1" t="s">
        <v>32</v>
      </c>
    </row>
    <row r="2" spans="1:1" x14ac:dyDescent="0.3">
      <c r="A2" t="s">
        <v>141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155</v>
      </c>
    </row>
    <row r="11" spans="1:1" x14ac:dyDescent="0.3">
      <c r="A11" t="s">
        <v>156</v>
      </c>
    </row>
    <row r="12" spans="1:1" x14ac:dyDescent="0.3">
      <c r="A12" t="s">
        <v>157</v>
      </c>
    </row>
    <row r="13" spans="1:1" x14ac:dyDescent="0.3">
      <c r="A13" t="s">
        <v>160</v>
      </c>
    </row>
    <row r="14" spans="1:1" x14ac:dyDescent="0.3">
      <c r="A14" t="s">
        <v>161</v>
      </c>
    </row>
    <row r="15" spans="1:1" x14ac:dyDescent="0.3">
      <c r="A15" t="s">
        <v>162</v>
      </c>
    </row>
    <row r="16" spans="1:1" x14ac:dyDescent="0.3">
      <c r="A16" t="s">
        <v>106</v>
      </c>
    </row>
    <row r="17" spans="1:1" x14ac:dyDescent="0.3">
      <c r="A17" t="s">
        <v>167</v>
      </c>
    </row>
    <row r="18" spans="1:1" x14ac:dyDescent="0.3">
      <c r="A18" t="s">
        <v>168</v>
      </c>
    </row>
    <row r="19" spans="1:1" x14ac:dyDescent="0.3">
      <c r="A19" t="s">
        <v>169</v>
      </c>
    </row>
    <row r="20" spans="1:1" x14ac:dyDescent="0.3">
      <c r="A20" t="s">
        <v>170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147</v>
      </c>
    </row>
    <row r="25" spans="1:1" x14ac:dyDescent="0.3">
      <c r="A25" t="s">
        <v>148</v>
      </c>
    </row>
    <row r="26" spans="1:1" x14ac:dyDescent="0.3">
      <c r="A26" t="s">
        <v>149</v>
      </c>
    </row>
    <row r="27" spans="1:1" x14ac:dyDescent="0.3">
      <c r="A27" t="s">
        <v>150</v>
      </c>
    </row>
    <row r="28" spans="1:1" x14ac:dyDescent="0.3">
      <c r="A28" t="s">
        <v>151</v>
      </c>
    </row>
    <row r="29" spans="1:1" x14ac:dyDescent="0.3">
      <c r="A29" t="s">
        <v>142</v>
      </c>
    </row>
    <row r="30" spans="1:1" x14ac:dyDescent="0.3">
      <c r="A30" t="s">
        <v>143</v>
      </c>
    </row>
    <row r="31" spans="1:1" x14ac:dyDescent="0.3">
      <c r="A31" t="s">
        <v>159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18811D-823F-4671-A7C8-DBD65D48B675}">
          <x14:formula1>
            <xm:f>Courses!$A$2:$A$99</xm:f>
          </x14:formula1>
          <xm:sqref>B32:B41 A2:A31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134-E95C-41DE-B5C5-B2146EE1FCE1}">
  <dimension ref="A1:C20"/>
  <sheetViews>
    <sheetView workbookViewId="0">
      <selection sqref="A1:B1"/>
    </sheetView>
  </sheetViews>
  <sheetFormatPr defaultRowHeight="14.4" x14ac:dyDescent="0.3"/>
  <cols>
    <col min="1" max="1" width="9.88671875" style="2" customWidth="1"/>
    <col min="2" max="2" width="9.88671875" customWidth="1"/>
    <col min="4" max="5" width="9.88671875" customWidth="1"/>
  </cols>
  <sheetData>
    <row r="1" spans="1:3" x14ac:dyDescent="0.3">
      <c r="A1" s="2" t="s">
        <v>4</v>
      </c>
      <c r="C1" t="s">
        <v>30</v>
      </c>
    </row>
    <row r="2" spans="1:3" x14ac:dyDescent="0.3">
      <c r="A2" t="s">
        <v>141</v>
      </c>
      <c r="C2" t="s">
        <v>141</v>
      </c>
    </row>
    <row r="3" spans="1:3" x14ac:dyDescent="0.3">
      <c r="A3" t="s">
        <v>139</v>
      </c>
      <c r="C3" t="s">
        <v>139</v>
      </c>
    </row>
    <row r="4" spans="1:3" x14ac:dyDescent="0.3">
      <c r="A4" t="s">
        <v>140</v>
      </c>
      <c r="C4" t="s">
        <v>140</v>
      </c>
    </row>
    <row r="5" spans="1:3" x14ac:dyDescent="0.3">
      <c r="A5" t="s">
        <v>104</v>
      </c>
      <c r="C5" t="s">
        <v>104</v>
      </c>
    </row>
    <row r="6" spans="1:3" x14ac:dyDescent="0.3">
      <c r="A6" t="s">
        <v>105</v>
      </c>
      <c r="C6" t="s">
        <v>105</v>
      </c>
    </row>
    <row r="7" spans="1:3" x14ac:dyDescent="0.3">
      <c r="A7" t="s">
        <v>96</v>
      </c>
      <c r="C7" t="s">
        <v>96</v>
      </c>
    </row>
    <row r="8" spans="1:3" x14ac:dyDescent="0.3">
      <c r="A8" t="s">
        <v>97</v>
      </c>
      <c r="C8" t="s">
        <v>97</v>
      </c>
    </row>
    <row r="9" spans="1:3" x14ac:dyDescent="0.3">
      <c r="A9" t="s">
        <v>98</v>
      </c>
      <c r="C9" t="s">
        <v>98</v>
      </c>
    </row>
    <row r="10" spans="1:3" x14ac:dyDescent="0.3">
      <c r="A10" t="s">
        <v>167</v>
      </c>
      <c r="C10" t="s">
        <v>167</v>
      </c>
    </row>
    <row r="11" spans="1:3" x14ac:dyDescent="0.3">
      <c r="A11" t="s">
        <v>168</v>
      </c>
      <c r="C11" t="s">
        <v>168</v>
      </c>
    </row>
    <row r="12" spans="1:3" x14ac:dyDescent="0.3">
      <c r="A12" t="s">
        <v>169</v>
      </c>
      <c r="C12" t="s">
        <v>169</v>
      </c>
    </row>
    <row r="13" spans="1:3" x14ac:dyDescent="0.3">
      <c r="A13" t="s">
        <v>170</v>
      </c>
      <c r="C13" t="s">
        <v>170</v>
      </c>
    </row>
    <row r="14" spans="1:3" x14ac:dyDescent="0.3">
      <c r="A14" t="s">
        <v>144</v>
      </c>
      <c r="C14" t="s">
        <v>144</v>
      </c>
    </row>
    <row r="15" spans="1:3" x14ac:dyDescent="0.3">
      <c r="A15" t="s">
        <v>145</v>
      </c>
      <c r="C15" t="s">
        <v>145</v>
      </c>
    </row>
    <row r="16" spans="1:3" x14ac:dyDescent="0.3">
      <c r="A16" t="s">
        <v>149</v>
      </c>
      <c r="C16" t="s">
        <v>149</v>
      </c>
    </row>
    <row r="17" spans="1:3" x14ac:dyDescent="0.3">
      <c r="A17" t="s">
        <v>142</v>
      </c>
      <c r="C17" t="s">
        <v>159</v>
      </c>
    </row>
    <row r="18" spans="1:3" x14ac:dyDescent="0.3">
      <c r="A18" t="s">
        <v>143</v>
      </c>
      <c r="C18" t="s">
        <v>166</v>
      </c>
    </row>
    <row r="19" spans="1:3" x14ac:dyDescent="0.3">
      <c r="A19" t="s">
        <v>159</v>
      </c>
    </row>
    <row r="20" spans="1:3" x14ac:dyDescent="0.3">
      <c r="A20" t="s">
        <v>166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588E8B-09CD-4428-B626-818D653CBA35}">
          <x14:formula1>
            <xm:f>Courses!$A$2:$A$100</xm:f>
          </x14:formula1>
          <xm:sqref>C2:C18 B21:B45 A2:A20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26E9-FCF5-4160-9455-3F6933E07ED5}">
  <dimension ref="A1:A21"/>
  <sheetViews>
    <sheetView workbookViewId="0">
      <selection sqref="A1:B1"/>
    </sheetView>
  </sheetViews>
  <sheetFormatPr defaultRowHeight="14.4" x14ac:dyDescent="0.3"/>
  <cols>
    <col min="1" max="1" width="9.88671875" style="2" customWidth="1"/>
    <col min="2" max="2" width="9.88671875" customWidth="1"/>
  </cols>
  <sheetData>
    <row r="1" spans="1:1" x14ac:dyDescent="0.3">
      <c r="A1" s="2" t="s">
        <v>34</v>
      </c>
    </row>
    <row r="2" spans="1:1" x14ac:dyDescent="0.3">
      <c r="A2" t="s">
        <v>141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144</v>
      </c>
    </row>
    <row r="6" spans="1:1" x14ac:dyDescent="0.3">
      <c r="A6" t="s">
        <v>145</v>
      </c>
    </row>
    <row r="7" spans="1:1" x14ac:dyDescent="0.3">
      <c r="A7" t="s">
        <v>147</v>
      </c>
    </row>
    <row r="8" spans="1:1" x14ac:dyDescent="0.3">
      <c r="A8" t="s">
        <v>171</v>
      </c>
    </row>
    <row r="9" spans="1:1" x14ac:dyDescent="0.3">
      <c r="A9" t="s">
        <v>164</v>
      </c>
    </row>
    <row r="10" spans="1:1" x14ac:dyDescent="0.3">
      <c r="A10" t="s">
        <v>104</v>
      </c>
    </row>
    <row r="11" spans="1:1" x14ac:dyDescent="0.3">
      <c r="A11" t="s">
        <v>105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167</v>
      </c>
    </row>
    <row r="16" spans="1:1" x14ac:dyDescent="0.3">
      <c r="A16" t="s">
        <v>168</v>
      </c>
    </row>
    <row r="17" spans="1:1" x14ac:dyDescent="0.3">
      <c r="A17" t="s">
        <v>169</v>
      </c>
    </row>
    <row r="18" spans="1:1" x14ac:dyDescent="0.3">
      <c r="A18" t="s">
        <v>170</v>
      </c>
    </row>
    <row r="19" spans="1:1" x14ac:dyDescent="0.3">
      <c r="A19" t="s">
        <v>173</v>
      </c>
    </row>
    <row r="20" spans="1:1" x14ac:dyDescent="0.3">
      <c r="A20" t="s">
        <v>150</v>
      </c>
    </row>
    <row r="21" spans="1:1" x14ac:dyDescent="0.3">
      <c r="A21" t="s">
        <v>107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1C461-7890-41EE-8ECB-F8395766D127}">
          <x14:formula1>
            <xm:f>Courses!$A$2:$A$100</xm:f>
          </x14:formula1>
          <xm:sqref>B22:B45 A2:A21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7641-7672-443D-B757-AEF543EF598B}">
  <dimension ref="A1:C23"/>
  <sheetViews>
    <sheetView workbookViewId="0">
      <selection sqref="A1:B1"/>
    </sheetView>
  </sheetViews>
  <sheetFormatPr defaultRowHeight="14.4" x14ac:dyDescent="0.3"/>
  <cols>
    <col min="1" max="1" width="9.88671875" customWidth="1"/>
  </cols>
  <sheetData>
    <row r="1" spans="1:3" x14ac:dyDescent="0.3">
      <c r="A1" t="s">
        <v>36</v>
      </c>
      <c r="C1" t="s">
        <v>46</v>
      </c>
    </row>
    <row r="2" spans="1:3" x14ac:dyDescent="0.3">
      <c r="A2" t="s">
        <v>141</v>
      </c>
      <c r="C2" t="s">
        <v>141</v>
      </c>
    </row>
    <row r="3" spans="1:3" x14ac:dyDescent="0.3">
      <c r="A3" t="s">
        <v>139</v>
      </c>
      <c r="C3" t="s">
        <v>139</v>
      </c>
    </row>
    <row r="4" spans="1:3" x14ac:dyDescent="0.3">
      <c r="A4" t="s">
        <v>140</v>
      </c>
      <c r="C4" t="s">
        <v>140</v>
      </c>
    </row>
    <row r="5" spans="1:3" x14ac:dyDescent="0.3">
      <c r="A5" t="s">
        <v>104</v>
      </c>
      <c r="C5" t="s">
        <v>104</v>
      </c>
    </row>
    <row r="6" spans="1:3" x14ac:dyDescent="0.3">
      <c r="A6" t="s">
        <v>105</v>
      </c>
      <c r="C6" t="s">
        <v>105</v>
      </c>
    </row>
    <row r="7" spans="1:3" x14ac:dyDescent="0.3">
      <c r="A7" t="s">
        <v>149</v>
      </c>
      <c r="C7" t="s">
        <v>165</v>
      </c>
    </row>
    <row r="8" spans="1:3" x14ac:dyDescent="0.3">
      <c r="A8" t="s">
        <v>96</v>
      </c>
      <c r="C8" t="s">
        <v>96</v>
      </c>
    </row>
    <row r="9" spans="1:3" x14ac:dyDescent="0.3">
      <c r="A9" t="s">
        <v>97</v>
      </c>
      <c r="C9" t="s">
        <v>97</v>
      </c>
    </row>
    <row r="10" spans="1:3" x14ac:dyDescent="0.3">
      <c r="A10" t="s">
        <v>98</v>
      </c>
      <c r="C10" t="s">
        <v>98</v>
      </c>
    </row>
    <row r="11" spans="1:3" x14ac:dyDescent="0.3">
      <c r="A11" t="s">
        <v>167</v>
      </c>
      <c r="C11" t="s">
        <v>155</v>
      </c>
    </row>
    <row r="12" spans="1:3" x14ac:dyDescent="0.3">
      <c r="A12" t="s">
        <v>168</v>
      </c>
      <c r="C12" t="s">
        <v>156</v>
      </c>
    </row>
    <row r="13" spans="1:3" x14ac:dyDescent="0.3">
      <c r="A13" t="s">
        <v>169</v>
      </c>
      <c r="C13" t="s">
        <v>157</v>
      </c>
    </row>
    <row r="14" spans="1:3" x14ac:dyDescent="0.3">
      <c r="A14" t="s">
        <v>107</v>
      </c>
      <c r="C14" t="s">
        <v>158</v>
      </c>
    </row>
    <row r="15" spans="1:3" x14ac:dyDescent="0.3">
      <c r="A15" t="s">
        <v>159</v>
      </c>
      <c r="C15" t="s">
        <v>160</v>
      </c>
    </row>
    <row r="16" spans="1:3" x14ac:dyDescent="0.3">
      <c r="A16" t="s">
        <v>166</v>
      </c>
      <c r="C16" t="s">
        <v>161</v>
      </c>
    </row>
    <row r="17" spans="3:3" x14ac:dyDescent="0.3">
      <c r="C17" t="s">
        <v>162</v>
      </c>
    </row>
    <row r="18" spans="3:3" x14ac:dyDescent="0.3">
      <c r="C18" t="s">
        <v>163</v>
      </c>
    </row>
    <row r="19" spans="3:3" x14ac:dyDescent="0.3">
      <c r="C19" t="s">
        <v>167</v>
      </c>
    </row>
    <row r="20" spans="3:3" x14ac:dyDescent="0.3">
      <c r="C20" t="s">
        <v>168</v>
      </c>
    </row>
    <row r="21" spans="3:3" x14ac:dyDescent="0.3">
      <c r="C21" t="s">
        <v>169</v>
      </c>
    </row>
    <row r="22" spans="3:3" x14ac:dyDescent="0.3">
      <c r="C22" t="s">
        <v>106</v>
      </c>
    </row>
    <row r="23" spans="3:3" x14ac:dyDescent="0.3">
      <c r="C23" t="s">
        <v>151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4A41A-24D2-4A1C-A99D-E729ECA42A0C}">
          <x14:formula1>
            <xm:f>Courses!$A$2:$A$99</xm:f>
          </x14:formula1>
          <xm:sqref>A2:A42 C2:C23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8401-1648-4DD8-A844-62AA2D5D09DD}">
  <dimension ref="A1:A32"/>
  <sheetViews>
    <sheetView workbookViewId="0">
      <selection sqref="A1:B1"/>
    </sheetView>
  </sheetViews>
  <sheetFormatPr defaultRowHeight="14.4" x14ac:dyDescent="0.3"/>
  <cols>
    <col min="1" max="2" width="9.88671875" customWidth="1"/>
  </cols>
  <sheetData>
    <row r="1" spans="1:1" x14ac:dyDescent="0.3">
      <c r="A1" t="s">
        <v>38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9D195F-5046-44CA-9CFB-C2D2319DDC20}">
          <x14:formula1>
            <xm:f>Courses!$A$2:$A$100</xm:f>
          </x14:formula1>
          <xm:sqref>B33:B41 A2:A32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42AB-D8AF-45D8-B91F-7002382737E1}">
  <dimension ref="A1:A30"/>
  <sheetViews>
    <sheetView topLeftCell="A17" workbookViewId="0">
      <selection sqref="A1:B1"/>
    </sheetView>
  </sheetViews>
  <sheetFormatPr defaultRowHeight="14.4" x14ac:dyDescent="0.3"/>
  <cols>
    <col min="1" max="2" width="9.88671875" customWidth="1"/>
  </cols>
  <sheetData>
    <row r="1" spans="1:1" x14ac:dyDescent="0.3">
      <c r="A1" t="s">
        <v>40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122</v>
      </c>
    </row>
    <row r="18" spans="1:1" x14ac:dyDescent="0.3">
      <c r="A18" t="s">
        <v>123</v>
      </c>
    </row>
    <row r="19" spans="1:1" x14ac:dyDescent="0.3">
      <c r="A19" t="s">
        <v>124</v>
      </c>
    </row>
    <row r="20" spans="1:1" x14ac:dyDescent="0.3">
      <c r="A20" t="s">
        <v>125</v>
      </c>
    </row>
    <row r="21" spans="1:1" x14ac:dyDescent="0.3">
      <c r="A21" t="s">
        <v>126</v>
      </c>
    </row>
    <row r="22" spans="1:1" x14ac:dyDescent="0.3">
      <c r="A22" t="s">
        <v>127</v>
      </c>
    </row>
    <row r="23" spans="1:1" x14ac:dyDescent="0.3">
      <c r="A23" t="s">
        <v>128</v>
      </c>
    </row>
    <row r="24" spans="1:1" x14ac:dyDescent="0.3">
      <c r="A24" t="s">
        <v>129</v>
      </c>
    </row>
    <row r="25" spans="1:1" x14ac:dyDescent="0.3">
      <c r="A25" t="s">
        <v>132</v>
      </c>
    </row>
    <row r="26" spans="1:1" x14ac:dyDescent="0.3">
      <c r="A26" t="s">
        <v>133</v>
      </c>
    </row>
    <row r="27" spans="1:1" x14ac:dyDescent="0.3">
      <c r="A27" t="s">
        <v>134</v>
      </c>
    </row>
    <row r="28" spans="1:1" x14ac:dyDescent="0.3">
      <c r="A28" t="s">
        <v>135</v>
      </c>
    </row>
    <row r="29" spans="1:1" x14ac:dyDescent="0.3">
      <c r="A29" t="s">
        <v>136</v>
      </c>
    </row>
    <row r="30" spans="1:1" x14ac:dyDescent="0.3">
      <c r="A30" t="s">
        <v>137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0EE05-2C21-4A23-88AD-7C2C16D82C23}">
          <x14:formula1>
            <xm:f>Courses!$A$2:$A$100</xm:f>
          </x14:formula1>
          <xm:sqref>B31:B38 A2:A30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B4E-9CD2-4661-982D-9A6D5168D1C0}">
  <dimension ref="A1:A10"/>
  <sheetViews>
    <sheetView workbookViewId="0">
      <selection sqref="A1:B1"/>
    </sheetView>
  </sheetViews>
  <sheetFormatPr defaultRowHeight="14.4" x14ac:dyDescent="0.3"/>
  <cols>
    <col min="1" max="1" width="9.88671875" style="2" customWidth="1"/>
    <col min="2" max="2" width="9.88671875" customWidth="1"/>
  </cols>
  <sheetData>
    <row r="1" spans="1:1" x14ac:dyDescent="0.3">
      <c r="A1" s="2" t="s">
        <v>42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174</v>
      </c>
    </row>
    <row r="6" spans="1:1" x14ac:dyDescent="0.3">
      <c r="A6" t="s">
        <v>175</v>
      </c>
    </row>
    <row r="7" spans="1:1" x14ac:dyDescent="0.3">
      <c r="A7" t="s">
        <v>176</v>
      </c>
    </row>
    <row r="8" spans="1:1" x14ac:dyDescent="0.3">
      <c r="A8" t="s">
        <v>152</v>
      </c>
    </row>
    <row r="9" spans="1:1" x14ac:dyDescent="0.3">
      <c r="A9" t="s">
        <v>153</v>
      </c>
    </row>
    <row r="10" spans="1:1" x14ac:dyDescent="0.3">
      <c r="A10" t="s">
        <v>154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DC18D4-5B32-48D9-9ECA-3F55CAF74671}">
          <x14:formula1>
            <xm:f>Courses!$A$2:$A$100</xm:f>
          </x14:formula1>
          <xm:sqref>B11:B45 A2:A10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071-02C4-4B27-8369-10B432579CFA}">
  <dimension ref="A1:A3"/>
  <sheetViews>
    <sheetView workbookViewId="0">
      <selection sqref="A1:B1"/>
    </sheetView>
  </sheetViews>
  <sheetFormatPr defaultRowHeight="14.4" x14ac:dyDescent="0.3"/>
  <cols>
    <col min="1" max="1" width="9.88671875" style="2" customWidth="1"/>
    <col min="2" max="2" width="9.88671875" customWidth="1"/>
  </cols>
  <sheetData>
    <row r="1" spans="1:1" x14ac:dyDescent="0.3">
      <c r="A1" s="2" t="s">
        <v>44</v>
      </c>
    </row>
    <row r="2" spans="1:1" x14ac:dyDescent="0.3">
      <c r="A2" t="s">
        <v>138</v>
      </c>
    </row>
    <row r="3" spans="1:1" x14ac:dyDescent="0.3">
      <c r="A3" t="s">
        <v>159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5DDAE9-7EF5-455A-B9BA-753096951A83}">
          <x14:formula1>
            <xm:f>Courses!$A$2:$A$100</xm:f>
          </x14:formula1>
          <xm:sqref>B4:B45 A2:A3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9CC27C91A5942AFF6022A06960D94" ma:contentTypeVersion="17" ma:contentTypeDescription="Create a new document." ma:contentTypeScope="" ma:versionID="b4e2cc81461ecb0479653b80a70c6356">
  <xsd:schema xmlns:xsd="http://www.w3.org/2001/XMLSchema" xmlns:xs="http://www.w3.org/2001/XMLSchema" xmlns:p="http://schemas.microsoft.com/office/2006/metadata/properties" xmlns:ns2="cb2c71ad-e793-4d41-9f4f-e28a8140d983" xmlns:ns3="056fbba4-4c7f-4a7b-b47a-af051e5e5052" targetNamespace="http://schemas.microsoft.com/office/2006/metadata/properties" ma:root="true" ma:fieldsID="5024e16d4eae1b2831cae60d2c8dc486" ns2:_="" ns3:_="">
    <xsd:import namespace="cb2c71ad-e793-4d41-9f4f-e28a8140d983"/>
    <xsd:import namespace="056fbba4-4c7f-4a7b-b47a-af051e5e50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c71ad-e793-4d41-9f4f-e28a8140d9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14c916-b5fb-448e-8f0d-5222f9c772a6}" ma:internalName="TaxCatchAll" ma:showField="CatchAllData" ma:web="cb2c71ad-e793-4d41-9f4f-e28a8140d9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fbba4-4c7f-4a7b-b47a-af051e5e5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1b17da5-4612-48fc-a2c9-e1baea8914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2c71ad-e793-4d41-9f4f-e28a8140d983" xsi:nil="true"/>
    <lcf76f155ced4ddcb4097134ff3c332f xmlns="056fbba4-4c7f-4a7b-b47a-af051e5e5052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03553602-D9B4-4B6F-86C0-56B322760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c71ad-e793-4d41-9f4f-e28a8140d983"/>
    <ds:schemaRef ds:uri="056fbba4-4c7f-4a7b-b47a-af051e5e5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6D8D7-36FB-4B53-8F25-2908B13EF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4EF10-1231-471E-8BAC-EC8E40DF7073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056fbba4-4c7f-4a7b-b47a-af051e5e5052"/>
    <ds:schemaRef ds:uri="http://purl.org/dc/terms/"/>
    <ds:schemaRef ds:uri="http://schemas.openxmlformats.org/package/2006/metadata/core-properties"/>
    <ds:schemaRef ds:uri="cb2c71ad-e793-4d41-9f4f-e28a8140d983"/>
  </ds:schemaRefs>
</ds:datastoreItem>
</file>

<file path=customXml/itemProps4.xml><?xml version="1.0" encoding="utf-8"?>
<ds:datastoreItem xmlns:ds="http://schemas.openxmlformats.org/officeDocument/2006/customXml" ds:itemID="{F4CB3F7A-F930-4C9F-B458-F1AEA7A4B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Academic Plan</vt:lpstr>
      <vt:lpstr>Lists</vt:lpstr>
      <vt:lpstr>Equivalencies</vt:lpstr>
      <vt:lpstr>Courses</vt:lpstr>
      <vt:lpstr>ElectiveCredits</vt:lpstr>
      <vt:lpstr>MDIV</vt:lpstr>
      <vt:lpstr>MAML</vt:lpstr>
      <vt:lpstr>MAML-Co</vt:lpstr>
      <vt:lpstr>MABTS</vt:lpstr>
      <vt:lpstr>MAC-SJ</vt:lpstr>
      <vt:lpstr>MAC-PDX</vt:lpstr>
      <vt:lpstr>MABL</vt:lpstr>
      <vt:lpstr>GSC</vt:lpstr>
      <vt:lpstr>CreditsRequired</vt:lpstr>
      <vt:lpstr>TotalCreditsEntered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McFarland</dc:creator>
  <cp:keywords/>
  <dc:description/>
  <cp:lastModifiedBy>Erik McFarland</cp:lastModifiedBy>
  <cp:revision/>
  <dcterms:created xsi:type="dcterms:W3CDTF">2024-09-05T22:13:57Z</dcterms:created>
  <dcterms:modified xsi:type="dcterms:W3CDTF">2025-09-04T22:29:10Z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0x01010014B9CC27C91A5942AFF6022A06960D94</vt:lpwstr>
  </property>
  <property fmtid="{D5CDD505-2E9C-101B-9397-08002B2CF9AE}" pid="3" name="MediaServiceImageTags">
    <vt:lpwstr/>
  </property>
</Properties>
</file>