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lliott\Documents\Personal\Rutgers Bootcamp\excel-challenge\"/>
    </mc:Choice>
  </mc:AlternateContent>
  <bookViews>
    <workbookView xWindow="0" yWindow="0" windowWidth="14380" windowHeight="4190" activeTab="2"/>
  </bookViews>
  <sheets>
    <sheet name="KickstarterData" sheetId="1" r:id="rId1"/>
    <sheet name="ByCategory" sheetId="3" r:id="rId2"/>
    <sheet name="BySubCategory" sheetId="4" r:id="rId3"/>
    <sheet name="ByMonth" sheetId="5" r:id="rId4"/>
    <sheet name="Bonus-ByGoalRange" sheetId="6" r:id="rId5"/>
    <sheet name="Bonus-StatisticalAnalysis" sheetId="7" r:id="rId6"/>
  </sheets>
  <definedNames>
    <definedName name="_xlnm._FilterDatabase" localSheetId="5" hidden="1">'Bonus-StatisticalAnalysis'!$D$1:$E$4114</definedName>
    <definedName name="_xlnm._FilterDatabase" localSheetId="0" hidden="1">KickstarterData!$F$1:$F$4115</definedName>
    <definedName name="backersbyoutcome">KickstarterData!$F:$F,KickstarterData!$L:$L</definedName>
  </definedNames>
  <calcPr calcId="162913"/>
  <pivotCaches>
    <pivotCache cacheId="8" r:id="rId7"/>
    <pivotCache cacheId="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6" l="1"/>
  <c r="F2" i="6"/>
  <c r="E3" i="6"/>
  <c r="F3" i="6"/>
  <c r="E4" i="6"/>
  <c r="F4" i="6"/>
  <c r="E5" i="6"/>
  <c r="F5" i="6"/>
  <c r="E6" i="6"/>
  <c r="F6" i="6"/>
  <c r="E7" i="6"/>
  <c r="F7" i="6"/>
  <c r="E8" i="6"/>
  <c r="F8" i="6"/>
  <c r="E9" i="6"/>
  <c r="F9" i="6"/>
  <c r="E10" i="6"/>
  <c r="F10" i="6"/>
  <c r="E11" i="6"/>
  <c r="F11" i="6"/>
  <c r="E12" i="6"/>
  <c r="F12" i="6"/>
  <c r="E13" i="6"/>
  <c r="F13" i="6"/>
  <c r="D3" i="6"/>
  <c r="D4" i="6"/>
  <c r="D5" i="6"/>
  <c r="D6" i="6"/>
  <c r="D7" i="6"/>
  <c r="D8" i="6"/>
  <c r="D9" i="6"/>
  <c r="D10" i="6"/>
  <c r="D11" i="6"/>
  <c r="D12" i="6"/>
  <c r="D13" i="6"/>
  <c r="D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11" i="6" l="1"/>
  <c r="G2" i="6"/>
  <c r="H2" i="6" s="1"/>
  <c r="G10" i="6"/>
  <c r="H10" i="6" s="1"/>
  <c r="G6" i="6"/>
  <c r="J6" i="6" s="1"/>
  <c r="G13" i="6"/>
  <c r="H13" i="6" s="1"/>
  <c r="G9" i="6"/>
  <c r="J9" i="6" s="1"/>
  <c r="G5" i="6"/>
  <c r="J5" i="6" s="1"/>
  <c r="G12" i="6"/>
  <c r="J12" i="6" s="1"/>
  <c r="G8" i="6"/>
  <c r="H8" i="6" s="1"/>
  <c r="G4" i="6"/>
  <c r="H4" i="6" s="1"/>
  <c r="G11" i="6"/>
  <c r="I11" i="6" s="1"/>
  <c r="G7" i="6"/>
  <c r="H7" i="6" s="1"/>
  <c r="G3" i="6"/>
  <c r="I3" i="6" s="1"/>
  <c r="J10" i="6" l="1"/>
  <c r="J3" i="6"/>
  <c r="I5" i="6"/>
  <c r="I8" i="6"/>
  <c r="I13" i="6"/>
  <c r="I2" i="6"/>
  <c r="I10" i="6"/>
  <c r="H11" i="6"/>
  <c r="J8" i="6"/>
  <c r="I7" i="6"/>
  <c r="H5" i="6"/>
  <c r="J13" i="6"/>
  <c r="I4" i="6"/>
  <c r="I12" i="6"/>
  <c r="J2" i="6"/>
  <c r="H12" i="6"/>
  <c r="I9" i="6"/>
  <c r="H9" i="6"/>
  <c r="J7" i="6"/>
  <c r="H6" i="6"/>
  <c r="I6" i="6"/>
  <c r="H3" i="6"/>
  <c r="J4" i="6"/>
</calcChain>
</file>

<file path=xl/sharedStrings.xml><?xml version="1.0" encoding="utf-8"?>
<sst xmlns="http://schemas.openxmlformats.org/spreadsheetml/2006/main" count="28556" uniqueCount="8412">
  <si>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</si>
  <si>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</si>
  <si>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</si>
  <si>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</si>
  <si>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</si>
  <si>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</si>
  <si>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</si>
  <si>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</si>
  <si>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</si>
  <si>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</si>
  <si>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</si>
  <si>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</si>
  <si>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</si>
  <si>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</si>
  <si>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</si>
  <si>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</si>
  <si>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</si>
  <si>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</si>
  <si>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</si>
  <si>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</si>
  <si>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</si>
  <si>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</si>
  <si>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</si>
  <si>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</si>
  <si>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</si>
  <si>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</si>
  <si>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</si>
  <si>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</si>
  <si>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</si>
  <si>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</si>
  <si>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</si>
  <si>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</si>
  <si>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</si>
  <si>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</si>
  <si>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</si>
  <si>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</si>
  <si>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</si>
  <si>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</si>
  <si>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</si>
  <si>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</si>
  <si>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</si>
  <si>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</si>
  <si>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</si>
  <si>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</si>
  <si>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</si>
  <si>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</si>
  <si>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</si>
  <si>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</si>
  <si>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</si>
  <si>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</si>
  <si>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</si>
  <si>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</si>
  <si>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</si>
  <si>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</si>
  <si>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</si>
  <si>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</si>
  <si>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</si>
  <si>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</si>
  <si>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</si>
  <si>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</si>
  <si>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</si>
  <si>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</si>
  <si>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</si>
  <si>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</si>
  <si>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</si>
  <si>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</si>
  <si>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</si>
  <si>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</si>
  <si>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</si>
  <si>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</si>
  <si>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</si>
  <si>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</si>
  <si>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</si>
  <si>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</si>
  <si>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</si>
  <si>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</si>
  <si>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</si>
  <si>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</si>
  <si>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</si>
  <si>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</si>
  <si>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</si>
  <si>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</si>
  <si>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</si>
  <si>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</si>
  <si>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</si>
  <si>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</si>
  <si>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</si>
  <si>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</si>
  <si>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</si>
  <si>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</si>
  <si>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</si>
  <si>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</si>
  <si>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</si>
  <si>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</si>
  <si>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</si>
  <si>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</si>
  <si>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</si>
  <si>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</si>
  <si>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</si>
  <si>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</si>
  <si>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</si>
  <si>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</si>
  <si>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</si>
  <si>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</si>
  <si>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</si>
  <si>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</si>
  <si>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</si>
  <si>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</si>
  <si>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</si>
  <si>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</si>
  <si>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</si>
  <si>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</si>
  <si>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</si>
  <si>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</si>
  <si>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</si>
  <si>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</si>
  <si>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</si>
  <si>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</si>
  <si>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</si>
  <si>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</si>
  <si>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</si>
  <si>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</si>
  <si>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</si>
  <si>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</si>
  <si>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</si>
  <si>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</si>
  <si>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</si>
  <si>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</si>
  <si>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</si>
  <si>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</si>
  <si>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</si>
  <si>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</si>
  <si>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</si>
  <si>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</si>
  <si>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</si>
  <si>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</si>
  <si>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</si>
  <si>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</si>
  <si>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</si>
  <si>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</si>
  <si>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</si>
  <si>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</si>
  <si>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</si>
  <si>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</si>
  <si>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</si>
  <si>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</si>
  <si>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</si>
  <si>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</si>
  <si>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</si>
  <si>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</si>
  <si>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</si>
  <si>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</si>
  <si>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</si>
  <si>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</si>
  <si>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</si>
  <si>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</si>
  <si>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</si>
  <si>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</si>
  <si>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</si>
  <si>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</si>
  <si>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</si>
  <si>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</si>
  <si>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</si>
  <si>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</si>
  <si>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</si>
  <si>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</si>
  <si>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</si>
  <si>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</si>
  <si>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</si>
  <si>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</si>
  <si>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</si>
  <si>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</si>
  <si>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</si>
  <si>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</si>
  <si>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</si>
  <si>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</si>
  <si>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</si>
  <si>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</si>
  <si>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</si>
  <si>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</si>
  <si>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</si>
  <si>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</si>
  <si>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</si>
  <si>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</si>
  <si>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</si>
  <si>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</si>
  <si>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</si>
  <si>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</si>
  <si>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</si>
  <si>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</si>
  <si>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</si>
  <si>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</si>
  <si>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</si>
  <si>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</si>
  <si>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</si>
  <si>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</si>
  <si>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</si>
  <si>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</si>
  <si>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</si>
  <si>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</si>
  <si>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</si>
  <si>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</si>
  <si>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</si>
  <si>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</si>
  <si>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</si>
  <si>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</si>
  <si>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</si>
  <si>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</si>
  <si>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</si>
  <si>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</si>
  <si>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</si>
  <si>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</si>
  <si>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</si>
  <si>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</si>
  <si>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</si>
  <si>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</si>
  <si>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</si>
  <si>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</si>
  <si>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</si>
  <si>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</si>
  <si>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</si>
  <si>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</si>
  <si>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</si>
  <si>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</si>
  <si>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</si>
  <si>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</si>
  <si>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</si>
  <si>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</si>
  <si>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</si>
  <si>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</si>
  <si>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</si>
  <si>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</si>
  <si>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</si>
  <si>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</si>
  <si>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</si>
  <si>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</si>
  <si>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</si>
  <si>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</si>
  <si>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</si>
  <si>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</si>
  <si>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</si>
  <si>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</si>
  <si>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</si>
  <si>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</si>
  <si>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</si>
  <si>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</si>
  <si>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</si>
  <si>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</si>
  <si>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</si>
  <si>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</si>
  <si>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</si>
  <si>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</si>
  <si>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</si>
  <si>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</si>
  <si>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</si>
  <si>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</si>
  <si>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</si>
  <si>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</si>
  <si>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</si>
  <si>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</si>
  <si>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</si>
  <si>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</si>
  <si>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</si>
  <si>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</si>
  <si>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</si>
  <si>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</si>
  <si>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</si>
  <si>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</si>
  <si>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</si>
  <si>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</si>
  <si>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</si>
  <si>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</si>
  <si>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</si>
  <si>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</si>
  <si>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</si>
  <si>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</si>
  <si>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</si>
  <si>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</si>
  <si>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</si>
  <si>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</si>
  <si>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</si>
  <si>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</si>
  <si>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</si>
  <si>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</si>
  <si>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</si>
  <si>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</si>
  <si>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</si>
  <si>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</si>
  <si>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</si>
  <si>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</si>
  <si>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</si>
  <si>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</si>
  <si>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</si>
  <si>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</si>
  <si>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</si>
  <si>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</si>
  <si>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</si>
  <si>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</si>
  <si>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</si>
  <si>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</si>
  <si>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</si>
  <si>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</si>
  <si>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</si>
  <si>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</si>
  <si>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</si>
  <si>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</si>
  <si>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</si>
  <si>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</si>
  <si>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</si>
  <si>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</si>
  <si>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</si>
  <si>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</si>
  <si>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</si>
  <si>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</si>
  <si>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</si>
  <si>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</si>
  <si>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</si>
  <si>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</si>
  <si>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</si>
  <si>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</si>
  <si>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</si>
  <si>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</si>
  <si>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</si>
  <si>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</si>
  <si>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</si>
  <si>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</si>
  <si>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</si>
  <si>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</si>
  <si>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</si>
  <si>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</si>
  <si>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</si>
  <si>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</si>
  <si>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</si>
  <si>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</si>
  <si>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</si>
  <si>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</si>
  <si>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</si>
  <si>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</si>
  <si>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</si>
  <si>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</si>
  <si>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</si>
  <si>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</si>
  <si>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</si>
  <si>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</si>
  <si>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</si>
  <si>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</si>
  <si>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</si>
  <si>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</si>
  <si>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</si>
  <si>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</si>
  <si>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</si>
  <si>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</si>
  <si>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</si>
  <si>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</si>
  <si>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</si>
  <si>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</si>
  <si>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</si>
  <si>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</si>
  <si>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</si>
  <si>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</si>
  <si>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</si>
  <si>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</si>
  <si>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</si>
  <si>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</si>
  <si>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</si>
  <si>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</si>
  <si>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</si>
  <si>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</si>
  <si>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</si>
  <si>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</si>
  <si>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</si>
  <si>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</si>
  <si>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</si>
  <si>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</si>
  <si>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</si>
  <si>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</si>
  <si>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</si>
  <si>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</si>
  <si>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</si>
  <si>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</si>
  <si>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</si>
  <si>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</si>
  <si>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</si>
  <si>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</si>
  <si>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</si>
  <si>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</si>
  <si>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</si>
  <si>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</si>
  <si>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</si>
  <si>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</si>
  <si>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</si>
  <si>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</si>
  <si>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</si>
  <si>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</si>
  <si>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</si>
  <si>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</si>
  <si>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</si>
  <si>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</si>
  <si>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</si>
  <si>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</si>
  <si>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</si>
  <si>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</si>
  <si>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</si>
  <si>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</si>
  <si>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</si>
  <si>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</si>
  <si>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</si>
  <si>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</si>
  <si>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</si>
  <si>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</si>
  <si>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</si>
  <si>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</si>
  <si>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</si>
  <si>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</si>
  <si>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</si>
  <si>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</si>
  <si>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</si>
  <si>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</si>
  <si>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</si>
  <si>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</si>
  <si>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</si>
  <si>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</si>
  <si>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</si>
  <si>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</si>
  <si>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</si>
  <si>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</si>
  <si>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</si>
  <si>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</si>
  <si>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</si>
  <si>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</si>
  <si>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</si>
  <si>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</si>
  <si>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</si>
  <si>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</si>
  <si>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</si>
  <si>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</si>
  <si>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</si>
  <si>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</si>
  <si>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</si>
  <si>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</si>
  <si>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</si>
  <si>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</si>
  <si>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</si>
  <si>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</si>
  <si>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</si>
  <si>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</si>
  <si>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</si>
  <si>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</si>
  <si>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</si>
  <si>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</si>
  <si>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</si>
  <si>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</si>
  <si>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</si>
  <si>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</si>
  <si>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</si>
  <si>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</si>
  <si>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</si>
  <si>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</si>
  <si>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</si>
  <si>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</si>
  <si>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</si>
  <si>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</si>
  <si>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</si>
  <si>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</si>
  <si>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</si>
  <si>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</si>
  <si>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</si>
  <si>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</si>
  <si>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</si>
  <si>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</si>
  <si>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</si>
  <si>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</si>
  <si>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</si>
  <si>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</si>
  <si>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</si>
  <si>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</si>
  <si>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</si>
  <si>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</si>
  <si>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</si>
  <si>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</si>
  <si>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</si>
  <si>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</si>
  <si>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</si>
  <si>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</si>
  <si>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</si>
  <si>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</si>
  <si>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</si>
  <si>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</si>
  <si>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</si>
  <si>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</si>
  <si>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</si>
  <si>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</si>
  <si>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</si>
  <si>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</si>
  <si>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</si>
  <si>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</si>
  <si>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</si>
  <si>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</si>
  <si>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</si>
  <si>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</si>
  <si>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</si>
  <si>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</si>
  <si>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</si>
  <si>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</si>
  <si>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</si>
  <si>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</si>
  <si>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</si>
  <si>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</si>
  <si>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</si>
  <si>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</si>
  <si>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</si>
  <si>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</si>
  <si>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</si>
  <si>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</si>
  <si>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</si>
  <si>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</si>
  <si>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</si>
  <si>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</si>
  <si>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</si>
  <si>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</si>
  <si>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</si>
  <si>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</si>
  <si>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</si>
  <si>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</si>
  <si>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</si>
  <si>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</si>
  <si>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</si>
  <si>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</si>
  <si>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</si>
  <si>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</si>
  <si>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</si>
  <si>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</si>
  <si>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</si>
  <si>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</si>
  <si>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</si>
  <si>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</si>
  <si>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</si>
  <si>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</si>
  <si>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</si>
  <si>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</si>
  <si>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</si>
  <si>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</si>
  <si>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</si>
  <si>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</si>
  <si>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</si>
  <si>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</si>
  <si>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</si>
  <si>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</si>
  <si>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</si>
  <si>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</si>
  <si>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</si>
  <si>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</si>
  <si>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</si>
  <si>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</si>
  <si>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</si>
  <si>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</si>
  <si>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</si>
  <si>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</si>
  <si>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</si>
  <si>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</si>
  <si>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</si>
  <si>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</si>
  <si>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</si>
  <si>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</si>
  <si>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</si>
  <si>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</si>
  <si>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</si>
  <si>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</si>
  <si>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</si>
  <si>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</si>
  <si>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</si>
  <si>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</si>
  <si>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</si>
  <si>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</si>
  <si>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</si>
  <si>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</si>
  <si>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</si>
  <si>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</si>
  <si>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</si>
  <si>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</si>
  <si>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</si>
  <si>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</si>
  <si>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</si>
  <si>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</si>
  <si>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</si>
  <si>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</si>
  <si>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</si>
  <si>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</si>
  <si>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</si>
  <si>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</si>
  <si>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</si>
  <si>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</si>
  <si>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</si>
  <si>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</si>
  <si>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</si>
  <si>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</si>
  <si>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</si>
  <si>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</si>
  <si>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</si>
  <si>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</si>
  <si>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</si>
  <si>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</si>
  <si>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</si>
  <si>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</si>
  <si>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</si>
  <si>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</si>
  <si>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</si>
  <si>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</si>
  <si>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</si>
  <si>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</si>
  <si>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</si>
  <si>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</si>
  <si>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</si>
  <si>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</si>
  <si>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</si>
  <si>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</si>
  <si>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</si>
  <si>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</si>
  <si>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</si>
  <si>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</si>
  <si>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</si>
  <si>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</si>
  <si>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</si>
  <si>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</si>
  <si>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</si>
  <si>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</si>
  <si>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</si>
  <si>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</si>
  <si>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</si>
  <si>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</si>
  <si>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</si>
  <si>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</si>
  <si>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</si>
  <si>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</si>
  <si>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</si>
  <si>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</si>
  <si>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</si>
  <si>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</si>
  <si>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</si>
  <si>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</si>
  <si>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</si>
  <si>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</si>
  <si>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</si>
  <si>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</si>
  <si>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</si>
  <si>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</si>
  <si>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</si>
  <si>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</si>
  <si>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</si>
  <si>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</si>
  <si>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</si>
  <si>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</si>
  <si>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</si>
  <si>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</si>
  <si>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</si>
  <si>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</si>
  <si>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</si>
  <si>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</si>
  <si>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</si>
  <si>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</si>
  <si>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</si>
  <si>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</si>
  <si>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</si>
  <si>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</si>
  <si>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</si>
  <si>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</si>
  <si>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</si>
  <si>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</si>
  <si>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</si>
  <si>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</si>
  <si>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</si>
  <si>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</si>
  <si>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</si>
  <si>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</si>
  <si>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</si>
  <si>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</si>
  <si>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</si>
  <si>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</si>
  <si>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</si>
  <si>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</si>
  <si>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</si>
  <si>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</si>
  <si>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</si>
  <si>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</si>
  <si>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</si>
  <si>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</si>
  <si>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</si>
  <si>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</si>
  <si>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</si>
  <si>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</si>
  <si>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</si>
  <si>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</si>
  <si>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</si>
  <si>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</si>
  <si>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</si>
  <si>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</si>
  <si>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</si>
  <si>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</si>
  <si>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</si>
  <si>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</si>
  <si>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</si>
  <si>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</si>
  <si>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</si>
  <si>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</si>
  <si>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</si>
  <si>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</si>
  <si>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</si>
  <si>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</si>
  <si>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</si>
  <si>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</si>
  <si>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</si>
  <si>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</si>
  <si>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</si>
  <si>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</si>
  <si>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</si>
  <si>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</si>
  <si>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</si>
  <si>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</si>
  <si>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</si>
  <si>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</si>
  <si>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</si>
  <si>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</si>
  <si>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</si>
  <si>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</si>
  <si>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</si>
  <si>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</si>
  <si>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</si>
  <si>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</si>
  <si>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</si>
  <si>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</si>
  <si>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</si>
  <si>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</si>
  <si>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</si>
  <si>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</si>
  <si>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</si>
  <si>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</si>
  <si>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</si>
  <si>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</si>
  <si>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</si>
  <si>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</si>
  <si>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</si>
  <si>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</si>
  <si>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</si>
  <si>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</si>
  <si>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</si>
  <si>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</si>
  <si>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</si>
  <si>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</si>
  <si>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</si>
  <si>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</si>
  <si>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</si>
  <si>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</si>
  <si>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</si>
  <si>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</si>
  <si>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</si>
  <si>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</si>
  <si>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</si>
  <si>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</si>
  <si>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</si>
  <si>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</si>
  <si>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</si>
  <si>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</si>
  <si>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</si>
  <si>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</si>
  <si>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</si>
  <si>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</si>
  <si>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</si>
  <si>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</si>
  <si>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</si>
  <si>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</si>
  <si>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</si>
  <si>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</si>
  <si>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</si>
  <si>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</si>
  <si>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</si>
  <si>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</si>
  <si>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</si>
  <si>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</si>
  <si>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</si>
  <si>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</si>
  <si>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</si>
  <si>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</si>
  <si>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</si>
  <si>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</si>
  <si>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</si>
  <si>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</si>
  <si>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</si>
  <si>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</si>
  <si>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</si>
  <si>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</si>
  <si>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</si>
  <si>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</si>
  <si>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</si>
  <si>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</si>
  <si>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</si>
  <si>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</si>
  <si>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</si>
  <si>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</si>
  <si>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</si>
  <si>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</si>
  <si>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</si>
  <si>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</si>
  <si>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</si>
  <si>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</si>
  <si>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</si>
  <si>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</si>
  <si>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</si>
  <si>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</si>
  <si>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</si>
  <si>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</si>
  <si>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</si>
  <si>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</si>
  <si>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</si>
  <si>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</si>
  <si>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</si>
  <si>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</si>
  <si>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</si>
  <si>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</si>
  <si>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</si>
  <si>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</si>
  <si>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</si>
  <si>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</si>
  <si>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</si>
  <si>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</si>
  <si>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</si>
  <si>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</si>
  <si>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</si>
  <si>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</si>
  <si>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</si>
  <si>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</si>
  <si>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</si>
  <si>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</si>
  <si>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</si>
  <si>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</si>
  <si>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</si>
  <si>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</si>
  <si>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</si>
  <si>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</si>
  <si>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</si>
  <si>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</si>
  <si>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</si>
  <si>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</si>
  <si>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</si>
  <si>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</si>
  <si>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</si>
  <si>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</si>
  <si>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</si>
  <si>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</si>
  <si>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</si>
  <si>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</si>
  <si>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</si>
  <si>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</si>
  <si>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</si>
  <si>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</si>
  <si>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</si>
  <si>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</si>
  <si>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</si>
  <si>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</si>
  <si>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</si>
  <si>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</si>
  <si>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</si>
  <si>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</si>
  <si>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</si>
  <si>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</si>
  <si>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</si>
  <si>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</si>
  <si>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</si>
  <si>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</si>
  <si>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</si>
  <si>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</si>
  <si>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</si>
  <si>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</si>
  <si>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</si>
  <si>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</si>
  <si>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</si>
  <si>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</si>
  <si>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</si>
  <si>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</si>
  <si>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</si>
  <si>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</si>
  <si>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</si>
  <si>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</si>
  <si>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</si>
  <si>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</si>
  <si>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</si>
  <si>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</si>
  <si>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</si>
  <si>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</si>
  <si>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</si>
  <si>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</si>
  <si>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</si>
  <si>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</si>
  <si>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</si>
  <si>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</si>
  <si>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</si>
  <si>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</si>
  <si>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</si>
  <si>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</si>
  <si>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</si>
  <si>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</si>
  <si>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</si>
  <si>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</si>
  <si>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</si>
  <si>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</si>
  <si>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</si>
  <si>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</si>
  <si>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</si>
  <si>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</si>
  <si>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</si>
  <si>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</si>
  <si>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</si>
  <si>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</si>
  <si>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</si>
  <si>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</si>
  <si>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</si>
  <si>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</si>
  <si>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</si>
  <si>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</si>
  <si>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</si>
  <si>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</si>
  <si>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</si>
  <si>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</si>
  <si>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</si>
  <si>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</si>
  <si>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</si>
  <si>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</si>
  <si>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</si>
  <si>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</si>
  <si>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</si>
  <si>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</si>
  <si>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</si>
  <si>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</si>
  <si>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</si>
  <si>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</si>
  <si>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</si>
  <si>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</si>
  <si>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</si>
  <si>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</si>
  <si>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</si>
  <si>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</si>
  <si>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</si>
  <si>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</si>
  <si>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</si>
  <si>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</si>
  <si>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</si>
  <si>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</si>
  <si>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</si>
  <si>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</si>
  <si>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</si>
  <si>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</si>
  <si>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</si>
  <si>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</si>
  <si>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</si>
  <si>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</si>
  <si>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</si>
  <si>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</si>
  <si>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</si>
  <si>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</si>
  <si>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</si>
  <si>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</si>
  <si>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</si>
  <si>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</si>
  <si>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</si>
  <si>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</si>
  <si>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</si>
  <si>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</si>
  <si>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</si>
  <si>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</si>
  <si>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</si>
  <si>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</si>
  <si>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</si>
  <si>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</si>
  <si>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</si>
  <si>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</si>
  <si>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</si>
  <si>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</si>
  <si>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</si>
  <si>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</si>
  <si>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</si>
  <si>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</si>
  <si>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</si>
  <si>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</si>
  <si>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</si>
  <si>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</si>
  <si>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</si>
  <si>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</si>
  <si>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</si>
  <si>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</si>
  <si>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</si>
  <si>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</si>
  <si>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</si>
  <si>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</si>
  <si>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</si>
  <si>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</si>
  <si>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</si>
  <si>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</si>
  <si>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</si>
  <si>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</si>
  <si>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</si>
  <si>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</si>
  <si>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</si>
  <si>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</si>
  <si>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</si>
  <si>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</si>
  <si>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</si>
  <si>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</si>
  <si>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</si>
  <si>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</si>
  <si>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</si>
  <si>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</si>
  <si>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</si>
  <si>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</si>
  <si>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</si>
  <si>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</si>
  <si>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</si>
  <si>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</si>
  <si>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</si>
  <si>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</si>
  <si>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</si>
  <si>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</si>
  <si>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</si>
  <si>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</si>
  <si>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</si>
  <si>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</si>
  <si>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</si>
  <si>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</si>
  <si>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</si>
  <si>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</si>
  <si>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</si>
  <si>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</si>
  <si>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</si>
  <si>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</si>
  <si>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</si>
  <si>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</si>
  <si>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</si>
  <si>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</si>
  <si>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</si>
  <si>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</si>
  <si>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</si>
  <si>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</si>
  <si>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</si>
  <si>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</si>
  <si>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</si>
  <si>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</si>
  <si>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</si>
  <si>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</si>
  <si>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</si>
  <si>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</si>
  <si>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</si>
  <si>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</si>
  <si>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</si>
  <si>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</si>
  <si>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</si>
  <si>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</si>
  <si>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</si>
  <si>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</si>
  <si>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</si>
  <si>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</si>
  <si>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</si>
  <si>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</si>
  <si>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</si>
  <si>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</si>
  <si>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</si>
  <si>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</si>
  <si>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</si>
  <si>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</si>
  <si>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</si>
  <si>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</si>
  <si>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</si>
  <si>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</si>
  <si>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</si>
  <si>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</si>
  <si>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</si>
  <si>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</si>
  <si>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</si>
  <si>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</si>
  <si>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</si>
  <si>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</si>
  <si>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</si>
  <si>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</si>
  <si>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</si>
  <si>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</si>
  <si>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</si>
  <si>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</si>
  <si>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</si>
  <si>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</si>
  <si>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</si>
  <si>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</si>
  <si>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</si>
  <si>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</si>
  <si>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</si>
  <si>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</si>
  <si>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</si>
  <si>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</si>
  <si>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</si>
  <si>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</si>
  <si>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</si>
  <si>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</si>
  <si>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</si>
  <si>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</si>
  <si>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</si>
  <si>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</si>
  <si>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</si>
  <si>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</si>
  <si>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</si>
  <si>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</si>
  <si>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</si>
  <si>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</si>
  <si>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</si>
  <si>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</si>
  <si>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</si>
  <si>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</si>
  <si>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</si>
  <si>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</si>
  <si>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</si>
  <si>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</si>
  <si>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</si>
  <si>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</si>
  <si>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</si>
  <si>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</si>
  <si>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</si>
  <si>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</si>
  <si>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</si>
  <si>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</si>
  <si>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</si>
  <si>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</si>
  <si>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</si>
  <si>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</si>
  <si>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</si>
  <si>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</si>
  <si>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</si>
  <si>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</si>
  <si>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</si>
  <si>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</si>
  <si>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</si>
  <si>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</si>
  <si>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</si>
  <si>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</si>
  <si>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</si>
  <si>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</si>
  <si>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</si>
  <si>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</si>
  <si>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</si>
  <si>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</si>
  <si>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</si>
  <si>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</si>
  <si>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</si>
  <si>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</si>
  <si>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</si>
  <si>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</si>
  <si>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</si>
  <si>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</si>
  <si>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</si>
  <si>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</si>
  <si>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</si>
  <si>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</si>
  <si>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</si>
  <si>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</si>
  <si>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</si>
  <si>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</si>
  <si>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</si>
  <si>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</si>
  <si>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</si>
  <si>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</si>
  <si>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</si>
  <si>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</si>
  <si>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</si>
  <si>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</si>
  <si>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</si>
  <si>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</si>
  <si>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</si>
  <si>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</si>
  <si>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</si>
  <si>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</si>
  <si>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</si>
  <si>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</si>
  <si>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</si>
  <si>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</si>
  <si>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</si>
  <si>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</si>
  <si>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</si>
  <si>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</si>
  <si>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</si>
  <si>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</si>
  <si>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</si>
  <si>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</si>
  <si>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</si>
  <si>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</si>
  <si>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</si>
  <si>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</si>
  <si>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</si>
  <si>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</si>
  <si>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</si>
  <si>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</si>
  <si>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</si>
  <si>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</si>
  <si>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</si>
  <si>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</si>
  <si>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</si>
  <si>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</si>
  <si>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</si>
  <si>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</si>
  <si>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</si>
  <si>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</si>
  <si>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</si>
  <si>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</si>
  <si>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</si>
  <si>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</si>
  <si>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</si>
  <si>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</si>
  <si>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</si>
  <si>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</si>
  <si>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</si>
  <si>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</si>
  <si>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</si>
  <si>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</si>
  <si>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</si>
  <si>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</si>
  <si>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</si>
  <si>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</si>
  <si>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</si>
  <si>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</si>
  <si>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</si>
  <si>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</si>
  <si>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</si>
  <si>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</si>
  <si>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</si>
  <si>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</si>
  <si>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</si>
  <si>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</si>
  <si>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</si>
  <si>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</si>
  <si>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</si>
  <si>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</si>
  <si>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</si>
  <si>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</si>
  <si>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</si>
  <si>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</si>
  <si>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</si>
  <si>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</si>
  <si>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</si>
  <si>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</si>
  <si>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</si>
  <si>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</si>
  <si>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</si>
  <si>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</si>
  <si>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</si>
  <si>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</si>
  <si>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</si>
  <si>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</si>
  <si>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</si>
  <si>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</si>
  <si>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</si>
  <si>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</si>
  <si>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</si>
  <si>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</si>
  <si>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</si>
  <si>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</si>
  <si>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</si>
  <si>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</si>
  <si>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</si>
  <si>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</si>
  <si>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</si>
  <si>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</si>
  <si>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</si>
  <si>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</si>
  <si>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</si>
  <si>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</si>
  <si>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</si>
  <si>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</si>
  <si>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</si>
  <si>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</si>
  <si>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</si>
  <si>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</si>
  <si>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</si>
  <si>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</si>
  <si>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</si>
  <si>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</si>
  <si>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</si>
  <si>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</si>
  <si>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</si>
  <si>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</si>
  <si>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</si>
  <si>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</si>
  <si>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</si>
  <si>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</si>
  <si>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</si>
  <si>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</si>
  <si>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</si>
  <si>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</si>
  <si>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</si>
  <si>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</si>
  <si>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</si>
  <si>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</si>
  <si>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</si>
  <si>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</si>
  <si>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</si>
  <si>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</si>
  <si>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</si>
  <si>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</si>
  <si>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</si>
  <si>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</si>
  <si>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</si>
  <si>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</si>
  <si>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</si>
  <si>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</si>
  <si>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</si>
  <si>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</si>
  <si>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</si>
  <si>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</si>
  <si>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</si>
  <si>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</si>
  <si>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</si>
  <si>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</si>
  <si>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</si>
  <si>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</si>
  <si>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</si>
  <si>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</si>
  <si>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</si>
  <si>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</si>
  <si>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</si>
  <si>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</si>
  <si>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</si>
  <si>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</si>
  <si>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</si>
  <si>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</si>
  <si>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</si>
  <si>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</si>
  <si>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</si>
  <si>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</si>
  <si>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</si>
  <si>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</si>
  <si>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</si>
  <si>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</si>
  <si>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</si>
  <si>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</si>
  <si>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</si>
  <si>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</si>
  <si>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</si>
  <si>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</si>
  <si>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</si>
  <si>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</si>
  <si>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</si>
  <si>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</si>
  <si>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</si>
  <si>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</si>
  <si>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</si>
  <si>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</si>
  <si>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</si>
  <si>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</si>
  <si>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</si>
  <si>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</si>
  <si>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</si>
  <si>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</si>
  <si>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</si>
  <si>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</si>
  <si>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</si>
  <si>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</si>
  <si>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</si>
  <si>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</si>
  <si>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</si>
  <si>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</si>
  <si>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</si>
  <si>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</si>
  <si>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</si>
  <si>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</si>
  <si>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</si>
  <si>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</si>
  <si>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</si>
  <si>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</si>
  <si>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</si>
  <si>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</si>
  <si>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</si>
  <si>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</si>
  <si>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</si>
  <si>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</si>
  <si>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</si>
  <si>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</si>
  <si>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</si>
  <si>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</si>
  <si>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</si>
  <si>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</si>
  <si>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</si>
  <si>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</si>
  <si>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</si>
  <si>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</si>
  <si>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</si>
  <si>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</si>
  <si>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</si>
  <si>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</si>
  <si>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</si>
  <si>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</si>
  <si>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</si>
  <si>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</si>
  <si>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</si>
  <si>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</si>
  <si>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</si>
  <si>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</si>
  <si>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</si>
  <si>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</si>
  <si>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</si>
  <si>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</si>
  <si>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</si>
  <si>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</si>
  <si>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</si>
  <si>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</si>
  <si>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</si>
  <si>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</si>
  <si>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</si>
  <si>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</si>
  <si>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</si>
  <si>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</si>
  <si>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</si>
  <si>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</si>
  <si>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</si>
  <si>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</si>
  <si>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</si>
  <si>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</si>
  <si>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</si>
  <si>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</si>
  <si>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</si>
  <si>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</si>
  <si>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</si>
  <si>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</si>
  <si>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</si>
  <si>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</si>
  <si>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</si>
  <si>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</si>
  <si>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</si>
  <si>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</si>
  <si>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</si>
  <si>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</si>
  <si>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</si>
  <si>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</si>
  <si>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</si>
  <si>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</si>
  <si>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</si>
  <si>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</si>
  <si>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</si>
  <si>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</si>
  <si>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</si>
  <si>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</si>
  <si>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</si>
  <si>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</si>
  <si>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</si>
  <si>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</si>
  <si>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</si>
  <si>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</si>
  <si>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</si>
  <si>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</si>
  <si>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</si>
  <si>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</si>
  <si>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</si>
  <si>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</si>
  <si>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</si>
  <si>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</si>
  <si>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</si>
  <si>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</si>
  <si>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</si>
  <si>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</si>
  <si>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</si>
  <si>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</si>
  <si>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</si>
  <si>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</si>
  <si>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</si>
  <si>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</si>
  <si>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</si>
  <si>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</si>
  <si>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</si>
  <si>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</si>
  <si>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</si>
  <si>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</si>
  <si>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</si>
  <si>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</si>
  <si>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</si>
  <si>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</si>
  <si>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</si>
  <si>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</si>
  <si>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</si>
  <si>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</si>
  <si>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</si>
  <si>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</si>
  <si>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</si>
  <si>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</si>
  <si>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</si>
  <si>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</si>
  <si>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</si>
  <si>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</si>
  <si>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</si>
  <si>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</si>
  <si>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</si>
  <si>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</si>
  <si>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</si>
  <si>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</si>
  <si>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</si>
  <si>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</si>
  <si>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</si>
  <si>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</si>
  <si>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</si>
  <si>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</si>
  <si>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</si>
  <si>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</si>
  <si>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</si>
  <si>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</si>
  <si>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</si>
  <si>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</si>
  <si>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</si>
  <si>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</si>
  <si>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</si>
  <si>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</si>
  <si>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</si>
  <si>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</si>
  <si>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</si>
  <si>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</si>
  <si>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</si>
  <si>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</si>
  <si>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</si>
  <si>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</si>
  <si>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</si>
  <si>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</si>
  <si>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</si>
  <si>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</si>
  <si>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</si>
  <si>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</si>
  <si>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</si>
  <si>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</si>
  <si>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</si>
  <si>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</si>
  <si>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</si>
  <si>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</si>
  <si>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</si>
  <si>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</si>
  <si>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</si>
  <si>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</si>
  <si>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</si>
  <si>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</si>
  <si>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</si>
  <si>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</si>
  <si>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</si>
  <si>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</si>
  <si>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</si>
  <si>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</si>
  <si>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</si>
  <si>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</si>
  <si>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</si>
  <si>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</si>
  <si>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</si>
  <si>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</si>
  <si>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</si>
  <si>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</si>
  <si>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</si>
  <si>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</si>
  <si>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</si>
  <si>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</si>
  <si>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</si>
  <si>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</si>
  <si>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</si>
  <si>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</si>
  <si>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</si>
  <si>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</si>
  <si>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</si>
  <si>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</si>
  <si>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</si>
  <si>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</si>
  <si>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</si>
  <si>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</si>
  <si>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</si>
  <si>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</si>
  <si>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</si>
  <si>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</si>
  <si>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</si>
  <si>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</si>
  <si>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</si>
  <si>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</si>
  <si>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</si>
  <si>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</si>
  <si>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</si>
  <si>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</si>
  <si>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</si>
  <si>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</si>
  <si>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</si>
  <si>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</si>
  <si>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</si>
  <si>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</si>
  <si>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</si>
  <si>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</si>
  <si>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</si>
  <si>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</si>
  <si>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</si>
  <si>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</si>
  <si>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</si>
  <si>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</si>
  <si>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</si>
  <si>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</si>
  <si>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</si>
  <si>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</si>
  <si>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</si>
  <si>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</si>
  <si>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</si>
  <si>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</si>
  <si>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</si>
  <si>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</si>
  <si>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</si>
  <si>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</si>
  <si>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</si>
  <si>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</si>
  <si>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</si>
  <si>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</si>
  <si>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</si>
  <si>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</si>
  <si>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</si>
  <si>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</si>
  <si>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</si>
  <si>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</si>
  <si>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</si>
  <si>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</si>
  <si>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</si>
  <si>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</si>
  <si>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</si>
  <si>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</si>
  <si>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</si>
  <si>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</si>
  <si>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</si>
  <si>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</si>
  <si>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</si>
  <si>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</si>
  <si>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</si>
  <si>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</si>
  <si>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</si>
  <si>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</si>
  <si>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</si>
  <si>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</si>
  <si>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</si>
  <si>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</si>
  <si>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</si>
  <si>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</si>
  <si>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</si>
  <si>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</si>
  <si>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</si>
  <si>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</si>
  <si>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</si>
  <si>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</si>
  <si>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</si>
  <si>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</si>
  <si>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</si>
  <si>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</si>
  <si>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</si>
  <si>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</si>
  <si>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</si>
  <si>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</si>
  <si>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</si>
  <si>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</si>
  <si>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</si>
  <si>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</si>
  <si>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</si>
  <si>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</si>
  <si>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</si>
  <si>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</si>
  <si>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</si>
  <si>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</si>
  <si>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</si>
  <si>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</si>
  <si>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</si>
  <si>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</si>
  <si>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</si>
  <si>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</si>
  <si>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</si>
  <si>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</si>
  <si>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</si>
  <si>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</si>
  <si>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</si>
  <si>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</si>
  <si>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</si>
  <si>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</si>
  <si>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</si>
  <si>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</si>
  <si>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</si>
  <si>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</si>
  <si>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</si>
  <si>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</si>
  <si>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</si>
  <si>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</si>
  <si>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</si>
  <si>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</si>
  <si>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</si>
  <si>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</si>
  <si>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</si>
  <si>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</si>
  <si>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</si>
  <si>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</si>
  <si>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</si>
  <si>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</si>
  <si>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</si>
  <si>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</si>
  <si>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</si>
  <si>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</si>
  <si>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</si>
  <si>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</si>
  <si>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</si>
  <si>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</si>
  <si>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</si>
  <si>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</si>
  <si>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</si>
  <si>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</si>
  <si>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</si>
  <si>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</si>
  <si>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</si>
  <si>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</si>
  <si>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</si>
  <si>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</si>
  <si>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</si>
  <si>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</si>
  <si>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</si>
  <si>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</si>
  <si>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</si>
  <si>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</si>
  <si>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</si>
  <si>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</si>
  <si>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</si>
  <si>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</si>
  <si>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</si>
  <si>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</si>
  <si>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</si>
  <si>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</si>
  <si>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</si>
  <si>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</si>
  <si>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</si>
  <si>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</si>
  <si>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</si>
  <si>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</si>
  <si>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</si>
  <si>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</si>
  <si>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</si>
  <si>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</si>
  <si>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</si>
  <si>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</si>
  <si>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</si>
  <si>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</si>
  <si>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</si>
  <si>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</si>
  <si>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</si>
  <si>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</si>
  <si>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</si>
  <si>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</si>
  <si>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</si>
  <si>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</si>
  <si>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</si>
  <si>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</si>
  <si>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</si>
  <si>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</si>
  <si>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</si>
  <si>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</si>
  <si>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</si>
  <si>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</si>
  <si>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</si>
  <si>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</si>
  <si>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</si>
  <si>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</si>
  <si>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</si>
  <si>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</si>
  <si>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</si>
  <si>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</si>
  <si>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</si>
  <si>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</si>
  <si>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</si>
  <si>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</si>
  <si>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</si>
  <si>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</si>
  <si>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</si>
  <si>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</si>
  <si>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</si>
  <si>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</si>
  <si>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</si>
  <si>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</si>
  <si>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</si>
  <si>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</si>
  <si>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</si>
  <si>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</si>
  <si>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</si>
  <si>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</si>
  <si>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</si>
  <si>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</si>
  <si>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</si>
  <si>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</si>
  <si>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</si>
  <si>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</si>
  <si>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</si>
  <si>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</si>
  <si>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</si>
  <si>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</si>
  <si>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</si>
  <si>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</si>
  <si>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</si>
  <si>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</si>
  <si>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</si>
  <si>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</si>
  <si>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</si>
  <si>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</si>
  <si>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</si>
  <si>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</si>
  <si>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</si>
  <si>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</si>
  <si>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</si>
  <si>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</si>
  <si>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</si>
  <si>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</si>
  <si>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</si>
  <si>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</si>
  <si>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</si>
  <si>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</si>
  <si>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</si>
  <si>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</si>
  <si>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</si>
  <si>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</si>
  <si>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</si>
  <si>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</si>
  <si>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</si>
  <si>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</si>
  <si>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</si>
  <si>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</si>
  <si>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</si>
  <si>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</si>
  <si>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</si>
  <si>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</si>
  <si>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</si>
  <si>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</si>
  <si>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</si>
  <si>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</si>
  <si>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</si>
  <si>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</si>
  <si>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</si>
  <si>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</si>
  <si>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</si>
  <si>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</si>
  <si>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</si>
  <si>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</si>
  <si>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</si>
  <si>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</si>
  <si>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</si>
  <si>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</si>
  <si>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</si>
  <si>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</si>
  <si>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</si>
  <si>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</si>
  <si>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</si>
  <si>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</si>
  <si>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</si>
  <si>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</si>
  <si>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</si>
  <si>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</si>
  <si>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</si>
  <si>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</si>
  <si>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</si>
  <si>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</si>
  <si>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</si>
  <si>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</si>
  <si>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</si>
  <si>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</si>
  <si>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</si>
  <si>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</si>
  <si>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</si>
  <si>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</si>
  <si>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</si>
  <si>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</si>
  <si>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</si>
  <si>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</si>
  <si>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</si>
  <si>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</si>
  <si>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</si>
  <si>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</si>
  <si>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</si>
  <si>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</si>
  <si>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</si>
  <si>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</si>
  <si>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</si>
  <si>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</si>
  <si>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</si>
  <si>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</si>
  <si>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</si>
  <si>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</si>
  <si>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</si>
  <si>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</si>
  <si>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</si>
  <si>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</si>
  <si>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</si>
  <si>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</si>
  <si>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</si>
  <si>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</si>
  <si>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</si>
  <si>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</si>
  <si>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</si>
  <si>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</si>
  <si>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</si>
  <si>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</si>
  <si>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</si>
  <si>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</si>
  <si>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</si>
  <si>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</si>
  <si>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</si>
  <si>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</si>
  <si>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</si>
  <si>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</si>
  <si>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</si>
  <si>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</si>
  <si>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</si>
  <si>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</si>
  <si>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</si>
  <si>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</si>
  <si>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</si>
  <si>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</si>
  <si>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</si>
  <si>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</si>
  <si>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</si>
  <si>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</si>
  <si>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</si>
  <si>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</si>
  <si>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</si>
  <si>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</si>
  <si>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</si>
  <si>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</si>
  <si>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</si>
  <si>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</si>
  <si>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</si>
  <si>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</si>
  <si>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</si>
  <si>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</si>
  <si>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</si>
  <si>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</si>
  <si>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</si>
  <si>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</si>
  <si>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</si>
  <si>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</si>
  <si>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</si>
  <si>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</si>
  <si>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</si>
  <si>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</si>
  <si>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</si>
  <si>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</si>
  <si>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</si>
  <si>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</si>
  <si>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</si>
  <si>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</si>
  <si>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</si>
  <si>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</si>
  <si>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</si>
  <si>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</si>
  <si>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</si>
  <si>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</si>
  <si>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</si>
  <si>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</si>
  <si>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</si>
  <si>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</si>
  <si>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</si>
  <si>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</si>
  <si>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</si>
  <si>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</si>
  <si>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</si>
  <si>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</si>
  <si>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</si>
  <si>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</si>
  <si>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</si>
  <si>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</si>
  <si>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</si>
  <si>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</si>
  <si>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</si>
  <si>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</si>
  <si>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</si>
  <si>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</si>
  <si>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</si>
  <si>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</si>
  <si>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</si>
  <si>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</si>
  <si>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</si>
  <si>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</si>
  <si>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</si>
  <si>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</si>
  <si>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</si>
  <si>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</si>
  <si>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</si>
  <si>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</si>
  <si>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</si>
  <si>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</si>
  <si>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</si>
  <si>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</si>
  <si>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</si>
  <si>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</si>
  <si>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</si>
  <si>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</si>
  <si>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</si>
  <si>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</si>
  <si>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</si>
  <si>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</si>
  <si>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</si>
  <si>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</si>
  <si>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</si>
  <si>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</si>
  <si>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</si>
  <si>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</si>
  <si>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</si>
  <si>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</si>
  <si>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</si>
  <si>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</si>
  <si>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</si>
  <si>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</si>
  <si>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</si>
  <si>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</si>
  <si>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</si>
  <si>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</si>
  <si>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</si>
  <si>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</si>
  <si>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</si>
  <si>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</si>
  <si>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</si>
  <si>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</si>
  <si>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</si>
  <si>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</si>
  <si>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</si>
  <si>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</si>
  <si>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</si>
  <si>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</si>
  <si>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</si>
  <si>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</si>
  <si>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</si>
  <si>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</si>
  <si>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</si>
  <si>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</si>
  <si>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</si>
  <si>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</si>
  <si>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</si>
  <si>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</si>
  <si>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</si>
  <si>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</si>
  <si>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</si>
  <si>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</si>
  <si>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</si>
  <si>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</si>
  <si>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</si>
  <si>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</si>
  <si>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</si>
  <si>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</si>
  <si>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</si>
  <si>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</si>
  <si>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</si>
  <si>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</si>
  <si>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</si>
  <si>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</si>
  <si>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</si>
  <si>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</si>
  <si>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</si>
  <si>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</si>
  <si>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</si>
  <si>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</si>
  <si>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</si>
  <si>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</si>
  <si>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</si>
  <si>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</si>
  <si>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</si>
  <si>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</si>
  <si>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</si>
  <si>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</si>
  <si>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</si>
  <si>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</si>
  <si>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</si>
  <si>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</si>
  <si>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</si>
  <si>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</si>
  <si>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</si>
  <si>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</si>
  <si>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</si>
  <si>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</si>
  <si>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</si>
  <si>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</si>
  <si>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</si>
  <si>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</si>
  <si>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</si>
  <si>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</si>
  <si>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</si>
  <si>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</si>
  <si>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</si>
  <si>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</si>
  <si>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</si>
  <si>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</si>
  <si>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</si>
  <si>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</si>
  <si>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</si>
  <si>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</si>
  <si>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</si>
  <si>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</si>
  <si>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</si>
  <si>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</si>
  <si>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</si>
  <si>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</si>
  <si>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</si>
  <si>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</si>
  <si>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</si>
  <si>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</si>
  <si>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</si>
  <si>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</si>
  <si>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</si>
  <si>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</si>
  <si>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</si>
  <si>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</si>
  <si>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</si>
  <si>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</si>
  <si>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</si>
  <si>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</si>
  <si>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</si>
  <si>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</si>
  <si>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</si>
  <si>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</si>
  <si>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</si>
  <si>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</si>
  <si>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</si>
  <si>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</si>
  <si>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</si>
  <si>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</si>
  <si>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</si>
  <si>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</si>
  <si>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</si>
  <si>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</si>
  <si>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</si>
  <si>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</si>
  <si>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</si>
  <si>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</si>
  <si>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</si>
  <si>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</si>
  <si>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</si>
  <si>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</si>
  <si>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</si>
  <si>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</si>
  <si>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</si>
  <si>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</si>
  <si>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</si>
  <si>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</si>
  <si>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</si>
  <si>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</si>
  <si>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</si>
  <si>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</si>
  <si>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</si>
  <si>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</si>
  <si>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</si>
  <si>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</si>
  <si>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</si>
  <si>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</si>
  <si>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</si>
  <si>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</si>
  <si>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</si>
  <si>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</si>
  <si>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</si>
  <si>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</si>
  <si>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</si>
  <si>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</si>
  <si>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</si>
  <si>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</si>
  <si>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</si>
  <si>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</si>
  <si>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</si>
  <si>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</si>
  <si>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</si>
  <si>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</si>
  <si>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</si>
  <si>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</si>
  <si>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</si>
  <si>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</si>
  <si>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</si>
  <si>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</si>
  <si>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</si>
  <si>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</si>
  <si>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</si>
  <si>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</si>
  <si>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</si>
  <si>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</si>
  <si>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</si>
  <si>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</si>
  <si>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</si>
  <si>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</si>
  <si>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</si>
  <si>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</si>
  <si>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</si>
  <si>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</si>
  <si>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</si>
  <si>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</si>
  <si>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</si>
  <si>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</si>
  <si>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</si>
  <si>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</si>
  <si>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</si>
  <si>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</si>
  <si>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</si>
  <si>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</si>
  <si>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</si>
  <si>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</si>
  <si>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</si>
  <si>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</si>
  <si>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</si>
  <si>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</si>
  <si>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</si>
  <si>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</si>
  <si>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</si>
  <si>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</si>
  <si>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</si>
  <si>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</si>
  <si>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</si>
  <si>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</si>
  <si>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</si>
  <si>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</si>
  <si>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</si>
  <si>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</si>
  <si>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</si>
  <si>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</si>
  <si>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</si>
  <si>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</si>
  <si>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</si>
  <si>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</si>
  <si>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</si>
  <si>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</si>
  <si>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</si>
  <si>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</si>
  <si>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</si>
  <si>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</si>
  <si>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</si>
  <si>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</si>
  <si>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</si>
  <si>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</si>
  <si>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</si>
  <si>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</si>
  <si>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</si>
  <si>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</si>
  <si>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</si>
  <si>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</si>
  <si>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</si>
  <si>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</si>
  <si>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</si>
  <si>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</si>
  <si>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</si>
  <si>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</si>
  <si>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</si>
  <si>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</si>
  <si>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</si>
  <si>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</si>
  <si>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</si>
  <si>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</si>
  <si>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</si>
  <si>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</si>
  <si>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</si>
  <si>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</si>
  <si>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</si>
  <si>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</si>
  <si>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</si>
  <si>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</si>
  <si>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</si>
  <si>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</si>
  <si>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</si>
  <si>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</si>
  <si>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</si>
  <si>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</si>
  <si>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</si>
  <si>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</si>
  <si>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</si>
  <si>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</si>
  <si>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</si>
  <si>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</si>
  <si>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</si>
  <si>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</si>
  <si>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</si>
  <si>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</si>
  <si>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</si>
  <si>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</si>
  <si>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</si>
  <si>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</si>
  <si>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</si>
  <si>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</si>
  <si>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</si>
  <si>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</si>
  <si>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</si>
  <si>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</si>
  <si>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</si>
  <si>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</si>
  <si>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</si>
  <si>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</si>
  <si>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</si>
  <si>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</si>
  <si>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</si>
  <si>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</si>
  <si>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</si>
  <si>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</si>
  <si>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</si>
  <si>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</si>
  <si>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</si>
  <si>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</si>
  <si>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</si>
  <si>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</si>
  <si>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</si>
  <si>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</si>
  <si>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</si>
  <si>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</si>
  <si>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</si>
  <si>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</si>
  <si>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</si>
  <si>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</si>
  <si>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</si>
  <si>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</si>
  <si>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</si>
  <si>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</si>
  <si>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</si>
  <si>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</si>
  <si>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</si>
  <si>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</si>
  <si>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</si>
  <si>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</si>
  <si>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</si>
  <si>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</si>
  <si>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</si>
  <si>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</si>
  <si>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</si>
  <si>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</si>
  <si>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</si>
  <si>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</si>
  <si>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</si>
  <si>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</si>
  <si>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</si>
  <si>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</si>
  <si>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</si>
  <si>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</si>
  <si>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</si>
  <si>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</si>
  <si>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</si>
  <si>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</si>
  <si>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</si>
  <si>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</si>
  <si>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</si>
  <si>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</si>
  <si>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</si>
  <si>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</si>
  <si>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</si>
  <si>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</si>
  <si>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</si>
  <si>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</si>
  <si>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</si>
  <si>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</si>
  <si>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</si>
  <si>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</si>
  <si>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</si>
  <si>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</si>
  <si>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</si>
  <si>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</si>
  <si>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</si>
  <si>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</si>
  <si>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</si>
  <si>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</si>
  <si>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</si>
  <si>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</si>
  <si>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</si>
  <si>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</si>
  <si>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</si>
  <si>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</si>
  <si>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</si>
  <si>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</si>
  <si>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</si>
  <si>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</si>
  <si>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</si>
  <si>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</si>
  <si>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</si>
  <si>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</si>
  <si>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</si>
  <si>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</si>
  <si>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</si>
  <si>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</si>
  <si>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</si>
  <si>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</si>
  <si>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</si>
  <si>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</si>
  <si>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</si>
  <si>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</si>
  <si>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</si>
  <si>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</si>
  <si>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</si>
  <si>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</si>
  <si>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</si>
  <si>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</si>
  <si>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</si>
  <si>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</si>
  <si>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</si>
  <si>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</si>
  <si>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</si>
  <si>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</si>
  <si>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</si>
  <si>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</si>
  <si>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</si>
  <si>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</si>
  <si>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</si>
  <si>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</si>
  <si>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</si>
  <si>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</si>
  <si>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</si>
  <si>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</si>
  <si>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</si>
  <si>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</si>
  <si>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</si>
  <si>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</si>
  <si>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</si>
  <si>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</si>
  <si>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</si>
  <si>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</si>
  <si>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</si>
  <si>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</si>
  <si>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</si>
  <si>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</si>
  <si>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</si>
  <si>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</si>
  <si>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</si>
  <si>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</si>
  <si>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</si>
  <si>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</si>
  <si>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</si>
  <si>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</si>
  <si>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</si>
  <si>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</si>
  <si>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</si>
  <si>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</si>
  <si>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</si>
  <si>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</si>
  <si>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</si>
  <si>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</si>
  <si>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</si>
  <si>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</si>
  <si>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</si>
  <si>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</si>
  <si>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</si>
  <si>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</si>
  <si>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</si>
  <si>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</si>
  <si>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</si>
  <si>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</si>
  <si>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</si>
  <si>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</si>
  <si>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</si>
  <si>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</si>
  <si>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</si>
  <si>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</si>
  <si>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</si>
  <si>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</si>
  <si>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</si>
  <si>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</si>
  <si>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</si>
  <si>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</si>
  <si>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</si>
  <si>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</si>
  <si>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</si>
  <si>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</si>
  <si>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</si>
  <si>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</si>
  <si>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</si>
  <si>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</si>
  <si>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</si>
  <si>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</si>
  <si>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</si>
  <si>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</si>
  <si>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</si>
  <si>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</si>
  <si>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</si>
  <si>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</si>
  <si>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</si>
  <si>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</si>
  <si>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</si>
  <si>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</si>
  <si>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</si>
  <si>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</si>
  <si>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</si>
  <si>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</si>
  <si>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</si>
  <si>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</si>
  <si>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</si>
  <si>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</si>
  <si>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</si>
  <si>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</si>
  <si>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</si>
  <si>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</si>
  <si>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</si>
  <si>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</si>
  <si>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</si>
  <si>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</si>
  <si>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</si>
  <si>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</si>
  <si>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</si>
  <si>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</si>
  <si>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</si>
  <si>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</si>
  <si>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</si>
  <si>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</si>
  <si>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</si>
  <si>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</si>
  <si>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</si>
  <si>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</si>
  <si>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</si>
  <si>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</si>
  <si>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</si>
  <si>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</si>
  <si>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</si>
  <si>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</si>
  <si>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</si>
  <si>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</si>
  <si>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</si>
  <si>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</si>
  <si>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</si>
  <si>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</si>
  <si>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</si>
  <si>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</si>
  <si>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</si>
  <si>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</si>
  <si>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</si>
  <si>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</si>
  <si>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</si>
  <si>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</si>
  <si>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</si>
  <si>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</si>
  <si>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</si>
  <si>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</si>
  <si>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</si>
  <si>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</si>
  <si>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</si>
  <si>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</si>
  <si>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</si>
  <si>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</si>
  <si>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</si>
  <si>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</si>
  <si>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</si>
  <si>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</si>
  <si>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</si>
  <si>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</si>
  <si>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</si>
  <si>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</si>
  <si>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</si>
  <si>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</si>
  <si>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</si>
  <si>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</si>
  <si>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</si>
  <si>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</si>
  <si>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</si>
  <si>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</si>
  <si>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</si>
  <si>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</si>
  <si>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</si>
  <si>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</si>
  <si>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</si>
  <si>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</si>
  <si>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</si>
  <si>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</si>
  <si>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</si>
  <si>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</si>
  <si>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</si>
  <si>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</si>
  <si>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</si>
  <si>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</si>
  <si>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</si>
  <si>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</si>
  <si>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</si>
  <si>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</si>
  <si>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</si>
  <si>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</si>
  <si>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</si>
  <si>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</si>
  <si>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</si>
  <si>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</si>
  <si>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</si>
  <si>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</si>
  <si>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</si>
  <si>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</si>
  <si>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</si>
  <si>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</si>
  <si>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</si>
  <si>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</si>
  <si>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</si>
  <si>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</si>
  <si>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</si>
  <si>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</si>
  <si>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</si>
  <si>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</si>
  <si>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</si>
  <si>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</si>
  <si>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</si>
  <si>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</si>
  <si>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</si>
  <si>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</si>
  <si>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</si>
  <si>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</si>
  <si>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</si>
  <si>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</si>
  <si>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</si>
  <si>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</si>
  <si>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</si>
  <si>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</si>
  <si>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</si>
  <si>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</si>
  <si>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</si>
  <si>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</si>
  <si>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</si>
  <si>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</si>
  <si>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</si>
  <si>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</si>
  <si>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</si>
  <si>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</si>
  <si>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</si>
  <si>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</si>
  <si>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</si>
  <si>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</si>
  <si>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</si>
  <si>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</si>
  <si>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</si>
  <si>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</si>
  <si>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</si>
  <si>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</si>
  <si>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</si>
  <si>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</si>
  <si>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</si>
  <si>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</si>
  <si>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</si>
  <si>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</si>
  <si>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</si>
  <si>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</si>
  <si>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</si>
  <si>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</si>
  <si>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</si>
  <si>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</si>
  <si>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</si>
  <si>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</si>
  <si>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</si>
  <si>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</si>
  <si>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</si>
  <si>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</si>
  <si>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</si>
  <si>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</si>
  <si>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</si>
  <si>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</si>
  <si>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</si>
  <si>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</si>
  <si>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</si>
  <si>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</si>
  <si>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</si>
  <si>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</si>
  <si>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</si>
  <si>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</si>
  <si>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</si>
  <si>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</si>
  <si>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</si>
  <si>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</si>
  <si>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</si>
  <si>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</si>
  <si>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</si>
  <si>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</si>
  <si>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</si>
  <si>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</si>
  <si>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</si>
  <si>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</si>
  <si>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</si>
  <si>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</si>
  <si>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</si>
  <si>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</si>
  <si>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</si>
  <si>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</si>
  <si>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</si>
  <si>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</si>
  <si>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</si>
  <si>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</si>
  <si>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</si>
  <si>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</si>
  <si>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</si>
  <si>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</si>
  <si>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</si>
  <si>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</si>
  <si>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</si>
  <si>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</si>
  <si>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</si>
  <si>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</si>
  <si>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</si>
  <si>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</si>
  <si>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</si>
  <si>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</si>
  <si>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</si>
  <si>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</si>
  <si>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</si>
  <si>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</si>
  <si>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</si>
  <si>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</si>
  <si>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</si>
  <si>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</si>
  <si>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</si>
  <si>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</si>
  <si>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</si>
  <si>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</si>
  <si>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</si>
  <si>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</si>
  <si>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</si>
  <si>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</si>
  <si>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</si>
  <si>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</si>
  <si>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</si>
  <si>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</si>
  <si>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</si>
  <si>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</si>
  <si>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</si>
  <si>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</si>
  <si>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</si>
  <si>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</si>
  <si>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</si>
  <si>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</si>
  <si>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</si>
  <si>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</si>
  <si>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</si>
  <si>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</si>
  <si>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</si>
  <si>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</si>
  <si>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</si>
  <si>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</si>
  <si>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</si>
  <si>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</si>
  <si>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</si>
  <si>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</si>
  <si>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</si>
  <si>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</si>
  <si>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</si>
  <si>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</si>
  <si>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</si>
  <si>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</si>
  <si>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</si>
  <si>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</si>
  <si>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</si>
  <si>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</si>
  <si>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</si>
  <si>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</si>
  <si>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</si>
  <si>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</si>
  <si>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</si>
  <si>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</si>
  <si>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</si>
  <si>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</si>
  <si>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</si>
  <si>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</si>
  <si>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</si>
  <si>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</si>
  <si>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</si>
  <si>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</si>
  <si>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</si>
  <si>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</si>
  <si>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</si>
  <si>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</si>
  <si>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</si>
  <si>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</si>
  <si>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</si>
  <si>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</si>
  <si>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</si>
  <si>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</si>
  <si>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</si>
  <si>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</si>
  <si>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</si>
  <si>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</si>
  <si>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</si>
  <si>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</si>
  <si>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</si>
  <si>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</si>
  <si>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</si>
  <si>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</si>
  <si>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</si>
  <si>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</si>
  <si>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</si>
  <si>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</si>
  <si>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</si>
  <si>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</si>
  <si>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</si>
  <si>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</si>
  <si>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</si>
  <si>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</si>
  <si>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</si>
  <si>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</si>
  <si>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</si>
  <si>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</si>
  <si>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</si>
  <si>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</si>
  <si>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</si>
  <si>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</si>
  <si>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</si>
  <si>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</si>
  <si>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</si>
  <si>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</si>
  <si>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</si>
  <si>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</si>
  <si>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</si>
  <si>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</si>
  <si>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</si>
  <si>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</si>
  <si>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</si>
  <si>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</si>
  <si>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</si>
  <si>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</si>
  <si>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</si>
  <si>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</si>
  <si>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</si>
  <si>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</si>
  <si>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</si>
  <si>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</si>
  <si>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</si>
  <si>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</si>
  <si>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</si>
  <si>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</si>
  <si>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</si>
  <si>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</si>
  <si>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</si>
  <si>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</si>
  <si>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</si>
  <si>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</si>
  <si>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</si>
  <si>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</si>
  <si>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</si>
  <si>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</si>
  <si>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</si>
  <si>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</si>
  <si>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</si>
  <si>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</si>
  <si>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</si>
  <si>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</si>
  <si>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</si>
  <si>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</si>
  <si>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</si>
  <si>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</si>
  <si>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</si>
  <si>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</si>
  <si>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</si>
  <si>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</si>
  <si>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</si>
  <si>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</si>
  <si>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</si>
  <si>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</si>
  <si>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</si>
  <si>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</si>
  <si>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</si>
  <si>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</si>
  <si>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</si>
  <si>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</si>
  <si>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</si>
  <si>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</si>
  <si>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</si>
  <si>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</si>
  <si>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</si>
  <si>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</si>
  <si>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</si>
  <si>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</si>
  <si>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</si>
  <si>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</si>
  <si>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</si>
  <si>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</si>
  <si>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</si>
  <si>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</si>
  <si>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</si>
  <si>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</si>
  <si>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</si>
  <si>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</si>
  <si>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</si>
  <si>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</si>
  <si>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</si>
  <si>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</si>
  <si>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</si>
  <si>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</si>
  <si>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</si>
  <si>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</si>
  <si>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</si>
  <si>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</si>
  <si>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</si>
  <si>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</si>
  <si>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</si>
  <si>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</si>
  <si>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</si>
  <si>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</si>
  <si>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</si>
  <si>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</si>
  <si>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</si>
  <si>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</si>
  <si>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</si>
  <si>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</si>
  <si>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</si>
  <si>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</si>
  <si>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</si>
  <si>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</si>
  <si>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</si>
  <si>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</si>
  <si>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</si>
  <si>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</si>
  <si>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</si>
  <si>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</si>
  <si>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</si>
  <si>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</si>
  <si>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</si>
  <si>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</si>
  <si>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</si>
  <si>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</si>
  <si>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</si>
  <si>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</si>
  <si>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</si>
  <si>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</si>
  <si>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</si>
  <si>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</si>
  <si>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</si>
  <si>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</si>
  <si>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</si>
  <si>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</si>
  <si>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</si>
  <si>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</si>
  <si>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</si>
  <si>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</si>
  <si>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</si>
  <si>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</si>
  <si>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</si>
  <si>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</si>
  <si>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</si>
  <si>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</si>
  <si>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</si>
  <si>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</si>
  <si>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</si>
  <si>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</si>
  <si>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</si>
  <si>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</si>
  <si>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</si>
  <si>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</si>
  <si>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</si>
  <si>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</si>
  <si>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</si>
  <si>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</si>
  <si>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</si>
  <si>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</si>
  <si>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</si>
  <si>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</si>
  <si>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</si>
  <si>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</si>
  <si>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</si>
  <si>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</si>
  <si>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</si>
  <si>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</si>
  <si>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</si>
  <si>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</si>
  <si>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</si>
  <si>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</si>
  <si>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</si>
  <si>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</si>
  <si>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</si>
  <si>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</si>
  <si>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</si>
  <si>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</si>
  <si>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</si>
  <si>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</si>
  <si>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</si>
  <si>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</si>
  <si>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</si>
  <si>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</si>
  <si>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</si>
  <si>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</si>
  <si>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</si>
  <si>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</si>
  <si>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</si>
  <si>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</si>
  <si>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</si>
  <si>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</si>
  <si>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</si>
  <si>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</si>
  <si>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</si>
  <si>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</si>
  <si>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</si>
  <si>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</si>
  <si>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</si>
  <si>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</si>
  <si>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</si>
  <si>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</si>
  <si>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</si>
  <si>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</si>
  <si>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</si>
  <si>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</si>
  <si>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</si>
  <si>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</si>
  <si>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</si>
  <si>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</si>
  <si>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</si>
  <si>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</si>
  <si>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</si>
  <si>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</si>
  <si>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</si>
  <si>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</si>
  <si>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</si>
  <si>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</si>
  <si>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</si>
  <si>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</si>
  <si>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</si>
  <si>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</si>
  <si>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</si>
  <si>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</si>
  <si>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</si>
  <si>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</si>
  <si>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</si>
  <si>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</si>
  <si>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</si>
  <si>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</si>
  <si>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</si>
  <si>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</si>
  <si>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</si>
  <si>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</si>
  <si>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</si>
  <si>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</si>
  <si>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</si>
  <si>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</si>
  <si>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</si>
  <si>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</si>
  <si>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</si>
  <si>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</si>
  <si>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</si>
  <si>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</si>
  <si>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</si>
  <si>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</si>
  <si>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</si>
  <si>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</si>
  <si>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</si>
  <si>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</si>
  <si>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</si>
  <si>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</si>
  <si>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</si>
  <si>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</si>
  <si>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</si>
  <si>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</si>
  <si>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</si>
  <si>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</si>
  <si>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</si>
  <si>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</si>
  <si>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</si>
  <si>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</si>
  <si>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</si>
  <si>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</si>
  <si>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</si>
  <si>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</si>
  <si>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</si>
  <si>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</si>
  <si>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</si>
  <si>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</si>
  <si>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</si>
  <si>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</si>
  <si>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</si>
  <si>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</si>
  <si>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</si>
  <si>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</si>
  <si>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</si>
  <si>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</si>
  <si>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</si>
  <si>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</si>
  <si>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</si>
  <si>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</si>
  <si>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</si>
  <si>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</si>
  <si>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</si>
  <si>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</si>
  <si>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</si>
  <si>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</si>
  <si>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</si>
  <si>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</si>
  <si>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</si>
  <si>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</si>
  <si>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</si>
  <si>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</si>
  <si>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</si>
  <si>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</si>
  <si>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</si>
  <si>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</si>
  <si>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</si>
  <si>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</si>
  <si>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</si>
  <si>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</si>
  <si>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</si>
  <si>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</si>
  <si>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</si>
  <si>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</si>
  <si>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</si>
  <si>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</si>
  <si>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</si>
  <si>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</si>
  <si>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</si>
  <si>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</si>
  <si>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</si>
  <si>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</si>
  <si>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</si>
  <si>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</si>
  <si>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</si>
  <si>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</si>
  <si>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</si>
  <si>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</si>
  <si>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</si>
  <si>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</si>
  <si>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</si>
  <si>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</si>
  <si>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</si>
  <si>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</si>
  <si>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</si>
  <si>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</si>
  <si>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</si>
  <si>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</si>
  <si>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</si>
  <si>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</si>
  <si>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</si>
  <si>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</si>
  <si>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</si>
  <si>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</si>
  <si>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</si>
  <si>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</si>
  <si>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</si>
  <si>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</si>
  <si>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</si>
  <si>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</si>
  <si>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</si>
  <si>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</si>
  <si>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</si>
  <si>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</si>
  <si>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</si>
  <si>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</si>
  <si>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</si>
  <si>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</si>
  <si>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</si>
  <si>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</si>
  <si>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</si>
  <si>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</si>
  <si>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</si>
  <si>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</si>
  <si>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</si>
  <si>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</si>
  <si>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</si>
  <si>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</si>
  <si>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</si>
  <si>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</si>
  <si>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</si>
  <si>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</si>
  <si>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</si>
  <si>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</si>
  <si>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</si>
  <si>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</si>
  <si>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</si>
  <si>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</si>
  <si>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</si>
  <si>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</si>
  <si>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</si>
  <si>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</si>
  <si>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</si>
  <si>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</si>
  <si>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</si>
  <si>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</si>
  <si>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</si>
  <si>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</si>
  <si>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</si>
  <si>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</si>
  <si>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</si>
  <si>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</si>
  <si>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</si>
  <si>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</si>
  <si>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</si>
  <si>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</si>
  <si>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</si>
  <si>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</si>
  <si>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</si>
  <si>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</si>
  <si>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</si>
  <si>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</si>
  <si>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</si>
  <si>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</si>
  <si>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</si>
  <si>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</si>
  <si>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</si>
  <si>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</si>
  <si>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</si>
  <si>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</si>
  <si>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</si>
  <si>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</si>
  <si>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</si>
  <si>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</si>
  <si>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</si>
  <si>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</si>
  <si>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</si>
  <si>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</si>
  <si>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</si>
  <si>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</si>
  <si>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</si>
  <si>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</si>
  <si>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</si>
  <si>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</si>
  <si>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</si>
  <si>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</si>
  <si>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</si>
  <si>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</si>
  <si>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</si>
  <si>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</si>
  <si>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</si>
  <si>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</si>
  <si>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</si>
  <si>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</si>
  <si>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</si>
  <si>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</si>
  <si>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</si>
  <si>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</si>
  <si>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</si>
  <si>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</si>
  <si>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</si>
  <si>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</si>
  <si>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</si>
  <si>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</si>
  <si>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</si>
  <si>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</si>
  <si>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</si>
  <si>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</si>
  <si>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</si>
  <si>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</si>
  <si>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</si>
  <si>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</si>
  <si>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</si>
  <si>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</si>
  <si>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</si>
  <si>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</si>
  <si>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</si>
  <si>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</si>
  <si>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</si>
  <si>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</si>
  <si>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</si>
  <si>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</si>
  <si>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</si>
  <si>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</si>
  <si>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</si>
  <si>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</si>
  <si>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</si>
  <si>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</si>
  <si>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</si>
  <si>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</si>
  <si>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</si>
  <si>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</si>
  <si>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</si>
  <si>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</si>
  <si>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</si>
  <si>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</si>
  <si>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</si>
  <si>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</si>
  <si>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</si>
  <si>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</si>
  <si>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</si>
  <si>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</si>
  <si>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</si>
  <si>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</si>
  <si>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</si>
  <si>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</si>
  <si>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</si>
  <si>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</si>
  <si>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</si>
  <si>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</si>
  <si>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</si>
  <si>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</si>
  <si>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</si>
  <si>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</si>
  <si>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</si>
  <si>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</si>
  <si>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</si>
  <si>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</si>
  <si>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</si>
  <si>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</si>
  <si>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</si>
  <si>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</si>
  <si>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</si>
  <si>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</si>
  <si>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</si>
  <si>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</si>
  <si>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</si>
  <si>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</si>
  <si>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</si>
  <si>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</si>
  <si>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</si>
  <si>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</si>
  <si>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</si>
  <si>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</si>
  <si>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</si>
  <si>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</si>
  <si>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</si>
  <si>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</si>
  <si>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</si>
  <si>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</si>
  <si>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</si>
  <si>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</si>
  <si>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</si>
  <si>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</si>
  <si>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</si>
  <si>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</si>
  <si>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</si>
  <si>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</si>
  <si>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</si>
  <si>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</si>
  <si>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</si>
  <si>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</si>
  <si>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</si>
  <si>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</si>
  <si>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</si>
  <si>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</si>
  <si>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</si>
  <si>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</si>
  <si>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</si>
  <si>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</si>
  <si>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</si>
  <si>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</si>
  <si>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</si>
  <si>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</si>
  <si>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</si>
  <si>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</si>
  <si>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</si>
  <si>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</si>
  <si>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</si>
  <si>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</si>
  <si>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</si>
  <si>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</si>
  <si>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</si>
  <si>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</si>
  <si>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</si>
  <si>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</si>
  <si>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</si>
  <si>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</si>
  <si>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</si>
  <si>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</si>
  <si>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</si>
  <si>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</si>
  <si>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</si>
  <si>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</si>
  <si>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</si>
  <si>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</si>
  <si>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</si>
  <si>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</si>
  <si>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</si>
  <si>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</si>
  <si>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</si>
  <si>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</si>
  <si>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</si>
  <si>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</si>
  <si>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</si>
  <si>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</si>
  <si>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</si>
  <si>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</si>
  <si>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</si>
  <si>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</si>
  <si>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</si>
  <si>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</si>
  <si>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</si>
  <si>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</si>
  <si>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</si>
  <si>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</si>
  <si>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</si>
  <si>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</si>
  <si>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</si>
  <si>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</si>
  <si>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</si>
  <si>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</si>
  <si>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</si>
  <si>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</si>
  <si>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</si>
  <si>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</si>
  <si>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</si>
  <si>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</si>
  <si>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</si>
  <si>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</si>
  <si>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</si>
  <si>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</si>
  <si>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</si>
  <si>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</si>
  <si>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</si>
  <si>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</si>
  <si>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</si>
  <si>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</si>
  <si>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</si>
  <si>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</si>
  <si>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</si>
  <si>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</si>
  <si>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</si>
  <si>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</si>
  <si>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</si>
  <si>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</si>
  <si>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</si>
  <si>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</si>
  <si>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</si>
  <si>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</si>
  <si>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</si>
  <si>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</si>
  <si>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</si>
  <si>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</si>
  <si>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</si>
  <si>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</si>
  <si>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</si>
  <si>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</si>
  <si>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</si>
  <si>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</si>
  <si>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</si>
  <si>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</si>
  <si>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</si>
  <si>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</si>
  <si>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</si>
  <si>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</si>
  <si>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</si>
  <si>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</si>
  <si>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</si>
  <si>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</si>
  <si>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</si>
  <si>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</si>
  <si>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</si>
  <si>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</si>
  <si>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</si>
  <si>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</si>
  <si>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</si>
  <si>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</si>
  <si>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</si>
  <si>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</si>
  <si>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</si>
  <si>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</si>
  <si>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</si>
  <si>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</si>
  <si>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</si>
  <si>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</si>
  <si>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</si>
  <si>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</si>
  <si>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</si>
  <si>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</si>
  <si>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</si>
  <si>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</si>
  <si>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</si>
  <si>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</si>
  <si>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</si>
  <si>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</si>
  <si>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</si>
  <si>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</si>
  <si>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</si>
  <si>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</si>
  <si>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</si>
  <si>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</si>
  <si>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</si>
  <si>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</si>
  <si>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</si>
  <si>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</si>
  <si>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</si>
  <si>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</si>
  <si>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</si>
  <si>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</si>
  <si>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</si>
  <si>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</si>
  <si>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</si>
  <si>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</si>
  <si>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</si>
  <si>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</si>
  <si>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</si>
  <si>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</si>
  <si>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</si>
  <si>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</si>
  <si>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</si>
  <si>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</si>
  <si>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</si>
  <si>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</si>
  <si>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</si>
  <si>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</si>
  <si>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</si>
  <si>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</si>
  <si>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</si>
  <si>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</si>
  <si>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</si>
  <si>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</si>
  <si>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</si>
  <si>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</si>
  <si>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</si>
  <si>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</si>
  <si>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</si>
  <si>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</si>
  <si>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</si>
  <si>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</si>
  <si>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</si>
  <si>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</si>
  <si>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</si>
  <si>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</si>
  <si>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</si>
  <si>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</si>
  <si>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</si>
  <si>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</si>
  <si>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</si>
  <si>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</si>
  <si>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</si>
  <si>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</si>
  <si>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</si>
  <si>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</si>
  <si>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</si>
  <si>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</si>
  <si>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</si>
  <si>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</si>
  <si>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</si>
  <si>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</si>
  <si>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</si>
  <si>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</si>
  <si>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</si>
  <si>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</si>
  <si>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</si>
  <si>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</si>
  <si>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</si>
  <si>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</si>
  <si>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</si>
  <si>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</si>
  <si>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</si>
  <si>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</si>
  <si>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</si>
  <si>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</si>
  <si>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</si>
  <si>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</si>
  <si>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</si>
  <si>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</si>
  <si>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</si>
  <si>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</si>
  <si>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</si>
  <si>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</si>
  <si>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</si>
  <si>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</si>
  <si>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</si>
  <si>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</si>
  <si>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</si>
  <si>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</si>
  <si>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</si>
  <si>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</si>
  <si>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</si>
  <si>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</si>
  <si>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</si>
  <si>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</si>
  <si>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</si>
  <si>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</si>
  <si>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</si>
  <si>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</si>
  <si>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</si>
  <si>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</si>
  <si>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</si>
  <si>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</si>
  <si>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</si>
  <si>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</si>
  <si>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</si>
  <si>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</si>
  <si>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</si>
  <si>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</si>
  <si>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</si>
  <si>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</si>
  <si>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</si>
  <si>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</si>
  <si>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</si>
  <si>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</si>
  <si>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</si>
  <si>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</si>
  <si>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</si>
  <si>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</si>
  <si>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</si>
  <si>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</si>
  <si>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</si>
  <si>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</si>
  <si>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</si>
  <si>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</si>
  <si>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</si>
  <si>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</si>
  <si>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</si>
  <si>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</si>
  <si>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</si>
  <si>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</si>
  <si>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</si>
  <si>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</si>
  <si>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</si>
  <si>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</si>
  <si>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</si>
  <si>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</si>
  <si>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</si>
  <si>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</si>
  <si>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</si>
  <si>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</si>
  <si>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</si>
  <si>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</si>
  <si>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</si>
  <si>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</si>
  <si>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</si>
  <si>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</si>
  <si>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</si>
  <si>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</si>
  <si>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</si>
  <si>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</si>
  <si>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</si>
  <si>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</si>
  <si>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</si>
  <si>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</si>
  <si>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</si>
  <si>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</si>
  <si>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</si>
  <si>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</si>
  <si>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</si>
  <si>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</si>
  <si>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</si>
  <si>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</si>
  <si>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</si>
  <si>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</si>
  <si>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</si>
  <si>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</si>
  <si>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</si>
  <si>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</si>
  <si>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</si>
  <si>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</si>
  <si>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</si>
  <si>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</si>
  <si>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</si>
  <si>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</si>
  <si>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</si>
  <si>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</si>
  <si>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</si>
  <si>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</si>
  <si>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</si>
  <si>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</si>
  <si>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</si>
  <si>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</si>
  <si>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</si>
  <si>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</si>
  <si>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</si>
  <si>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</si>
  <si>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</si>
  <si>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</si>
  <si>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</si>
  <si>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</si>
  <si>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</si>
  <si>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</si>
  <si>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</si>
  <si>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</si>
  <si>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</si>
  <si>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</si>
  <si>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</si>
  <si>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</si>
  <si>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</si>
  <si>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</si>
  <si>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</si>
  <si>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</si>
  <si>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</si>
  <si>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</si>
  <si>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</si>
  <si>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</si>
  <si>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</si>
  <si>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</si>
  <si>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</si>
  <si>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</si>
  <si>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</si>
  <si>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</si>
  <si>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</si>
  <si>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</si>
  <si>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</si>
  <si>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</si>
  <si>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</si>
  <si>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</si>
  <si>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</si>
  <si>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</si>
  <si>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</si>
  <si>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</si>
  <si>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</si>
  <si>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</si>
  <si>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</si>
  <si>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</si>
  <si>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</si>
  <si>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</si>
  <si>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</si>
  <si>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</si>
  <si>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</si>
  <si>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</si>
  <si>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</si>
  <si>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</si>
  <si>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</si>
  <si>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</si>
  <si>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</si>
  <si>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</si>
  <si>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</si>
  <si>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</si>
  <si>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</si>
  <si>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</si>
  <si>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</si>
  <si>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</si>
  <si>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</si>
  <si>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</si>
  <si>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</si>
  <si>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</si>
  <si>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</si>
  <si>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</si>
  <si>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</si>
  <si>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</si>
  <si>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</si>
  <si>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</si>
  <si>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</si>
  <si>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</si>
  <si>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</si>
  <si>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</si>
  <si>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</si>
  <si>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</si>
  <si>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</si>
  <si>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</si>
  <si>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</si>
  <si>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</si>
  <si>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</si>
  <si>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</si>
  <si>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</si>
  <si>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</si>
  <si>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</si>
  <si>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</si>
  <si>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</si>
  <si>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</si>
  <si>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</si>
  <si>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</si>
  <si>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</si>
  <si>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</si>
  <si>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</si>
  <si>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</si>
  <si>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</si>
  <si>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</si>
  <si>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</si>
  <si>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</si>
  <si>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</si>
  <si>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</si>
  <si>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</si>
  <si>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</si>
  <si>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</si>
  <si>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</si>
  <si>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</si>
  <si>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</si>
  <si>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</si>
  <si>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</si>
  <si>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</si>
  <si>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</si>
  <si>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</si>
  <si>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</si>
  <si>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</si>
  <si>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</si>
  <si>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</si>
  <si>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</si>
  <si>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</si>
  <si>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</si>
  <si>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</si>
  <si>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</si>
  <si>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</si>
  <si>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</si>
  <si>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</si>
  <si>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</si>
  <si>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</si>
  <si>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</si>
  <si>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</si>
  <si>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</si>
  <si>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</si>
  <si>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</si>
  <si>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</si>
  <si>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</si>
  <si>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</si>
  <si>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</si>
  <si>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</si>
  <si>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</si>
  <si>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</si>
  <si>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</si>
  <si>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</si>
  <si>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</si>
  <si>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</si>
  <si>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</si>
  <si>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</si>
  <si>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</si>
  <si>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</si>
  <si>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</si>
  <si>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</si>
  <si>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</si>
  <si>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</si>
  <si>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</si>
  <si>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</si>
  <si>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</si>
  <si>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</si>
  <si>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</si>
  <si>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</si>
  <si>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</si>
  <si>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</si>
  <si>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</si>
  <si>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</si>
  <si>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</si>
  <si>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</si>
  <si>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</si>
  <si>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</si>
  <si>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</si>
  <si>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</si>
  <si>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</si>
  <si>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</si>
  <si>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</si>
  <si>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</si>
  <si>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</si>
  <si>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</si>
  <si>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</si>
  <si>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</si>
  <si>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</si>
  <si>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</si>
  <si>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</si>
  <si>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</si>
  <si>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</si>
  <si>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</si>
  <si>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</si>
  <si>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</si>
  <si>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</si>
  <si>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</si>
  <si>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</si>
  <si>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</si>
  <si>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</si>
  <si>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</si>
  <si>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</si>
  <si>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</si>
  <si>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</si>
  <si>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</si>
  <si>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</si>
  <si>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</si>
  <si>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</si>
  <si>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</si>
  <si>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</si>
  <si>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</si>
  <si>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</si>
  <si>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</si>
  <si>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</si>
  <si>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</si>
  <si>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</si>
  <si>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</si>
  <si>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</si>
  <si>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</si>
  <si>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</si>
  <si>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</si>
  <si>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</si>
  <si>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</si>
  <si>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</si>
  <si>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</si>
  <si>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</si>
  <si>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</si>
  <si>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</si>
  <si>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</si>
  <si>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</si>
  <si>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</si>
  <si>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</si>
  <si>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</si>
  <si>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</si>
  <si>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</si>
  <si>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</si>
  <si>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</si>
  <si>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</si>
  <si>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</si>
  <si>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</si>
  <si>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</si>
  <si>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</si>
  <si>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</si>
  <si>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</si>
  <si>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</si>
  <si>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</si>
  <si>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</si>
  <si>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</si>
  <si>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</si>
  <si>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</si>
  <si>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</si>
  <si>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</si>
  <si>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</si>
  <si>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</si>
  <si>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</si>
  <si>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</si>
  <si>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</si>
  <si>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</si>
  <si>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</si>
  <si>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</si>
  <si>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</si>
  <si>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</si>
  <si>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</si>
  <si>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</si>
  <si>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</si>
  <si>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</si>
  <si>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</si>
  <si>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</si>
  <si>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</si>
  <si>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</si>
  <si>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</si>
  <si>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</si>
  <si>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</si>
  <si>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</si>
  <si>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</si>
  <si>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</si>
  <si>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</si>
  <si>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</si>
  <si>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</si>
  <si>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</si>
  <si>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</si>
  <si>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</si>
  <si>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</si>
  <si>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</si>
  <si>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</si>
  <si>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</si>
  <si>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</si>
  <si>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</si>
  <si>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</si>
  <si>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</si>
  <si>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</si>
  <si>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</si>
  <si>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</si>
  <si>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</si>
  <si>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</si>
  <si>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</si>
  <si>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</si>
  <si>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</si>
  <si>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</si>
  <si>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</si>
  <si>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</si>
  <si>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</si>
  <si>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</si>
  <si>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</si>
  <si>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</si>
  <si>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</si>
  <si>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</si>
  <si>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</si>
  <si>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</si>
  <si>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</si>
  <si>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</si>
  <si>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</si>
  <si>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</si>
  <si>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</si>
  <si>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</si>
  <si>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</si>
  <si>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</si>
  <si>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</si>
  <si>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</si>
  <si>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</si>
  <si>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</si>
  <si>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</si>
  <si>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</si>
  <si>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</si>
  <si>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</si>
  <si>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</si>
  <si>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</si>
  <si>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</si>
  <si>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</si>
  <si>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</si>
  <si>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</si>
  <si>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</si>
  <si>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</si>
  <si>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</si>
  <si>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</si>
  <si>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</si>
  <si>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</si>
  <si>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</si>
  <si>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</si>
  <si>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</si>
  <si>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</si>
  <si>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</si>
  <si>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</si>
  <si>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</si>
  <si>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</si>
  <si>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</si>
  <si>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</si>
  <si>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</si>
  <si>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</si>
  <si>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</si>
  <si>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</si>
  <si>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</si>
  <si>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</si>
  <si>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</si>
  <si>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</si>
  <si>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</si>
  <si>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</si>
  <si>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</si>
  <si>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</si>
  <si>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</si>
  <si>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</si>
  <si>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</si>
  <si>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</si>
  <si>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</si>
  <si>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</si>
  <si>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</si>
  <si>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</si>
  <si>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</si>
  <si>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</si>
  <si>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</si>
  <si>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</si>
  <si>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</si>
  <si>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</si>
  <si>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</si>
  <si>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</si>
  <si>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</si>
  <si>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</si>
  <si>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</si>
  <si>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</si>
  <si>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</si>
  <si>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</si>
  <si>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</si>
  <si>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</si>
  <si>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</si>
  <si>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</si>
  <si>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</si>
  <si>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</si>
  <si>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</si>
  <si>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</si>
  <si>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</si>
  <si>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</si>
  <si>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</si>
  <si>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</si>
  <si>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</si>
  <si>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</si>
  <si>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</si>
  <si>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</si>
  <si>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</si>
  <si>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</si>
  <si>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</si>
  <si>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</si>
  <si>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</si>
  <si>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</si>
  <si>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</si>
  <si>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</si>
  <si>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</si>
  <si>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</si>
  <si>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</si>
  <si>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</si>
  <si>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</si>
  <si>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</si>
  <si>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</si>
  <si>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</si>
  <si>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</si>
  <si>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</si>
  <si>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</si>
  <si>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</si>
  <si>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</si>
  <si>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</si>
  <si>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</si>
  <si>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</si>
  <si>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</si>
  <si>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</si>
  <si>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</si>
  <si>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</si>
  <si>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</si>
  <si>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</si>
  <si>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</si>
  <si>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</si>
  <si>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</si>
  <si>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</si>
  <si>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</si>
  <si>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</si>
  <si>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</si>
  <si>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</si>
  <si>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</si>
  <si>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</si>
  <si>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</si>
  <si>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</si>
  <si>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</si>
  <si>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</si>
  <si>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</si>
  <si>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</si>
  <si>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</si>
  <si>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</si>
  <si>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</si>
  <si>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</si>
  <si>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</si>
  <si>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</si>
  <si>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</si>
  <si>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</si>
  <si>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</si>
  <si>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</si>
  <si>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</si>
  <si>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</si>
  <si>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</si>
  <si>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</si>
  <si>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</si>
  <si>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</si>
  <si>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</si>
  <si>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</si>
  <si>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</si>
  <si>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</si>
  <si>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</si>
  <si>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</si>
  <si>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</si>
  <si>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</si>
  <si>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</si>
  <si>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</si>
  <si>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</si>
  <si>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</si>
  <si>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</si>
  <si>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</si>
  <si>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</si>
  <si>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</si>
  <si>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</si>
  <si>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</si>
  <si>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</si>
  <si>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</si>
  <si>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</si>
  <si>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</si>
  <si>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</si>
  <si>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</si>
  <si>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</si>
  <si>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</si>
  <si>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</si>
  <si>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</si>
  <si>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</si>
  <si>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</si>
  <si>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</si>
  <si>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</si>
  <si>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</si>
  <si>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</si>
  <si>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</si>
  <si>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</si>
  <si>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</si>
  <si>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</si>
  <si>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</si>
  <si>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</si>
  <si>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</si>
  <si>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</si>
  <si>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</si>
  <si>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</si>
  <si>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</si>
  <si>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</si>
  <si>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</si>
  <si>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</si>
  <si>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</si>
  <si>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</si>
  <si>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</si>
  <si>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</si>
  <si>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</si>
  <si>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</si>
  <si>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</si>
  <si>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</si>
  <si>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</si>
  <si>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</si>
  <si>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</si>
  <si>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</si>
  <si>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</si>
  <si>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</si>
  <si>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</si>
  <si>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</si>
  <si>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</si>
  <si>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</si>
  <si>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</si>
  <si>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</si>
  <si>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</si>
  <si>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</si>
  <si>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</si>
  <si>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</si>
  <si>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</si>
  <si>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</si>
  <si>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</si>
  <si>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</si>
  <si>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</si>
  <si>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</si>
  <si>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</si>
  <si>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</si>
  <si>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</si>
  <si>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</si>
  <si>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</si>
  <si>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</si>
  <si>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</si>
  <si>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</si>
  <si>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</si>
  <si>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</si>
  <si>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</si>
  <si>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</si>
  <si>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</si>
  <si>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</si>
  <si>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</si>
  <si>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</si>
  <si>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</si>
  <si>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</si>
  <si>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</si>
  <si>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</si>
  <si>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</si>
  <si>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</si>
  <si>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</si>
  <si>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</si>
  <si>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</si>
  <si>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</si>
  <si>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</si>
  <si>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</si>
  <si>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</si>
  <si>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</si>
  <si>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</si>
  <si>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</si>
  <si>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</si>
  <si>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</si>
  <si>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</si>
  <si>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</si>
  <si>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</si>
  <si>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</si>
  <si>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</si>
  <si>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</si>
  <si>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</si>
  <si>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</si>
  <si>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</si>
  <si>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</si>
  <si>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</si>
  <si>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</si>
  <si>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</si>
  <si>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</si>
  <si>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</si>
  <si>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</si>
  <si>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</si>
  <si>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</si>
  <si>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</si>
  <si>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</si>
  <si>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</si>
  <si>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</si>
  <si>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</si>
  <si>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</si>
  <si>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</si>
  <si>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</si>
  <si>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</si>
  <si>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</si>
  <si>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</si>
  <si>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</si>
  <si>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</si>
  <si>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</si>
  <si>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</si>
  <si>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</si>
  <si>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</si>
  <si>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</si>
  <si>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</si>
  <si>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</si>
  <si>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</si>
  <si>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</si>
  <si>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</si>
  <si>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</si>
  <si>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</si>
  <si>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</si>
  <si>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</si>
  <si>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</si>
  <si>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</si>
  <si>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</si>
  <si>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</si>
  <si>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</si>
  <si>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</si>
  <si>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</si>
  <si>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</si>
  <si>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</si>
  <si>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</si>
  <si>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</si>
  <si>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</si>
  <si>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</si>
  <si>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</si>
  <si>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</si>
  <si>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</si>
  <si>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</si>
  <si>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</si>
  <si>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</si>
  <si>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</si>
  <si>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</si>
  <si>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</si>
  <si>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</si>
  <si>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</si>
  <si>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</si>
  <si>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</si>
  <si>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</si>
  <si>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</si>
  <si>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</si>
  <si>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</si>
  <si>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</si>
  <si>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</si>
  <si>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</si>
  <si>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</si>
  <si>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</si>
  <si>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</si>
  <si>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</si>
  <si>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</si>
  <si>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</si>
  <si>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</si>
  <si>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</si>
  <si>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</si>
  <si>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</si>
  <si>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</si>
  <si>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</si>
  <si>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</si>
  <si>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</si>
  <si>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</si>
  <si>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</si>
  <si>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</si>
  <si>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</si>
  <si>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</si>
  <si>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</si>
  <si>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</si>
  <si>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</si>
  <si>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</si>
  <si>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</si>
  <si>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</si>
  <si>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</si>
  <si>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</si>
  <si>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</si>
  <si>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</si>
  <si>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</si>
  <si>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</si>
  <si>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</si>
  <si>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</si>
  <si>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</si>
  <si>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</si>
  <si>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</si>
  <si>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</si>
  <si>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</si>
  <si>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</si>
  <si>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</si>
  <si>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</si>
  <si>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</si>
  <si>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</si>
  <si>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</si>
  <si>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</si>
  <si>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</si>
  <si>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</si>
  <si>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</si>
  <si>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</si>
  <si>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</si>
  <si>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</si>
  <si>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</si>
  <si>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</si>
  <si>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</si>
  <si>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</si>
  <si>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</si>
  <si>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</si>
  <si>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</si>
  <si>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</si>
  <si>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</si>
  <si>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</si>
  <si>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</si>
  <si>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</si>
  <si>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</si>
  <si>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</si>
  <si>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</si>
  <si>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</si>
  <si>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</si>
  <si>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</si>
  <si>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</si>
  <si>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</si>
  <si>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</si>
  <si>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</si>
  <si>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</si>
  <si>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</si>
  <si>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</si>
  <si>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</si>
  <si>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</si>
  <si>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</si>
  <si>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</si>
  <si>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</si>
  <si>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</si>
  <si>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</si>
  <si>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</si>
  <si>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</si>
  <si>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</si>
  <si>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</si>
  <si>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</si>
  <si>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</si>
  <si>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</si>
  <si>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</si>
  <si>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</si>
  <si>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</si>
  <si>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</si>
  <si>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</si>
  <si>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</si>
  <si>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</si>
  <si>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</si>
  <si>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</si>
  <si>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</si>
  <si>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</si>
  <si>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</si>
  <si>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</si>
  <si>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</si>
  <si>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</si>
  <si>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</si>
  <si>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</si>
  <si>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</si>
  <si>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</si>
  <si>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</si>
  <si>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</si>
  <si>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</si>
  <si>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</si>
  <si>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</si>
  <si>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</si>
  <si>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</si>
  <si>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</si>
  <si>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</si>
  <si>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</si>
  <si>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</si>
  <si>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</si>
  <si>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</si>
  <si>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</si>
  <si>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</si>
  <si>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</si>
  <si>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</si>
  <si>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</si>
  <si>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</si>
  <si>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</si>
  <si>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</si>
  <si>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</si>
  <si>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</si>
  <si>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</si>
  <si>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</si>
  <si>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</si>
  <si>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</si>
  <si>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</si>
  <si>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</si>
  <si>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</si>
  <si>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</si>
  <si>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</si>
  <si>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</si>
  <si>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</si>
  <si>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</si>
  <si>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</si>
  <si>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</si>
  <si>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</si>
  <si>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</si>
  <si>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</si>
  <si>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</si>
  <si>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</si>
  <si>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</si>
  <si>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</si>
  <si>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</si>
  <si>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</si>
  <si>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</si>
  <si>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</si>
  <si>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</si>
  <si>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</si>
  <si>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</si>
  <si>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</si>
  <si>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</si>
  <si>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</si>
  <si>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</si>
  <si>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</si>
  <si>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</si>
  <si>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</si>
  <si>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</si>
  <si>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</si>
  <si>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</si>
  <si>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</si>
  <si>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</si>
  <si>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</si>
  <si>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</si>
  <si>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</si>
  <si>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</si>
  <si>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</si>
  <si>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</si>
  <si>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</si>
  <si>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</si>
  <si>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</si>
  <si>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</si>
  <si>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</si>
  <si>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</si>
  <si>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</si>
  <si>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</si>
  <si>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</si>
  <si>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</si>
  <si>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</si>
  <si>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</si>
  <si>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</si>
  <si>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</si>
  <si>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</si>
  <si>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</si>
  <si>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</si>
  <si>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</si>
  <si>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</si>
  <si>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</si>
  <si>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</si>
  <si>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</si>
  <si>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</si>
  <si>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</si>
  <si>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</si>
  <si>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</si>
  <si>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</si>
  <si>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</si>
  <si>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</si>
  <si>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</si>
  <si>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</si>
  <si>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</si>
  <si>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</si>
  <si>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</si>
  <si>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</si>
  <si>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</si>
  <si>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</si>
  <si>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</si>
  <si>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</si>
  <si>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</si>
  <si>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</si>
  <si>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</si>
  <si>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</si>
  <si>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</si>
  <si>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</si>
  <si>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</si>
  <si>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</si>
  <si>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</si>
  <si>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</si>
  <si>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</si>
  <si>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</si>
  <si>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</si>
  <si>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</si>
  <si>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</si>
  <si>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</si>
  <si>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</si>
  <si>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</si>
  <si>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</si>
  <si>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</si>
  <si>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</si>
  <si>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</si>
  <si>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</si>
  <si>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</si>
  <si>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</si>
  <si>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</si>
  <si>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</si>
  <si>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</si>
  <si>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</si>
  <si>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</si>
  <si>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</si>
  <si>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</si>
  <si>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</si>
  <si>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</si>
  <si>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</si>
  <si>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</si>
  <si>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</si>
  <si>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</si>
  <si>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</si>
  <si>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</si>
  <si>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</si>
  <si>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</si>
  <si>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</si>
  <si>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</si>
  <si>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</si>
  <si>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</si>
  <si>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</si>
  <si>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</si>
  <si>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</si>
  <si>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</si>
  <si>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</si>
  <si>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</si>
  <si>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</si>
  <si>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</si>
  <si>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</si>
  <si>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</si>
  <si>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</si>
  <si>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</si>
  <si>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</si>
  <si>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</si>
  <si>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</si>
  <si>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</si>
  <si>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</si>
  <si>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</si>
  <si>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</si>
  <si>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</si>
  <si>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</si>
  <si>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</si>
  <si>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</si>
  <si>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</si>
  <si>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</si>
  <si>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</si>
  <si>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</si>
  <si>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</si>
  <si>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</si>
  <si>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</si>
  <si>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</si>
  <si>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</si>
  <si>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</si>
  <si>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</si>
  <si>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</si>
  <si>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</si>
  <si>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</si>
  <si>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</si>
  <si>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</si>
  <si>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</si>
  <si>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</si>
  <si>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</si>
  <si>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</si>
  <si>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</si>
  <si>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</si>
  <si>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</si>
  <si>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</si>
  <si>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</si>
  <si>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</si>
  <si>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</si>
  <si>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</si>
  <si>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</si>
  <si>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</si>
  <si>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</si>
  <si>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</si>
  <si>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</si>
  <si>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</si>
  <si>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</si>
  <si>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</si>
  <si>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</si>
  <si>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</si>
  <si>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</si>
  <si>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</si>
  <si>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</si>
  <si>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</si>
  <si>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</si>
  <si>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</si>
  <si>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</si>
  <si>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</si>
  <si>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</si>
  <si>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</si>
  <si>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</si>
  <si>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</si>
  <si>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</si>
  <si>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</si>
  <si>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</si>
  <si>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</si>
  <si>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</si>
  <si>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</si>
  <si>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</si>
  <si>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</si>
  <si>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</si>
  <si>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</si>
  <si>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</si>
  <si>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</si>
  <si>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</si>
  <si>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</si>
  <si>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</si>
  <si>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</si>
  <si>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</si>
  <si>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</si>
  <si>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</si>
  <si>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</si>
  <si>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</si>
  <si>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</si>
  <si>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</si>
  <si>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</si>
  <si>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</si>
  <si>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</si>
  <si>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</si>
  <si>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</si>
  <si>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</si>
  <si>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</si>
  <si>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</si>
  <si>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</si>
  <si>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</si>
  <si>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</si>
  <si>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</si>
  <si>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</si>
  <si>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</si>
  <si>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</si>
  <si>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</si>
  <si>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</si>
  <si>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</si>
  <si>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</si>
  <si>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</si>
  <si>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</si>
  <si>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</si>
  <si>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</si>
  <si>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</si>
  <si>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</si>
  <si>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</si>
  <si>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</si>
  <si>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</si>
  <si>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</si>
  <si>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</si>
  <si>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</si>
  <si>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</si>
  <si>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</si>
  <si>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</si>
  <si>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</si>
  <si>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</si>
  <si>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</si>
  <si>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</si>
  <si>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</si>
  <si>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</si>
  <si>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</si>
  <si>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</si>
  <si>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</si>
  <si>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</si>
  <si>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</si>
  <si>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</si>
  <si>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</si>
  <si>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</si>
  <si>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</si>
  <si>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</si>
  <si>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</si>
  <si>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</si>
  <si>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</si>
  <si>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</si>
  <si>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</si>
  <si>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</si>
  <si>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</si>
  <si>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</si>
  <si>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</si>
  <si>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</si>
  <si>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</si>
  <si>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</si>
  <si>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</si>
  <si>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</si>
  <si>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</si>
  <si>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</si>
  <si>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</si>
  <si>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</si>
  <si>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</si>
  <si>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</si>
  <si>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</si>
  <si>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</si>
  <si>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</si>
  <si>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</si>
  <si>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</si>
  <si>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</si>
  <si>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</si>
  <si>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</si>
  <si>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</si>
  <si>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</si>
  <si>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</si>
  <si>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</si>
  <si>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</si>
  <si>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</si>
  <si>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</si>
  <si>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</si>
  <si>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</si>
  <si>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</si>
  <si>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</si>
  <si>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</si>
  <si>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</si>
  <si>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</si>
  <si>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</si>
  <si>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</si>
  <si>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</si>
  <si>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</si>
  <si>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</si>
  <si>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</si>
  <si>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</si>
  <si>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</si>
  <si>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</si>
  <si>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</si>
  <si>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</si>
  <si>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</si>
  <si>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</si>
  <si>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</si>
  <si>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</si>
  <si>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</si>
  <si>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</si>
  <si>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</si>
  <si>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</si>
  <si>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</si>
  <si>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</si>
  <si>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</si>
  <si>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</si>
  <si>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</si>
  <si>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</si>
  <si>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</si>
  <si>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</si>
  <si>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</si>
  <si>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</si>
  <si>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</si>
  <si>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</si>
  <si>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</si>
  <si>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</si>
  <si>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</si>
  <si>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</si>
  <si>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</si>
  <si>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</si>
  <si>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</si>
  <si>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</si>
  <si>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</si>
  <si>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</si>
  <si>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</si>
  <si>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</si>
  <si>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</si>
  <si>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</si>
  <si>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</si>
  <si>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</si>
  <si>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</si>
  <si>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</si>
  <si>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</si>
  <si>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</si>
  <si>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</si>
  <si>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</si>
  <si>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</si>
  <si>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</si>
  <si>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</si>
  <si>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</si>
  <si>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</si>
  <si>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</si>
  <si>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</si>
  <si>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</si>
  <si>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</si>
  <si>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</si>
  <si>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</si>
  <si>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</si>
  <si>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</si>
  <si>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</si>
  <si>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</si>
  <si>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</si>
  <si>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</si>
  <si>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</si>
  <si>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</si>
  <si>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</si>
  <si>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</si>
  <si>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</si>
  <si>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</si>
  <si>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</si>
  <si>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</si>
  <si>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</si>
  <si>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</si>
  <si>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</si>
  <si>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</si>
  <si>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</si>
  <si>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</si>
  <si>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</si>
  <si>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</si>
  <si>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</si>
  <si>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</si>
  <si>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</si>
  <si>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</si>
  <si>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</si>
  <si>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</si>
  <si>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</si>
  <si>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</si>
  <si>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</si>
  <si>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</si>
  <si>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</si>
  <si>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</si>
  <si>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</si>
  <si>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</si>
  <si>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</si>
  <si>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</si>
  <si>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</si>
  <si>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</si>
  <si>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</si>
  <si>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</si>
  <si>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</si>
  <si>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</si>
  <si>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</si>
  <si>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</si>
  <si>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</si>
  <si>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</si>
  <si>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</si>
  <si>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</si>
  <si>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</si>
  <si>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</si>
  <si>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</si>
  <si>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</si>
  <si>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</si>
  <si>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</si>
  <si>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</si>
  <si>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</si>
  <si>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</si>
  <si>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</si>
  <si>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</si>
  <si>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</si>
  <si>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</si>
  <si>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</si>
  <si>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</si>
  <si>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</si>
  <si>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</si>
  <si>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</si>
  <si>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</si>
  <si>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</si>
  <si>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</si>
  <si>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</si>
  <si>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</si>
  <si>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</si>
  <si>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</si>
  <si>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</si>
  <si>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</si>
  <si>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</si>
  <si>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</si>
  <si>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</si>
  <si>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</si>
  <si>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</si>
  <si>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</si>
  <si>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</si>
  <si>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</si>
  <si>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</si>
  <si>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</si>
  <si>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</si>
  <si>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</si>
  <si>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</si>
  <si>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</si>
  <si>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</si>
  <si>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</si>
  <si>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</si>
  <si>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</si>
  <si>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</si>
  <si>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</si>
  <si>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</si>
  <si>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</si>
  <si>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</si>
  <si>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</si>
  <si>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</si>
  <si>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</si>
  <si>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</si>
  <si>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</si>
  <si>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</si>
  <si>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</si>
  <si>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</si>
  <si>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</si>
  <si>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</si>
  <si>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</si>
  <si>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</si>
  <si>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</si>
  <si>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</si>
  <si>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</si>
  <si>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</si>
  <si>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</si>
  <si>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</si>
  <si>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</si>
  <si>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</si>
  <si>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</si>
  <si>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</si>
  <si>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</si>
  <si>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</si>
  <si>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</si>
  <si>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</si>
  <si>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</si>
  <si>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</si>
  <si>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</si>
  <si>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</si>
  <si>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</si>
  <si>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</si>
  <si>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</si>
  <si>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</si>
  <si>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</si>
  <si>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</si>
  <si>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</si>
  <si>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</si>
  <si>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</si>
  <si>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</si>
  <si>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</si>
  <si>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</si>
  <si>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</si>
  <si>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</si>
  <si>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</si>
  <si>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</si>
  <si>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</si>
  <si>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</si>
  <si>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</si>
  <si>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</si>
  <si>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</si>
  <si>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</si>
  <si>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</si>
  <si>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</si>
  <si>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</si>
  <si>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</si>
  <si>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</si>
  <si>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</si>
  <si>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</si>
  <si>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</si>
  <si>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</si>
  <si>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</si>
  <si>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</si>
  <si>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</si>
  <si>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</si>
  <si>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</si>
  <si>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</si>
  <si>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</si>
  <si>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</si>
  <si>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</si>
  <si>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</si>
  <si>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</si>
  <si>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</si>
  <si>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</si>
  <si>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</si>
  <si>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</si>
  <si>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</si>
  <si>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</si>
  <si>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</si>
  <si>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</si>
  <si>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</si>
  <si>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</si>
  <si>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</si>
  <si>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</si>
  <si>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</si>
  <si>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</si>
  <si>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</si>
  <si>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</si>
  <si>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</si>
  <si>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</si>
  <si>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</si>
  <si>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</si>
  <si>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</si>
  <si>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</si>
  <si>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</si>
  <si>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</si>
  <si>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</si>
  <si>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</si>
  <si>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</si>
  <si>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</si>
  <si>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</si>
  <si>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</si>
  <si>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</si>
  <si>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</si>
  <si>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</si>
  <si>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</si>
  <si>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</si>
  <si>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</si>
  <si>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</si>
  <si>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</si>
  <si>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</si>
  <si>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</si>
  <si>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</si>
  <si>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</si>
  <si>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</si>
  <si>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</si>
  <si>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</si>
  <si>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</si>
  <si>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</si>
  <si>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</si>
  <si>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</si>
  <si>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</si>
  <si>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</si>
  <si>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</si>
  <si>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</si>
  <si>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</si>
  <si>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</si>
  <si>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</si>
  <si>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</si>
  <si>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</si>
  <si>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</si>
  <si>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</si>
  <si>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</si>
  <si>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</si>
  <si>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</si>
  <si>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</si>
  <si>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</si>
  <si>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</si>
  <si>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</si>
  <si>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</si>
  <si>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</si>
  <si>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</si>
  <si>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</si>
  <si>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</si>
  <si>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</si>
  <si>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</si>
  <si>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</si>
  <si>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</si>
  <si>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</si>
  <si>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</si>
  <si>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</si>
  <si>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</si>
  <si>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</si>
  <si>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</si>
  <si>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</si>
  <si>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</si>
  <si>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</si>
  <si>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</si>
  <si>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</si>
  <si>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</si>
  <si>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</si>
  <si>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</si>
  <si>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</si>
  <si>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</si>
  <si>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</si>
  <si>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</si>
  <si>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</si>
  <si>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</si>
  <si>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</si>
  <si>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</si>
  <si>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</si>
  <si>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</si>
  <si>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</si>
  <si>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</si>
  <si>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</si>
  <si>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</si>
  <si>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</si>
  <si>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</si>
  <si>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</si>
  <si>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</si>
  <si>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</si>
  <si>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</si>
  <si>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</si>
  <si>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</si>
  <si>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</si>
  <si>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</si>
  <si>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</si>
  <si>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</si>
  <si>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</si>
  <si>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</si>
  <si>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</si>
  <si>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</si>
  <si>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</si>
  <si>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</si>
  <si>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</si>
  <si>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</si>
  <si>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</si>
  <si>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</si>
  <si>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</si>
  <si>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</si>
  <si>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</si>
  <si>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</si>
  <si>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</si>
  <si>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</si>
  <si>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</si>
  <si>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</si>
  <si>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</si>
  <si>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</si>
  <si>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</si>
  <si>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</si>
  <si>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</si>
  <si>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</si>
  <si>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</si>
  <si>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</si>
  <si>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</si>
  <si>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</si>
  <si>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</si>
  <si>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</si>
  <si>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</si>
  <si>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</si>
  <si>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</si>
  <si>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</si>
  <si>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</si>
  <si>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</si>
  <si>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</si>
  <si>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</si>
  <si>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</si>
  <si>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</si>
  <si>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</si>
  <si>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</si>
  <si>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</si>
  <si>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</si>
  <si>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</si>
  <si>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</si>
  <si>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</si>
  <si>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</si>
  <si>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</si>
  <si>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</si>
  <si>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</si>
  <si>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</si>
  <si>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</si>
  <si>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</si>
  <si>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</si>
  <si>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</si>
  <si>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</si>
  <si>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</si>
  <si>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</si>
  <si>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</si>
  <si>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</si>
  <si>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</si>
  <si>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</si>
  <si>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</si>
  <si>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</si>
  <si>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</si>
  <si>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</si>
  <si>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</si>
  <si>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</si>
  <si>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</si>
  <si>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</si>
  <si>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</si>
  <si>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</si>
  <si>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</si>
  <si>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</si>
  <si>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</si>
  <si>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</si>
  <si>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</si>
  <si>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</si>
  <si>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</si>
  <si>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</si>
  <si>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</si>
  <si>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</si>
  <si>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</si>
  <si>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</si>
  <si>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</si>
  <si>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</si>
  <si>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</si>
  <si>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</si>
  <si>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</si>
  <si>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</si>
  <si>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</si>
  <si>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</si>
  <si>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</si>
  <si>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</si>
  <si>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</si>
  <si>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</si>
  <si>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</si>
  <si>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</si>
  <si>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</si>
  <si>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</si>
  <si>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</si>
  <si>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</si>
  <si>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</si>
  <si>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</si>
  <si>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</si>
  <si>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</si>
  <si>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</si>
  <si>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</si>
  <si>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</si>
  <si>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</si>
  <si>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</si>
  <si>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</si>
  <si>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</si>
  <si>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</si>
  <si>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</si>
  <si>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</si>
  <si>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</si>
  <si>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</si>
  <si>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</si>
  <si>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</si>
  <si>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</si>
  <si>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</si>
  <si>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</si>
  <si>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</si>
  <si>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</si>
  <si>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</si>
  <si>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</si>
  <si>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</si>
  <si>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</si>
  <si>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</si>
  <si>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</si>
  <si>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</si>
  <si>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</si>
  <si>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</si>
  <si>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</si>
  <si>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</si>
  <si>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</si>
  <si>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</si>
  <si>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</si>
  <si>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</si>
  <si>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</si>
  <si>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</si>
  <si>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</si>
  <si>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</si>
  <si>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</si>
  <si>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</si>
  <si>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</si>
  <si>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</si>
  <si>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</si>
  <si>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</si>
  <si>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</si>
  <si>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</si>
  <si>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</si>
  <si>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</si>
  <si>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</si>
  <si>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</si>
  <si>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</si>
  <si>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</si>
  <si>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</si>
  <si>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</si>
  <si>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</si>
  <si>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</si>
  <si>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</si>
  <si>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</si>
  <si>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</si>
  <si>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</si>
  <si>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</si>
  <si>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</si>
  <si>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</si>
  <si>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</si>
  <si>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</si>
  <si>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</si>
  <si>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</si>
  <si>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</si>
  <si>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</si>
  <si>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</si>
  <si>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</si>
  <si>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</si>
  <si>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</si>
  <si>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</si>
  <si>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</si>
  <si>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</si>
  <si>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</si>
  <si>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</si>
  <si>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</si>
  <si>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</si>
  <si>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</si>
  <si>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</si>
  <si>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</si>
  <si>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</si>
  <si>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</si>
  <si>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</si>
  <si>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</si>
  <si>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</si>
  <si>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</si>
  <si>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</si>
  <si>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</si>
  <si>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</si>
  <si>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</si>
  <si>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</si>
  <si>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</si>
  <si>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</si>
  <si>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</si>
  <si>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</si>
  <si>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</si>
  <si>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</si>
  <si>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</si>
  <si>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</si>
  <si>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</si>
  <si>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</si>
  <si>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</si>
  <si>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</si>
  <si>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</si>
  <si>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</si>
  <si>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</si>
  <si>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</si>
  <si>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</si>
  <si>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</si>
  <si>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</si>
  <si>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</si>
  <si>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</si>
  <si>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</si>
  <si>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</si>
  <si>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</si>
  <si>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</si>
  <si>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</si>
  <si>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</si>
  <si>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</si>
  <si>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</si>
  <si>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</si>
  <si>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</si>
  <si>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</si>
  <si>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</si>
  <si>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</si>
  <si>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</si>
  <si>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</si>
  <si>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</si>
  <si>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</si>
  <si>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</si>
  <si>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</si>
  <si>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</si>
  <si>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</si>
  <si>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</si>
  <si>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</si>
  <si>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</si>
  <si>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</si>
  <si>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</si>
  <si>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</si>
  <si>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</si>
  <si>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</si>
  <si>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</si>
  <si>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</si>
  <si>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</si>
  <si>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</si>
  <si>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</si>
  <si>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</si>
  <si>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</si>
  <si>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</si>
  <si>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</si>
  <si>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</si>
  <si>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</si>
  <si>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</si>
  <si>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</si>
  <si>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</si>
  <si>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</si>
  <si>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</si>
  <si>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</si>
  <si>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</si>
  <si>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</si>
  <si>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</si>
  <si>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</si>
  <si>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</si>
  <si>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</si>
  <si>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</si>
  <si>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</si>
  <si>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</si>
  <si>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</si>
  <si>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</si>
  <si>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</si>
  <si>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</si>
  <si>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</si>
  <si>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</si>
  <si>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</si>
  <si>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</si>
  <si>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</si>
  <si>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</si>
  <si>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</si>
  <si>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</si>
  <si>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</si>
  <si>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</si>
  <si>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</si>
  <si>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</si>
  <si>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</si>
  <si>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</si>
  <si>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</si>
  <si>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</si>
  <si>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</si>
  <si>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</si>
  <si>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</si>
  <si>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</si>
  <si>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</si>
  <si>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</si>
  <si>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</si>
  <si>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</si>
  <si>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</si>
  <si>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</si>
  <si>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</si>
  <si>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</si>
  <si>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</si>
  <si>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</si>
  <si>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</si>
  <si>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</si>
  <si>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</si>
  <si>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</si>
  <si>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</si>
  <si>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</si>
  <si>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</si>
  <si>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</si>
  <si>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</si>
  <si>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</si>
  <si>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</si>
  <si>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</si>
  <si>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</si>
  <si>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</si>
  <si>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</si>
  <si>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</si>
  <si>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</si>
  <si>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</si>
  <si>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</si>
  <si>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</si>
  <si>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</si>
  <si>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</si>
  <si>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</si>
  <si>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</si>
  <si>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</si>
  <si>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</si>
  <si>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</si>
  <si>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</si>
  <si>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</si>
  <si>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</si>
  <si>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</si>
  <si>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</si>
  <si>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</si>
  <si>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</si>
  <si>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</si>
  <si>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</si>
  <si>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</si>
  <si>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</si>
  <si>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</si>
  <si>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</si>
  <si>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</si>
  <si>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</si>
  <si>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</si>
  <si>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</si>
  <si>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</si>
  <si>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</si>
  <si>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</si>
  <si>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</si>
  <si>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</si>
  <si>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</si>
  <si>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</si>
  <si>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</si>
  <si>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</si>
  <si>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</si>
  <si>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</si>
  <si>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</si>
  <si>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</si>
  <si>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</si>
  <si>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</si>
  <si>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</si>
  <si>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</si>
  <si>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</si>
  <si>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</si>
  <si>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</si>
  <si>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</si>
  <si>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</si>
  <si>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</si>
  <si>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</si>
  <si>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</si>
  <si>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</si>
  <si>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</si>
  <si>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</si>
  <si>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</si>
  <si>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</si>
  <si>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</si>
  <si>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</si>
  <si>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</si>
  <si>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</si>
  <si>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</si>
  <si>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</si>
  <si>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</si>
  <si>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</si>
  <si>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</si>
  <si>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</si>
  <si>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</si>
  <si>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</si>
  <si>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</si>
  <si>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</si>
  <si>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</si>
  <si>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</si>
  <si>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</si>
  <si>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</si>
  <si>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</si>
  <si>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</si>
  <si>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</si>
  <si>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</si>
  <si>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</si>
  <si>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</si>
  <si>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</si>
  <si>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</si>
  <si>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</si>
  <si>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</si>
  <si>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</si>
  <si>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</si>
  <si>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</si>
  <si>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</si>
  <si>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</si>
  <si>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</si>
  <si>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</si>
  <si>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</si>
  <si>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</si>
  <si>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</si>
  <si>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</si>
  <si>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</si>
  <si>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</si>
  <si>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</si>
  <si>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</si>
  <si>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</si>
  <si>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</si>
  <si>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</si>
  <si>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</si>
  <si>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</si>
  <si>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</si>
  <si>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</si>
  <si>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</si>
  <si>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</si>
  <si>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</si>
  <si>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</si>
  <si>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</si>
  <si>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</si>
  <si>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</si>
  <si>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</si>
  <si>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</si>
  <si>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</si>
  <si>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</si>
  <si>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</si>
  <si>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</si>
  <si>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</si>
  <si>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</si>
  <si>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</si>
  <si>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</si>
  <si>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</si>
  <si>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</si>
  <si>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</si>
  <si>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</si>
  <si>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</si>
  <si>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</si>
  <si>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</si>
  <si>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</si>
  <si>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</si>
  <si>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</si>
  <si>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</si>
  <si>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</si>
  <si>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</si>
  <si>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</si>
  <si>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</si>
  <si>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</si>
  <si>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</si>
  <si>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</si>
  <si>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</si>
  <si>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</si>
  <si>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</si>
  <si>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</si>
  <si>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</si>
  <si>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</si>
  <si>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</si>
  <si>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</si>
  <si>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</si>
  <si>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</si>
  <si>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</si>
  <si>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</si>
  <si>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</si>
  <si>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</si>
  <si>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</si>
  <si>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</si>
  <si>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</si>
  <si>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</si>
  <si>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</si>
  <si>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</si>
  <si>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</si>
  <si>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</si>
  <si>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</si>
  <si>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</si>
  <si>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</si>
  <si>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</si>
  <si>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</si>
  <si>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</si>
  <si>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</si>
  <si>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</si>
  <si>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</si>
  <si>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</si>
  <si>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</si>
  <si>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</si>
  <si>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</si>
  <si>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</si>
  <si>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</si>
  <si>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</si>
  <si>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</si>
  <si>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</si>
  <si>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</si>
  <si>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</si>
  <si>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</si>
  <si>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</si>
  <si>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</si>
  <si>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</si>
  <si>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</si>
  <si>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</si>
  <si>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</si>
  <si>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</si>
  <si>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</si>
  <si>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</si>
  <si>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</si>
  <si>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</si>
  <si>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</si>
  <si>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</si>
  <si>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</si>
  <si>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</si>
  <si>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</si>
  <si>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</si>
  <si>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</si>
  <si>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</si>
  <si>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</si>
  <si>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</si>
  <si>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</si>
  <si>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</si>
  <si>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</si>
  <si>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</si>
  <si>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</si>
  <si>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</si>
  <si>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</si>
  <si>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</si>
  <si>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</si>
  <si>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</si>
  <si>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</si>
  <si>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</si>
  <si>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</si>
  <si>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</si>
  <si>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</si>
  <si>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</si>
  <si>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</si>
  <si>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</si>
  <si>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</si>
  <si>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</si>
  <si>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</si>
  <si>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</si>
  <si>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</si>
  <si>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</si>
  <si>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</si>
  <si>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</si>
  <si>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</si>
  <si>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</si>
  <si>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</si>
  <si>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</si>
  <si>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</si>
  <si>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</si>
  <si>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</si>
  <si>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</si>
  <si>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</si>
  <si>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</si>
  <si>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</si>
  <si>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</si>
  <si>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</si>
  <si>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</si>
  <si>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</si>
  <si>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</si>
  <si>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</si>
  <si>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</si>
  <si>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</si>
  <si>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</si>
  <si>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</si>
  <si>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</si>
  <si>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</si>
  <si>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</si>
  <si>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</si>
  <si>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</si>
  <si>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</si>
  <si>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</si>
  <si>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</si>
  <si>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</si>
  <si>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</si>
  <si>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</si>
  <si>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</si>
  <si>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</si>
  <si>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</si>
  <si>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</si>
  <si>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</si>
  <si>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</si>
  <si>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</si>
  <si>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</si>
  <si>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</si>
  <si>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</si>
  <si>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</si>
  <si>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</si>
  <si>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</si>
  <si>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</si>
  <si>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</si>
  <si>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</si>
  <si>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</si>
  <si>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</si>
  <si>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</si>
  <si>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</si>
  <si>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</si>
  <si>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</si>
  <si>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</si>
  <si>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</si>
  <si>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</si>
  <si>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</si>
  <si>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</si>
  <si>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</si>
  <si>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</si>
  <si>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</si>
  <si>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</si>
  <si>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</si>
  <si>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</si>
  <si>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</si>
  <si>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</si>
  <si>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</si>
  <si>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</si>
  <si>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</si>
  <si>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</si>
  <si>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</si>
  <si>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</si>
  <si>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</si>
  <si>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</si>
  <si>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</si>
  <si>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</si>
  <si>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</si>
  <si>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</si>
  <si>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</si>
  <si>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</si>
  <si>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</si>
  <si>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</si>
  <si>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</si>
  <si>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</si>
  <si>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</si>
  <si>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</si>
  <si>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</si>
  <si>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</si>
  <si>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</si>
  <si>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</si>
  <si>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</si>
  <si>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</si>
  <si>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</si>
  <si>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</si>
  <si>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</si>
  <si>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</si>
  <si>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</si>
  <si>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</si>
  <si>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</si>
  <si>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</si>
  <si>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</si>
  <si>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</si>
  <si>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</si>
  <si>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</si>
  <si>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</si>
  <si>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</si>
  <si>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</si>
  <si>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</si>
  <si>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</si>
  <si>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</si>
  <si>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</si>
  <si>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</si>
  <si>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</si>
  <si>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</si>
  <si>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</si>
  <si>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</si>
  <si>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</si>
  <si>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</si>
  <si>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</si>
  <si>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</si>
  <si>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</si>
  <si>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</si>
  <si>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</si>
  <si>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</si>
  <si>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</si>
  <si>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</si>
  <si>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</si>
  <si>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</si>
  <si>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</si>
  <si>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</si>
  <si>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</si>
  <si>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</si>
  <si>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</si>
  <si>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</si>
  <si>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</si>
  <si>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</si>
  <si>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</si>
  <si>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</si>
  <si>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</si>
  <si>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</si>
  <si>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</si>
  <si>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</si>
  <si>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</si>
  <si>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</si>
  <si>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</si>
  <si>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</si>
  <si>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</si>
  <si>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</si>
  <si>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</si>
  <si>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</si>
  <si>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</si>
  <si>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</si>
  <si>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</si>
  <si>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</si>
  <si>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</si>
  <si>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</si>
  <si>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</si>
  <si>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</si>
  <si>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</si>
  <si>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</si>
  <si>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</si>
  <si>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</si>
  <si>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</si>
  <si>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</si>
  <si>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</si>
  <si>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</si>
  <si>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</si>
  <si>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</si>
  <si>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</si>
  <si>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</si>
  <si>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</si>
  <si>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</si>
  <si>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</si>
  <si>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</si>
  <si>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</si>
  <si>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</si>
  <si>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</si>
  <si>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</si>
  <si>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</si>
  <si>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</si>
  <si>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</si>
  <si>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</si>
  <si>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</si>
  <si>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</si>
  <si>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</si>
  <si>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</si>
  <si>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</si>
  <si>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</si>
  <si>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</si>
  <si>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</si>
  <si>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</si>
  <si>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</si>
  <si>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</si>
  <si>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</si>
  <si>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</si>
  <si>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</si>
  <si>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</si>
  <si>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</si>
  <si>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</si>
  <si>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</si>
  <si>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</si>
  <si>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</si>
  <si>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</si>
  <si>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</si>
  <si>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</si>
  <si>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</si>
  <si>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</si>
  <si>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</si>
  <si>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</si>
  <si>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</si>
  <si>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</si>
  <si>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</si>
  <si>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</si>
  <si>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</si>
  <si>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</si>
  <si>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</si>
  <si>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</si>
  <si>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</si>
  <si>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</si>
  <si>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</si>
  <si>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</si>
  <si>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</si>
  <si>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</si>
  <si>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</si>
  <si>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</si>
  <si>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</si>
  <si>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</si>
  <si>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</si>
  <si>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</si>
  <si>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</si>
  <si>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</si>
  <si>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</si>
  <si>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</si>
  <si>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</si>
  <si>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</si>
  <si>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</si>
  <si>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</si>
  <si>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</si>
  <si>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</si>
  <si>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</si>
  <si>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</si>
  <si>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</si>
  <si>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</si>
  <si>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</si>
  <si>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</si>
  <si>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</si>
  <si>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</si>
  <si>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</si>
  <si>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</si>
  <si>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</si>
  <si>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</si>
  <si>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</si>
  <si>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</si>
  <si>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</si>
  <si>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</si>
  <si>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</si>
  <si>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</si>
  <si>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</si>
  <si>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</si>
  <si>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</si>
  <si>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</si>
  <si>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</si>
  <si>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</si>
  <si>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</si>
  <si>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</si>
  <si>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</si>
  <si>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</si>
  <si>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</si>
  <si>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</si>
  <si>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</si>
  <si>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</si>
  <si>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</si>
  <si>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</si>
  <si>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</si>
  <si>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</si>
  <si>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</si>
  <si>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</si>
  <si>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</si>
  <si>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</si>
  <si>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</si>
  <si>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</si>
  <si>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</si>
  <si>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</si>
  <si>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</si>
  <si>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</si>
  <si>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</si>
  <si>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</si>
  <si>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</si>
  <si>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</si>
  <si>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</si>
  <si>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</si>
  <si>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</si>
  <si>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</si>
  <si>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</si>
  <si>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</si>
  <si>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</si>
  <si>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</si>
  <si>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</si>
  <si>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</si>
  <si>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</si>
  <si>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</si>
  <si>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</si>
  <si>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</si>
  <si>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</si>
  <si>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</si>
  <si>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</si>
  <si>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</si>
  <si>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</si>
  <si>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</si>
  <si>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</si>
  <si>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</si>
  <si>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</si>
  <si>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</si>
  <si>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</si>
  <si>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</si>
  <si>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</si>
  <si>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</si>
  <si>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</si>
  <si>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</si>
  <si>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</si>
  <si>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</si>
  <si>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</si>
  <si>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</si>
  <si>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</si>
  <si>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</si>
  <si>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</si>
  <si>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</si>
  <si>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</si>
  <si>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</si>
  <si>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</si>
  <si>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</si>
  <si>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</si>
  <si>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</si>
  <si>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</si>
  <si>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</si>
  <si>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</si>
  <si>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</si>
  <si>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</si>
  <si>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</si>
  <si>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</si>
  <si>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</si>
  <si>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</si>
  <si>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</si>
  <si>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</si>
  <si>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</si>
  <si>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</si>
  <si>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</si>
  <si>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</si>
  <si>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</si>
  <si>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</si>
  <si>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</si>
  <si>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</si>
  <si>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</si>
  <si>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</si>
  <si>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</si>
  <si>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</si>
  <si>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</si>
  <si>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</si>
  <si>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</si>
  <si>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</si>
  <si>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</si>
  <si>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</si>
  <si>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</si>
  <si>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</si>
  <si>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</si>
  <si>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</si>
  <si>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</si>
  <si>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</si>
  <si>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</si>
  <si>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</si>
  <si>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</si>
  <si>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</si>
  <si>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</si>
  <si>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</si>
  <si>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</si>
  <si>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</si>
  <si>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</si>
  <si>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</si>
  <si>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</si>
  <si>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</si>
  <si>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</si>
  <si>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</si>
  <si>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</si>
  <si>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</si>
  <si>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</si>
  <si>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</si>
  <si>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</si>
  <si>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</si>
  <si>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</si>
  <si>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</si>
  <si>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</si>
  <si>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</si>
  <si>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</si>
  <si>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</si>
  <si>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</si>
  <si>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</si>
  <si>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</si>
  <si>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</si>
  <si>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</si>
  <si>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</si>
  <si>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</si>
  <si>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</si>
  <si>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</si>
  <si>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</si>
  <si>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</si>
  <si>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</si>
  <si>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</si>
  <si>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</si>
  <si>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</si>
  <si>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</si>
  <si>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</si>
  <si>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</si>
  <si>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</si>
  <si>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</si>
  <si>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</si>
  <si>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</si>
  <si>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</si>
  <si>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</si>
  <si>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</si>
  <si>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</si>
  <si>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</si>
  <si>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</si>
  <si>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</si>
  <si>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</si>
  <si>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</si>
  <si>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</si>
  <si>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</si>
  <si>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</si>
  <si>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</si>
  <si>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</si>
  <si>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</si>
  <si>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</si>
  <si>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</si>
  <si>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</si>
  <si>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</si>
  <si>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</si>
  <si>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</si>
  <si>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</si>
  <si>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</si>
  <si>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</si>
  <si>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</si>
  <si>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</si>
  <si>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</si>
  <si>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</si>
  <si>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</si>
  <si>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</si>
  <si>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</si>
  <si>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</si>
  <si>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</si>
  <si>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</si>
  <si>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</si>
  <si>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</si>
  <si>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</si>
  <si>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</si>
  <si>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</si>
  <si>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</si>
  <si>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</si>
  <si>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</si>
  <si>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</si>
  <si>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</si>
  <si>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</si>
  <si>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</si>
  <si>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</si>
  <si>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</si>
  <si>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</si>
  <si>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</si>
  <si>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</si>
  <si>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</si>
  <si>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</si>
  <si>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</si>
  <si>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</si>
  <si>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</si>
  <si>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</si>
  <si>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</si>
  <si>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</si>
  <si>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</si>
  <si>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</si>
  <si>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</si>
  <si>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</si>
  <si>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</si>
  <si>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</si>
  <si>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</si>
  <si>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</si>
  <si>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</si>
  <si>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</si>
  <si>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</si>
  <si>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</si>
  <si>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</si>
  <si>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</si>
  <si>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</si>
  <si>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</si>
  <si>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</si>
  <si>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</si>
  <si>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</si>
  <si>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</si>
  <si>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</si>
  <si>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</si>
  <si>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</si>
  <si>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</si>
  <si>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</si>
  <si>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</si>
  <si>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</si>
  <si>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</si>
  <si>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</si>
  <si>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</si>
  <si>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</si>
  <si>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</si>
  <si>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</si>
  <si>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</si>
  <si>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</si>
  <si>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</si>
  <si>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</si>
  <si>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</si>
  <si>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</si>
  <si>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</si>
  <si>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</si>
  <si>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</si>
  <si>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</si>
  <si>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</si>
  <si>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</si>
  <si>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</si>
  <si>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</si>
  <si>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</si>
  <si>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</si>
  <si>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</si>
  <si>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</si>
  <si>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</si>
  <si>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</si>
  <si>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</si>
  <si>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</si>
  <si>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</si>
  <si>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</si>
  <si>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</si>
  <si>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</si>
  <si>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</si>
  <si>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</si>
  <si>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</si>
  <si>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</si>
  <si>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</si>
  <si>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</si>
  <si>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</si>
  <si>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</si>
  <si>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</si>
  <si>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</si>
  <si>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</si>
  <si>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</si>
  <si>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</si>
  <si>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</si>
  <si>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</si>
  <si>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</si>
  <si>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</si>
  <si>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</si>
  <si>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</si>
  <si>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</si>
  <si>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</si>
  <si>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</si>
  <si>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</si>
  <si>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</si>
  <si>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</si>
  <si>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</si>
  <si>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</si>
  <si>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</si>
  <si>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</si>
  <si>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</si>
  <si>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</si>
  <si>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</si>
  <si>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</si>
  <si>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</si>
  <si>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</si>
  <si>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</si>
  <si>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</si>
  <si>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</si>
  <si>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</si>
  <si>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</si>
  <si>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</si>
  <si>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</si>
  <si>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</si>
  <si>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</si>
  <si>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</si>
  <si>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</si>
  <si>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</si>
  <si>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</si>
  <si>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</si>
  <si>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</si>
  <si>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</si>
  <si>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</si>
  <si>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</si>
  <si>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</si>
  <si>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</si>
  <si>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</si>
  <si>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</si>
  <si>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</si>
  <si>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</si>
  <si>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</si>
  <si>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</si>
  <si>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</si>
  <si>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</si>
  <si>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</si>
  <si>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</si>
  <si>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</si>
  <si>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</si>
  <si>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</si>
  <si>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</si>
  <si>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</si>
  <si>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</si>
  <si>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</si>
  <si>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</si>
  <si>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</si>
  <si>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</si>
  <si>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</si>
  <si>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</si>
  <si>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</si>
  <si>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</si>
  <si>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</si>
  <si>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</si>
  <si>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</si>
  <si>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</si>
  <si>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</si>
  <si>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</si>
  <si>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</si>
  <si>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</si>
  <si>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</si>
  <si>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</si>
  <si>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</si>
  <si>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</si>
  <si>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</si>
  <si>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</si>
  <si>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</si>
  <si>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</si>
  <si>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</si>
  <si>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</si>
  <si>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</si>
  <si>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</si>
  <si>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</si>
  <si>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</si>
  <si>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</si>
  <si>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</si>
  <si>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</si>
  <si>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</si>
  <si>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</si>
  <si>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</si>
  <si>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</si>
  <si>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</si>
  <si>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</si>
  <si>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</si>
  <si>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</si>
  <si>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</si>
  <si>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</si>
  <si>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</si>
  <si>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</si>
  <si>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</si>
  <si>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</si>
  <si>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</si>
  <si>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</si>
  <si>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</si>
  <si>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</si>
  <si>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</si>
  <si>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</si>
  <si>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</si>
  <si>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</si>
  <si>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</si>
  <si>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</si>
  <si>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</si>
  <si>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</si>
  <si>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</si>
  <si>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</si>
  <si>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</si>
  <si>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</si>
  <si>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</si>
  <si>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</si>
  <si>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</si>
  <si>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</si>
  <si>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</si>
  <si>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</si>
  <si>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</si>
  <si>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</si>
  <si>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</si>
  <si>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</si>
  <si>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</si>
  <si>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</si>
  <si>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</si>
  <si>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</si>
  <si>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</si>
  <si>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</si>
  <si>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</si>
  <si>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</si>
  <si>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</si>
  <si>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</si>
  <si>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</si>
  <si>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</si>
  <si>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</si>
  <si>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</si>
  <si>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</si>
  <si>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</si>
  <si>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</si>
  <si>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</si>
  <si>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</si>
  <si>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</si>
  <si>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</si>
  <si>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</si>
  <si>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</si>
  <si>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</si>
  <si>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</si>
  <si>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</si>
  <si>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</si>
  <si>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</si>
  <si>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</si>
  <si>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</si>
  <si>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</si>
  <si>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</si>
  <si>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</si>
  <si>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</si>
  <si>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</si>
  <si>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</si>
  <si>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</si>
  <si>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</si>
  <si>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</si>
  <si>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</si>
  <si>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</si>
  <si>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</si>
  <si>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</si>
  <si>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</si>
  <si>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</si>
  <si>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</si>
  <si>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</si>
  <si>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</si>
  <si>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</si>
  <si>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</si>
  <si>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</si>
  <si>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</si>
  <si>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</si>
  <si>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</si>
  <si>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</si>
  <si>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</si>
  <si>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</si>
  <si>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</si>
  <si>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</si>
  <si>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</si>
  <si>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</si>
  <si>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</si>
  <si>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</si>
  <si>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</si>
  <si>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</si>
  <si>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</si>
  <si>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</si>
  <si>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</si>
  <si>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</si>
  <si>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</si>
  <si>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</si>
  <si>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</si>
  <si>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</si>
  <si>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</si>
  <si>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</si>
  <si>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</si>
  <si>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</si>
  <si>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</si>
  <si>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</si>
  <si>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</si>
  <si>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</si>
  <si>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</si>
  <si>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</si>
  <si>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</si>
  <si>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</si>
  <si>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</si>
  <si>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</si>
  <si>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</si>
  <si>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</si>
  <si>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</si>
  <si>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</si>
  <si>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</si>
  <si>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</si>
  <si>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</si>
  <si>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</si>
  <si>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</si>
  <si>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</si>
  <si>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</si>
  <si>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</si>
  <si>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</si>
  <si>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</si>
  <si>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</si>
  <si>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</si>
  <si>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</si>
  <si>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</si>
  <si>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</si>
  <si>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</si>
  <si>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</si>
  <si>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</si>
  <si>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</si>
  <si>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</si>
  <si>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</si>
  <si>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</si>
  <si>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</si>
  <si>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</si>
  <si>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</si>
  <si>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</si>
  <si>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</si>
  <si>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</si>
  <si>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</si>
  <si>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</si>
  <si>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</si>
  <si>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</si>
  <si>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</si>
  <si>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</si>
  <si>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</si>
  <si>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</si>
  <si>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</si>
  <si>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</si>
  <si>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</si>
  <si>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</si>
  <si>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</si>
  <si>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</si>
  <si>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</si>
  <si>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</si>
  <si>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</si>
  <si>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</si>
  <si>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</si>
  <si>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</si>
  <si>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</si>
  <si>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</si>
  <si>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</si>
  <si>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</si>
  <si>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</si>
  <si>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</si>
  <si>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</si>
  <si>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</si>
  <si>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</si>
  <si>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</si>
  <si>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</si>
  <si>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</si>
  <si>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</si>
  <si>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</si>
  <si>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</si>
  <si>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</si>
  <si>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</si>
  <si>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</si>
  <si>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</si>
  <si>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</si>
  <si>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</si>
  <si>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</si>
  <si>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</si>
  <si>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</si>
  <si>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</si>
  <si>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</si>
  <si>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</si>
  <si>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</si>
  <si>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</si>
  <si>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</si>
  <si>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</si>
  <si>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</si>
  <si>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</si>
  <si>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</si>
  <si>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</si>
  <si>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</si>
  <si>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</si>
  <si>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</si>
  <si>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</si>
  <si>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</si>
  <si>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</si>
  <si>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</si>
  <si>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</si>
  <si>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</si>
  <si>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</si>
  <si>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</si>
  <si>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</si>
  <si>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</si>
  <si>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</si>
  <si>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</si>
  <si>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</si>
  <si>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</si>
  <si>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</si>
  <si>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</si>
  <si>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</si>
  <si>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</si>
  <si>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</si>
  <si>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</si>
  <si>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</si>
  <si>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</si>
  <si>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</si>
  <si>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</si>
  <si>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</si>
  <si>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</si>
  <si>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</si>
  <si>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</si>
  <si>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</si>
  <si>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</si>
  <si>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</si>
  <si>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</si>
  <si>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</si>
  <si>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</si>
  <si>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</si>
  <si>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</si>
  <si>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</si>
  <si>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</si>
  <si>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</si>
  <si>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</si>
  <si>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</si>
  <si>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</si>
  <si>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</si>
  <si>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</si>
  <si>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</si>
  <si>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</si>
  <si>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</si>
  <si>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</si>
  <si>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</si>
  <si>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</si>
  <si>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</si>
  <si>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</si>
  <si>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</si>
  <si>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</si>
  <si>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</si>
  <si>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</si>
  <si>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</si>
  <si>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</si>
  <si>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</si>
  <si>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</si>
  <si>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</si>
  <si>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</si>
  <si>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</si>
  <si>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</si>
  <si>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</si>
  <si>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</si>
  <si>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</si>
  <si>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</si>
  <si>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</si>
  <si>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</si>
  <si>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</si>
  <si>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</si>
  <si>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</si>
  <si>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</si>
  <si>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</si>
  <si>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</si>
  <si>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</si>
  <si>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</si>
  <si>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</si>
  <si>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</si>
  <si>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</si>
  <si>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</si>
  <si>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</si>
  <si>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</si>
  <si>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</si>
  <si>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</si>
  <si>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</si>
  <si>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</si>
  <si>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</si>
  <si>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</si>
  <si>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</si>
  <si>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</si>
  <si>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</si>
  <si>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</si>
  <si>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</si>
  <si>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</si>
  <si>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</si>
  <si>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</si>
  <si>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</si>
  <si>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</si>
  <si>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</si>
  <si>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</si>
  <si>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</si>
  <si>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</si>
  <si>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</si>
  <si>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</si>
  <si>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</si>
  <si>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</si>
  <si>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</si>
  <si>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</si>
  <si>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</si>
  <si>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</si>
  <si>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</si>
  <si>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</si>
  <si>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</si>
  <si>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</si>
  <si>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</si>
  <si>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</si>
  <si>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</si>
  <si>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</si>
  <si>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</si>
  <si>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</si>
  <si>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</si>
  <si>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</si>
  <si>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</si>
  <si>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</si>
  <si>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</si>
  <si>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</si>
  <si>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</si>
  <si>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</si>
  <si>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</si>
  <si>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</si>
  <si>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</si>
  <si>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</si>
  <si>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</si>
  <si>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</si>
  <si>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</si>
  <si>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</si>
  <si>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</si>
  <si>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</si>
  <si>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</si>
  <si>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</si>
  <si>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</si>
  <si>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</si>
  <si>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</si>
  <si>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</si>
  <si>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</si>
  <si>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</si>
  <si>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</si>
  <si>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</si>
  <si>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</si>
  <si>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</si>
  <si>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</si>
  <si>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</si>
  <si>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</si>
  <si>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</si>
  <si>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</si>
  <si>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</si>
  <si>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</si>
  <si>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</si>
  <si>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</si>
  <si>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</si>
  <si>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</si>
  <si>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</si>
  <si>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</si>
  <si>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</si>
  <si>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</si>
  <si>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</si>
  <si>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</si>
  <si>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</si>
  <si>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</si>
  <si>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</si>
  <si>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</si>
  <si>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</si>
  <si>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</si>
  <si>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</si>
  <si>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</si>
  <si>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</si>
  <si>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</si>
  <si>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</si>
  <si>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</si>
  <si>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</si>
  <si>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</si>
  <si>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</si>
  <si>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</si>
  <si>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</si>
  <si>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</si>
  <si>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</si>
  <si>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</si>
  <si>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</si>
  <si>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</si>
  <si>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</si>
  <si>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</si>
  <si>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</si>
  <si>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</si>
  <si>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</si>
  <si>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</si>
  <si>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</si>
  <si>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</si>
  <si>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</si>
  <si>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</si>
  <si>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</si>
  <si>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</si>
  <si>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</si>
  <si>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</si>
  <si>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</si>
  <si>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</si>
  <si>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</si>
  <si>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</si>
  <si>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</si>
  <si>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</si>
  <si>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</si>
  <si>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</si>
  <si>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</si>
  <si>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</si>
  <si>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</si>
  <si>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</si>
  <si>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</si>
  <si>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</si>
  <si>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</si>
  <si>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</si>
  <si>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</si>
  <si>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</si>
  <si>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</si>
  <si>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</si>
  <si>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</si>
  <si>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</si>
  <si>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</si>
  <si>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</si>
  <si>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</si>
  <si>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</si>
  <si>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</si>
  <si>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</si>
  <si>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</si>
  <si>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</si>
  <si>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</si>
  <si>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</si>
  <si>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</si>
  <si>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</si>
  <si>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</si>
  <si>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</si>
  <si>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</si>
  <si>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</si>
  <si>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</si>
  <si>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</si>
  <si>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</si>
  <si>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</si>
  <si>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</si>
  <si>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</si>
  <si>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</si>
  <si>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</si>
  <si>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</si>
  <si>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</si>
  <si>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</si>
  <si>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</si>
  <si>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</si>
  <si>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</si>
  <si>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</si>
  <si>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</si>
  <si>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</si>
  <si>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</si>
  <si>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</si>
  <si>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</si>
  <si>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</si>
  <si>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</si>
  <si>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</si>
  <si>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</si>
  <si>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</si>
  <si>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</si>
  <si>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</si>
  <si>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</si>
  <si>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</si>
  <si>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</si>
  <si>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</si>
  <si>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</si>
  <si>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</si>
  <si>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</si>
  <si>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</si>
  <si>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</si>
  <si>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</si>
  <si>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</si>
  <si>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</si>
  <si>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</si>
  <si>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</si>
  <si>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</si>
  <si>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</si>
  <si>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</si>
  <si>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</si>
  <si>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</si>
  <si>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</si>
  <si>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</si>
  <si>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</si>
  <si>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</si>
  <si>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</si>
  <si>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</si>
  <si>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</si>
  <si>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</si>
  <si>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</si>
  <si>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</si>
  <si>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</si>
  <si>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</si>
  <si>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</si>
  <si>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</si>
  <si>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</si>
  <si>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</si>
  <si>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</si>
  <si>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</si>
  <si>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</si>
  <si>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</si>
  <si>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</si>
  <si>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</si>
  <si>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</si>
  <si>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</si>
  <si>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</si>
  <si>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</si>
  <si>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</si>
  <si>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</si>
  <si>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</si>
  <si>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</si>
  <si>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</si>
  <si>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</si>
  <si>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</si>
  <si>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</si>
  <si>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</si>
  <si>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</si>
  <si>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</si>
  <si>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</si>
  <si>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</si>
  <si>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</si>
  <si>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</si>
  <si>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</si>
  <si>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</si>
  <si>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</si>
  <si>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</si>
  <si>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</si>
  <si>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</si>
  <si>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</si>
  <si>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</si>
  <si>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</si>
  <si>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</si>
  <si>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</si>
  <si>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</si>
  <si>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</si>
  <si>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</si>
  <si>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</si>
  <si>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</si>
  <si>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</si>
  <si>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</si>
  <si>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</si>
  <si>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</si>
  <si>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</si>
  <si>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</si>
  <si>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</si>
  <si>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</si>
  <si>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</si>
  <si>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</si>
  <si>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</si>
  <si>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</si>
  <si>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</si>
  <si>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</si>
  <si>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</si>
  <si>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</si>
  <si>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</si>
  <si>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</si>
  <si>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</si>
  <si>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</si>
  <si>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</si>
  <si>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</si>
  <si>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</si>
  <si>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</si>
  <si>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</si>
  <si>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</si>
  <si>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</si>
  <si>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</si>
  <si>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</si>
  <si>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</si>
  <si>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</si>
  <si>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</si>
  <si>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</si>
  <si>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</si>
  <si>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</si>
  <si>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</si>
  <si>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</si>
  <si>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</si>
  <si>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</si>
  <si>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</si>
  <si>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</si>
  <si>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</si>
  <si>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</si>
  <si>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</si>
  <si>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</si>
  <si>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</si>
  <si>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</si>
  <si>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</si>
  <si>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</si>
  <si>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</si>
  <si>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</si>
  <si>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</si>
  <si>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</si>
  <si>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</si>
  <si>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</si>
  <si>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</si>
  <si>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</si>
  <si>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</si>
  <si>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</si>
  <si>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</si>
  <si>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</si>
  <si>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</si>
  <si>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</si>
  <si>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</si>
  <si>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</si>
  <si>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</si>
  <si>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</si>
  <si>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</si>
  <si>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</si>
  <si>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</si>
  <si>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</si>
  <si>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</si>
  <si>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</si>
  <si>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</si>
  <si>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</si>
  <si>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</si>
  <si>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</si>
  <si>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</si>
  <si>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</si>
  <si>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</si>
  <si>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</si>
  <si>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</si>
  <si>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</si>
  <si>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</si>
  <si>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</si>
  <si>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</si>
  <si>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</si>
  <si>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</si>
  <si>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</si>
  <si>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</si>
  <si>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</si>
  <si>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</si>
  <si>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</si>
  <si>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</si>
  <si>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</si>
  <si>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</si>
  <si>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</si>
  <si>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</si>
  <si>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</si>
  <si>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</si>
  <si>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</si>
  <si>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</si>
  <si>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</si>
  <si>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</si>
  <si>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</si>
  <si>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</si>
  <si>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</si>
  <si>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</si>
  <si>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</si>
  <si>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</si>
  <si>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</si>
  <si>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</si>
  <si>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</si>
  <si>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</si>
  <si>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</si>
  <si>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</si>
  <si>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</si>
  <si>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</si>
  <si>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</si>
  <si>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</si>
  <si>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</si>
  <si>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</si>
  <si>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</si>
  <si>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</si>
  <si>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</si>
  <si>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</si>
  <si>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</si>
  <si>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</si>
  <si>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</si>
  <si>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</si>
  <si>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</si>
  <si>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</si>
  <si>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</si>
  <si>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</si>
  <si>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</si>
  <si>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</si>
  <si>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</si>
  <si>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</si>
  <si>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</si>
  <si>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</si>
  <si>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</si>
  <si>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</si>
  <si>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</si>
  <si>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</si>
  <si>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</si>
  <si>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</si>
  <si>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</si>
  <si>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</si>
  <si>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</si>
  <si>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</si>
  <si>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</si>
  <si>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</si>
  <si>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</si>
  <si>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</si>
  <si>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</si>
  <si>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</si>
  <si>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</si>
  <si>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</si>
  <si>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</si>
  <si>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</si>
  <si>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</si>
  <si>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</si>
  <si>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</si>
  <si>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</si>
  <si>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</si>
  <si>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</si>
  <si>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</si>
  <si>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</si>
  <si>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</si>
  <si>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</si>
  <si>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</si>
  <si>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</si>
  <si>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</si>
  <si>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</si>
  <si>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</si>
  <si>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</si>
  <si>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</si>
  <si>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</si>
  <si>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</si>
  <si>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</si>
  <si>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</si>
  <si>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</si>
  <si>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</si>
  <si>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</si>
  <si>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</si>
  <si>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</si>
  <si>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</si>
  <si>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</si>
  <si>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</si>
  <si>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</si>
  <si>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</si>
  <si>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</si>
  <si>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</si>
  <si>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</si>
  <si>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</si>
  <si>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</si>
  <si>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</si>
  <si>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</si>
  <si>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</si>
  <si>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</si>
  <si>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</si>
  <si>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</si>
  <si>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</si>
  <si>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</si>
  <si>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</si>
  <si>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</si>
  <si>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</si>
  <si>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</si>
  <si>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</si>
  <si>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</si>
  <si>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</si>
  <si>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</si>
  <si>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</si>
  <si>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</si>
  <si>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</si>
  <si>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</si>
  <si>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</si>
  <si>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</si>
  <si>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</si>
  <si>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</si>
  <si>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</si>
  <si>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</si>
  <si>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</si>
  <si>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</si>
  <si>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</si>
  <si>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</si>
  <si>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</si>
  <si>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</si>
  <si>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</si>
  <si>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</si>
  <si>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</si>
  <si>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</si>
  <si>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</si>
  <si>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</si>
  <si>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</si>
  <si>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</si>
  <si>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</si>
  <si>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</si>
  <si>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</si>
  <si>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</si>
  <si>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</si>
  <si>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</si>
  <si>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</si>
  <si>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</si>
  <si>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</si>
  <si>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</si>
  <si>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</si>
  <si>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</si>
  <si>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</si>
  <si>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</si>
  <si>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</si>
  <si>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</si>
  <si>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</si>
  <si>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</si>
  <si>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</si>
  <si>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</si>
  <si>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</si>
  <si>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</si>
  <si>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</si>
  <si>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</si>
  <si>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</si>
  <si>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</si>
  <si>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</si>
  <si>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</si>
  <si>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</si>
  <si>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</si>
  <si>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</si>
  <si>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</si>
  <si>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</si>
  <si>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</si>
  <si>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</si>
  <si>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</si>
  <si>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</si>
  <si>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</si>
  <si>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</si>
  <si>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</si>
  <si>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</si>
  <si>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</si>
  <si>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</si>
  <si>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</si>
  <si>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</si>
  <si>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</si>
  <si>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</si>
  <si>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</si>
  <si>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</si>
  <si>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</si>
  <si>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</si>
  <si>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</si>
  <si>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</si>
  <si>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</si>
  <si>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</si>
  <si>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</si>
  <si>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</si>
  <si>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</si>
  <si>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</si>
  <si>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</si>
  <si>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</si>
  <si>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</si>
  <si>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</si>
  <si>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</si>
  <si>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</si>
  <si>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</si>
  <si>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</si>
  <si>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</si>
  <si>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</si>
  <si>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</si>
  <si>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</si>
  <si>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</si>
  <si>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</si>
  <si>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</si>
  <si>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</si>
  <si>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</si>
  <si>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</si>
  <si>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</si>
  <si>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</si>
  <si>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</si>
  <si>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</si>
  <si>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</si>
  <si>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</si>
  <si>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</si>
  <si>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</si>
  <si>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</si>
  <si>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</si>
  <si>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</si>
  <si>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</si>
  <si>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</si>
  <si>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</si>
  <si>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</si>
  <si>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</si>
  <si>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</si>
  <si>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</si>
  <si>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</si>
  <si>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</si>
  <si>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</si>
  <si>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</si>
  <si>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</si>
  <si>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</si>
  <si>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</si>
  <si>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</si>
  <si>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</si>
  <si>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</si>
  <si>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</si>
  <si>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</si>
  <si>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</si>
  <si>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</si>
  <si>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</si>
  <si>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</si>
  <si>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</si>
  <si>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</si>
  <si>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</si>
  <si>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</si>
  <si>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</si>
  <si>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</si>
  <si>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</si>
  <si>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</si>
  <si>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</si>
  <si>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</si>
  <si>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</si>
  <si>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</si>
  <si>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</si>
  <si>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</si>
  <si>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</si>
  <si>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</si>
  <si>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</si>
  <si>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</si>
  <si>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</si>
  <si>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</si>
  <si>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</si>
  <si>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</si>
  <si>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</si>
  <si>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</si>
  <si>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</si>
  <si>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</si>
  <si>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</si>
  <si>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</si>
  <si>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</si>
  <si>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</si>
  <si>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</si>
  <si>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</si>
  <si>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</si>
  <si>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</si>
  <si>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</si>
  <si>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</si>
  <si>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</si>
  <si>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</si>
  <si>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</si>
  <si>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</si>
  <si>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</si>
  <si>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</si>
  <si>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</si>
  <si>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</si>
  <si>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</si>
  <si>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</si>
  <si>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</si>
  <si>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</si>
  <si>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</si>
  <si>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</si>
  <si>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</si>
  <si>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</si>
  <si>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</si>
  <si>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</si>
  <si>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</si>
  <si>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</si>
  <si>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</si>
  <si>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</si>
  <si>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</si>
  <si>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</si>
  <si>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</si>
  <si>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</si>
  <si>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</si>
  <si>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</si>
  <si>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</si>
  <si>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</si>
  <si>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</si>
  <si>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</si>
  <si>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</si>
  <si>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</si>
  <si>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</si>
  <si>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</si>
  <si>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</si>
  <si>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</si>
  <si>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</si>
  <si>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</si>
  <si>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</si>
  <si>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</si>
  <si>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</si>
  <si>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</si>
  <si>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</si>
  <si>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</si>
  <si>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</si>
  <si>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</si>
  <si>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</si>
  <si>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</si>
  <si>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</si>
  <si>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</si>
  <si>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</si>
  <si>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</si>
  <si>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</si>
  <si>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</si>
  <si>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</si>
  <si>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</si>
  <si>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</si>
  <si>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</si>
  <si>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</si>
  <si>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</si>
  <si>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</si>
  <si>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</si>
  <si>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</si>
  <si>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</si>
  <si>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</si>
  <si>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</si>
  <si>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</si>
  <si>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</si>
  <si>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</si>
  <si>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</si>
  <si>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</si>
  <si>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</si>
  <si>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</si>
  <si>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</si>
  <si>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</si>
  <si>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</si>
  <si>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</si>
  <si>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</si>
  <si>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</si>
  <si>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</si>
  <si>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</si>
  <si>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</si>
  <si>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</si>
  <si>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</si>
  <si>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</si>
  <si>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</si>
  <si>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</si>
  <si>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</si>
  <si>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</si>
  <si>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</si>
  <si>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</si>
  <si>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</si>
  <si>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</si>
  <si>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</si>
  <si>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</si>
  <si>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</si>
  <si>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</si>
  <si>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</si>
  <si>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</si>
  <si>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</si>
  <si>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</si>
  <si>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</si>
  <si>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</si>
  <si>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</si>
  <si>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</si>
  <si>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</si>
  <si>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</si>
  <si>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</si>
  <si>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</si>
  <si>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</si>
  <si>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</si>
  <si>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</si>
  <si>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</si>
  <si>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</si>
  <si>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</si>
  <si>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</si>
  <si>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</si>
  <si>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</si>
  <si>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</si>
  <si>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</si>
  <si>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</si>
  <si>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</si>
  <si>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</si>
  <si>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</si>
  <si>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</si>
  <si>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</si>
  <si>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</si>
  <si>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</si>
  <si>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</si>
  <si>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</si>
  <si>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</si>
  <si>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</si>
  <si>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</si>
  <si>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</si>
  <si>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</si>
  <si>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</si>
  <si>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</si>
  <si>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</si>
  <si>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</si>
  <si>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</si>
  <si>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</si>
  <si>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</si>
  <si>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</si>
  <si>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</si>
  <si>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</si>
  <si>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</si>
  <si>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</si>
  <si>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</si>
  <si>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</si>
  <si>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</si>
  <si>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</si>
  <si>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</si>
  <si>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</si>
  <si>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</si>
  <si>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</si>
  <si>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</si>
  <si>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</si>
  <si>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</si>
  <si>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</si>
  <si>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</si>
  <si>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</si>
  <si>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</si>
  <si>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</si>
  <si>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</si>
  <si>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</si>
  <si>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</si>
  <si>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</si>
  <si>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</si>
  <si>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</si>
  <si>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</si>
  <si>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</si>
  <si>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</si>
  <si>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</si>
  <si>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</si>
  <si>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</si>
  <si>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</si>
  <si>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</si>
  <si>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</si>
  <si>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</si>
  <si>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</si>
  <si>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</si>
  <si>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</si>
  <si>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</si>
  <si>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</si>
  <si>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</si>
  <si>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</si>
  <si>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</si>
  <si>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</si>
  <si>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</si>
  <si>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</si>
  <si>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</si>
  <si>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</si>
  <si>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</si>
  <si>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</si>
  <si>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</si>
  <si>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</si>
  <si>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</si>
  <si>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</si>
  <si>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</si>
  <si>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</si>
  <si>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</si>
  <si>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</si>
  <si>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</si>
  <si>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</si>
  <si>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</si>
  <si>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</si>
  <si>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</si>
  <si>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</si>
  <si>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</si>
  <si>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</si>
  <si>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</si>
  <si>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</si>
  <si>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</si>
  <si>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</si>
  <si>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</si>
  <si>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</si>
  <si>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</si>
  <si>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</si>
  <si>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</si>
  <si>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</si>
  <si>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</si>
  <si>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</si>
  <si>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</si>
  <si>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</si>
  <si>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</si>
  <si>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</si>
  <si>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</si>
  <si>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</si>
  <si>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</si>
  <si>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</si>
  <si>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</si>
  <si>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</si>
  <si>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</si>
  <si>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</si>
  <si>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</si>
  <si>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</si>
  <si>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</si>
  <si>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</si>
  <si>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</si>
  <si>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</si>
  <si>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</si>
  <si>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</si>
  <si>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</si>
  <si>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</si>
  <si>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</si>
  <si>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</si>
  <si>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</si>
  <si>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</si>
  <si>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</si>
  <si>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</si>
  <si>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</si>
  <si>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</si>
  <si>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</si>
  <si>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</si>
  <si>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</si>
  <si>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</si>
  <si>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</si>
  <si>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</si>
  <si>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</si>
  <si>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</si>
  <si>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</si>
  <si>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</si>
  <si>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</si>
  <si>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</si>
  <si>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</si>
  <si>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</si>
  <si>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</si>
  <si>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</si>
  <si>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</si>
  <si>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</si>
  <si>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</si>
  <si>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</si>
  <si>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</si>
  <si>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</si>
  <si>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</si>
  <si>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</si>
  <si>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</si>
  <si>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</si>
  <si>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</si>
  <si>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</si>
  <si>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</si>
  <si>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</si>
  <si>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</si>
  <si>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</si>
  <si>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</si>
  <si>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</si>
  <si>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</si>
  <si>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</si>
  <si>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</si>
  <si>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</si>
  <si>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</si>
  <si>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</si>
  <si>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</si>
  <si>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</si>
  <si>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</si>
  <si>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</si>
  <si>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</si>
  <si>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</si>
  <si>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</si>
  <si>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</si>
  <si>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</si>
  <si>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</si>
  <si>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</si>
  <si>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</si>
  <si>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</si>
  <si>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</si>
  <si>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</si>
  <si>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</si>
  <si>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</si>
  <si>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</si>
  <si>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</si>
  <si>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</si>
  <si>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</si>
  <si>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</si>
  <si>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</si>
  <si>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</si>
  <si>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</si>
  <si>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</si>
  <si>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</si>
  <si>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</si>
  <si>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</si>
  <si>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</si>
  <si>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</si>
  <si>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</si>
  <si>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</si>
  <si>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</si>
  <si>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</si>
  <si>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</si>
  <si>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</si>
  <si>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</si>
  <si>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</si>
  <si>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</si>
  <si>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</si>
  <si>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</si>
  <si>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</si>
  <si>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</si>
  <si>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</si>
  <si>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</si>
  <si>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</si>
  <si>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</si>
  <si>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</si>
  <si>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</si>
  <si>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</si>
  <si>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</si>
  <si>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</si>
  <si>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</si>
  <si>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</si>
  <si>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</si>
  <si>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</si>
  <si>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</si>
  <si>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</si>
  <si>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</si>
  <si>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</si>
  <si>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</si>
  <si>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</si>
  <si>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</si>
  <si>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</si>
  <si>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</si>
  <si>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</si>
  <si>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</si>
  <si>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</si>
  <si>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</si>
  <si>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</si>
  <si>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</si>
  <si>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</si>
  <si>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</si>
  <si>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</si>
  <si>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</si>
  <si>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</si>
  <si>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</si>
  <si>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</si>
  <si>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</si>
  <si>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</si>
  <si>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</si>
  <si>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</si>
  <si>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</si>
  <si>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</si>
  <si>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</si>
  <si>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</si>
  <si>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</si>
  <si>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</si>
  <si>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</si>
  <si>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</si>
  <si>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</si>
  <si>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</si>
  <si>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</si>
  <si>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</si>
  <si>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</si>
  <si>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</si>
  <si>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</si>
  <si>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</si>
  <si>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</si>
  <si>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</si>
  <si>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</si>
  <si>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</si>
  <si>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</si>
  <si>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</si>
  <si>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</si>
  <si>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</si>
  <si>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</si>
  <si>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</si>
  <si>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</si>
  <si>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</si>
  <si>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</si>
  <si>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</si>
  <si>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</si>
  <si>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</si>
  <si>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</si>
  <si>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</si>
  <si>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</si>
  <si>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</si>
  <si>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</si>
  <si>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</si>
  <si>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</si>
  <si>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</si>
  <si>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</si>
  <si>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</si>
  <si>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</si>
  <si>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</si>
  <si>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</si>
  <si>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</si>
  <si>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</si>
  <si>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</si>
  <si>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</si>
  <si>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</si>
  <si>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</si>
  <si>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</si>
  <si>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</si>
  <si>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</si>
  <si>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</si>
  <si>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</si>
  <si>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</si>
  <si>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</si>
  <si>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</si>
  <si>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</si>
  <si>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</si>
  <si>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</si>
  <si>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</si>
  <si>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</si>
  <si>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</si>
  <si>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</si>
  <si>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</si>
  <si>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</si>
  <si>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</si>
  <si>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</si>
  <si>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</si>
  <si>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</si>
  <si>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</si>
  <si>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</si>
  <si>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</si>
  <si>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</si>
  <si>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</si>
  <si>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</si>
  <si>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</si>
  <si>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</si>
  <si>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</si>
  <si>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</si>
  <si>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</si>
  <si>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</si>
  <si>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</si>
  <si>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</si>
  <si>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</si>
  <si>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</si>
  <si>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</si>
  <si>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</si>
  <si>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</si>
  <si>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</si>
  <si>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</si>
  <si>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</si>
  <si>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</si>
  <si>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</si>
  <si>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</si>
  <si>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</si>
  <si>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</si>
  <si>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</si>
  <si>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</si>
  <si>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</si>
  <si>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</si>
  <si>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</si>
  <si>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</si>
  <si>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</si>
  <si>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</si>
  <si>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</si>
  <si>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</si>
  <si>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</si>
  <si>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</si>
  <si>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</si>
  <si>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</si>
  <si>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</si>
  <si>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</si>
  <si>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</si>
  <si>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</si>
  <si>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</si>
  <si>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</si>
  <si>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</si>
  <si>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</si>
  <si>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</si>
  <si>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</si>
  <si>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</si>
  <si>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</si>
  <si>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</si>
  <si>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</si>
  <si>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</si>
  <si>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</si>
  <si>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</si>
  <si>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</si>
  <si>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</si>
  <si>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</si>
  <si>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</si>
  <si>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</si>
  <si>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</si>
  <si>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</si>
  <si>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</si>
  <si>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</si>
  <si>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</si>
  <si>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</si>
  <si>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</si>
  <si>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</si>
  <si>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</si>
  <si>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</si>
  <si>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</si>
  <si>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</si>
  <si>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</si>
  <si>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</si>
  <si>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</si>
  <si>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</si>
  <si>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</si>
  <si>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</si>
  <si>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</si>
  <si>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</si>
  <si>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</si>
  <si>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</si>
  <si>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</si>
  <si>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</si>
  <si>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</si>
  <si>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</si>
  <si>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</si>
  <si>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</si>
  <si>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</si>
  <si>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</si>
  <si>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</si>
  <si>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</si>
  <si>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</si>
  <si>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</si>
  <si>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</si>
  <si>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</si>
  <si>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</si>
  <si>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</si>
  <si>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</si>
  <si>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</si>
  <si>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</si>
  <si>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</si>
  <si>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</si>
  <si>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</si>
  <si>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</si>
  <si>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</si>
  <si>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</si>
  <si>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</si>
  <si>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</si>
  <si>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</si>
  <si>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</si>
  <si>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</si>
  <si>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</si>
  <si>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</si>
  <si>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</si>
  <si>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</si>
  <si>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</si>
  <si>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</si>
  <si>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</si>
  <si>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</si>
  <si>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</si>
  <si>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</si>
  <si>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</si>
  <si>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</si>
  <si>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</si>
  <si>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</si>
  <si>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</si>
  <si>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</si>
  <si>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</si>
  <si>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</si>
  <si>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</si>
  <si>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</si>
  <si>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</si>
  <si>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</si>
  <si>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</si>
  <si>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</si>
  <si>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</si>
  <si>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</si>
  <si>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</si>
  <si>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</si>
  <si>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</si>
  <si>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</si>
  <si>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</si>
  <si>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</si>
  <si>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</si>
  <si>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</si>
  <si>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</si>
  <si>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</si>
  <si>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</si>
  <si>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</si>
  <si>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</si>
  <si>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</si>
  <si>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</si>
  <si>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</si>
  <si>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</si>
  <si>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</si>
  <si>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</si>
  <si>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</si>
  <si>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</si>
  <si>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</si>
  <si>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</si>
  <si>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</si>
  <si>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</si>
  <si>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</si>
  <si>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</si>
  <si>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</si>
  <si>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</si>
  <si>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</si>
  <si>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</si>
  <si>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</si>
  <si>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</si>
  <si>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</si>
  <si>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</si>
  <si>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</si>
  <si>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</si>
  <si>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</si>
  <si>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</si>
  <si>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</si>
  <si>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</si>
  <si>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</si>
  <si>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</si>
  <si>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</si>
  <si>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</si>
  <si>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</si>
  <si>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</si>
  <si>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</si>
  <si>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</si>
  <si>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</si>
  <si>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</si>
  <si>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</si>
  <si>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</si>
  <si>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</si>
  <si>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</si>
  <si>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</si>
  <si>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</si>
  <si>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</si>
  <si>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</si>
  <si>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</si>
  <si>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</si>
  <si>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</si>
  <si>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</si>
  <si>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</si>
  <si>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</si>
  <si>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</si>
  <si>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</si>
  <si>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</si>
  <si>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</si>
  <si>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</si>
  <si>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</si>
  <si>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</si>
  <si>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</si>
  <si>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</si>
  <si>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</si>
  <si>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</si>
  <si>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</si>
  <si>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</si>
  <si>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</si>
  <si>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</si>
  <si>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</si>
  <si>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</si>
  <si>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</si>
  <si>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</si>
  <si>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</si>
  <si>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</si>
  <si>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</si>
  <si>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</si>
  <si>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</si>
  <si>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</si>
  <si>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</si>
  <si>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</si>
  <si>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</si>
  <si>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</si>
  <si>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</si>
  <si>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</si>
  <si>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</si>
  <si>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</si>
  <si>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</si>
  <si>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</si>
  <si>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</si>
  <si>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</si>
  <si>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</si>
  <si>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</si>
  <si>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</si>
  <si>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</si>
  <si>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</si>
  <si>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</si>
  <si>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</si>
  <si>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</si>
  <si>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</si>
  <si>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</si>
  <si>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</si>
  <si>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</si>
  <si>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</si>
  <si>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</si>
  <si>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</si>
  <si>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</si>
  <si>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</si>
  <si>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</si>
  <si>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</si>
  <si>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</si>
  <si>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</si>
  <si>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</si>
  <si>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</si>
  <si>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</si>
  <si>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</si>
  <si>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</si>
  <si>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</si>
  <si>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</si>
  <si>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</si>
  <si>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</si>
  <si>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</si>
  <si>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</si>
  <si>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</si>
  <si>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</si>
  <si>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</si>
  <si>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</si>
  <si>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</si>
  <si>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</si>
  <si>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</si>
  <si>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</si>
  <si>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</si>
  <si>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</si>
  <si>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</si>
  <si>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</si>
  <si>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</si>
  <si>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</si>
  <si>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</si>
  <si>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</si>
  <si>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</si>
  <si>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</si>
  <si>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</si>
  <si>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</si>
  <si>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</si>
  <si>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</si>
  <si>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</si>
  <si>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</si>
  <si>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</si>
  <si>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</si>
  <si>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</si>
  <si>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</si>
  <si>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</si>
  <si>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</si>
  <si>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</si>
  <si>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</si>
  <si>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</si>
  <si>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</si>
  <si>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</si>
  <si>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</si>
  <si>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</si>
  <si>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</si>
  <si>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</si>
  <si>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</si>
  <si>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</si>
  <si>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</si>
  <si>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</si>
  <si>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</si>
  <si>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</si>
  <si>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</si>
  <si>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</si>
  <si>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</si>
  <si>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</si>
  <si>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</si>
  <si>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</si>
  <si>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</si>
  <si>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</si>
  <si>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</si>
  <si>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</si>
  <si>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</si>
  <si>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</si>
  <si>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</si>
  <si>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</si>
  <si>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</si>
  <si>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</si>
  <si>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</si>
  <si>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</si>
  <si>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</si>
  <si>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</si>
  <si>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</si>
  <si>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</si>
  <si>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</si>
  <si>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</si>
  <si>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</si>
  <si>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</si>
  <si>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</si>
  <si>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</si>
  <si>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</si>
  <si>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</si>
  <si>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</si>
  <si>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</si>
  <si>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</si>
  <si>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</si>
  <si>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</si>
  <si>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</si>
  <si>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</si>
  <si>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</si>
  <si>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</si>
  <si>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</si>
  <si>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</si>
  <si>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</si>
  <si>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</si>
  <si>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</si>
  <si>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</si>
  <si>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</si>
  <si>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</si>
  <si>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</si>
  <si>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</si>
  <si>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</si>
  <si>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</si>
  <si>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</si>
  <si>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</si>
  <si>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</si>
  <si>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</si>
  <si>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</si>
  <si>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</si>
  <si>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</si>
  <si>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</si>
  <si>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</si>
  <si>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</si>
  <si>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</si>
  <si>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</si>
  <si>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</si>
  <si>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</si>
  <si>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</si>
  <si>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</si>
  <si>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</si>
  <si>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</si>
  <si>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</si>
  <si>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</si>
  <si>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</si>
  <si>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</si>
  <si>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</si>
  <si>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</si>
  <si>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</si>
  <si>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</si>
  <si>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</si>
  <si>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</si>
  <si>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</si>
  <si>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</si>
  <si>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</si>
  <si>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</si>
  <si>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</si>
  <si>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</si>
  <si>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</si>
  <si>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</si>
  <si>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</si>
  <si>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</si>
  <si>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</si>
  <si>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</si>
  <si>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</si>
  <si>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</si>
  <si>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</si>
  <si>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</si>
  <si>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</si>
  <si>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</si>
  <si>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</si>
  <si>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</si>
  <si>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</si>
  <si>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</si>
  <si>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</si>
  <si>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</si>
  <si>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</si>
  <si>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</si>
  <si>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</si>
  <si>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</si>
  <si>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</si>
  <si>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</si>
  <si>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</si>
  <si>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</si>
  <si>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</si>
  <si>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</si>
  <si>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</si>
  <si>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</si>
  <si>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</si>
  <si>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</si>
  <si>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</si>
  <si>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</si>
  <si>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</si>
  <si>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</si>
  <si>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</si>
  <si>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</si>
  <si>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</si>
  <si>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</si>
  <si>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</si>
  <si>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</si>
  <si>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</si>
  <si>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</si>
  <si>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</si>
  <si>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</si>
  <si>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</si>
  <si>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</si>
  <si>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</si>
  <si>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</si>
  <si>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</si>
  <si>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</si>
  <si>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</si>
  <si>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</si>
  <si>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</si>
  <si>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</si>
  <si>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</si>
  <si>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</si>
  <si>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</si>
  <si>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</si>
  <si>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</si>
  <si>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</si>
  <si>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</si>
  <si>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</si>
  <si>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</si>
  <si>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</si>
  <si>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</si>
  <si>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</si>
  <si>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</si>
  <si>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</si>
  <si>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</si>
  <si>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</si>
  <si>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</si>
  <si>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</si>
  <si>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</si>
  <si>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</si>
  <si>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</si>
  <si>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</si>
  <si>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</si>
  <si>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</si>
  <si>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</si>
  <si>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</si>
  <si>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</si>
  <si>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</si>
  <si>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</si>
  <si>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</si>
  <si>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</si>
  <si>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</si>
  <si>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</si>
  <si>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</si>
  <si>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</si>
  <si>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</si>
  <si>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</si>
  <si>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</si>
  <si>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</si>
  <si>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</si>
  <si>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</si>
  <si>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</si>
  <si>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</si>
  <si>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</si>
  <si>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</si>
  <si>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</si>
  <si>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</si>
  <si>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</si>
  <si>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</si>
  <si>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</si>
  <si>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</si>
  <si>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</si>
  <si>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</si>
  <si>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</si>
  <si>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</si>
  <si>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</si>
  <si>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</si>
  <si>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</si>
  <si>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</si>
  <si>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</si>
  <si>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</si>
  <si>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</si>
  <si>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</si>
  <si>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</si>
  <si>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</si>
  <si>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</si>
  <si>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</si>
  <si>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</si>
  <si>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</si>
  <si>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</si>
  <si>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</si>
  <si>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</si>
  <si>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</si>
  <si>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</si>
  <si>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</si>
  <si>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</si>
  <si>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</si>
  <si>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</si>
  <si>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</si>
  <si>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</si>
  <si>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</si>
  <si>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</si>
  <si>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</si>
  <si>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</si>
  <si>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</si>
  <si>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</si>
  <si>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</si>
  <si>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</si>
  <si>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</si>
  <si>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</si>
  <si>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</si>
  <si>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</si>
  <si>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</si>
  <si>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</si>
  <si>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</si>
  <si>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</si>
  <si>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</si>
  <si>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</si>
  <si>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</si>
  <si>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</si>
  <si>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</si>
  <si>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</si>
  <si>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</si>
  <si>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</si>
  <si>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</si>
  <si>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</si>
  <si>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</si>
  <si>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</si>
  <si>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</si>
  <si>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</si>
  <si>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</si>
  <si>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</si>
  <si>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</si>
  <si>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</si>
  <si>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</si>
  <si>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</si>
  <si>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</si>
  <si>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</si>
  <si>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</si>
  <si>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</si>
  <si>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</si>
  <si>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</si>
  <si>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</si>
  <si>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</si>
  <si>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</si>
  <si>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</si>
  <si>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</si>
  <si>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</si>
  <si>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</si>
  <si>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</si>
  <si>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</si>
  <si>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</si>
  <si>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</si>
  <si>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</si>
  <si>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</si>
  <si>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</si>
  <si>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</si>
  <si>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</si>
  <si>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</si>
  <si>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</si>
  <si>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</si>
  <si>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</si>
  <si>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</si>
  <si>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</si>
  <si>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</si>
  <si>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</si>
  <si>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</si>
  <si>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</si>
  <si>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</si>
  <si>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</si>
  <si>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</si>
  <si>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</si>
  <si>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</si>
  <si>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</si>
  <si>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</si>
  <si>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</si>
  <si>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</si>
  <si>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</si>
  <si>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</si>
  <si>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</si>
  <si>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</si>
  <si>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</si>
  <si>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</si>
  <si>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</si>
  <si>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</si>
  <si>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</si>
  <si>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</si>
  <si>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</si>
  <si>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</si>
  <si>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</si>
  <si>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</si>
  <si>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</si>
  <si>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</si>
  <si>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</si>
  <si>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</si>
  <si>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</si>
  <si>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</si>
  <si>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</si>
  <si>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</si>
  <si>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</si>
  <si>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</si>
  <si>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</si>
  <si>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</si>
  <si>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</si>
  <si>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</si>
  <si>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</si>
  <si>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</si>
  <si>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</si>
  <si>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</si>
  <si>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</si>
  <si>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</si>
  <si>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</si>
  <si>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</si>
  <si>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</si>
  <si>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</si>
  <si>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</si>
  <si>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</si>
  <si>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</si>
  <si>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</si>
  <si>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</si>
  <si>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</si>
  <si>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</si>
  <si>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</si>
  <si>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</si>
  <si>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</si>
  <si>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</si>
  <si>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</si>
  <si>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</si>
  <si>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</si>
  <si>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</si>
  <si>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</si>
  <si>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</si>
  <si>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</si>
  <si>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</si>
  <si>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</si>
  <si>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</si>
  <si>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</si>
  <si>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</si>
  <si>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</si>
  <si>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</si>
  <si>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</si>
  <si>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</si>
  <si>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</si>
  <si>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</si>
  <si>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</si>
  <si>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</si>
  <si>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</si>
  <si>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</si>
  <si>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</si>
  <si>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</si>
  <si>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</si>
  <si>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</si>
  <si>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</si>
  <si>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</si>
  <si>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</si>
  <si>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</si>
  <si>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</si>
  <si>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</si>
  <si>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</si>
  <si>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</si>
  <si>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</si>
  <si>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</si>
  <si>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</si>
  <si>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</si>
  <si>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</si>
  <si>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</si>
  <si>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</si>
  <si>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</si>
  <si>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</si>
  <si>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</si>
  <si>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</si>
  <si>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</si>
  <si>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</si>
  <si>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</si>
  <si>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</si>
  <si>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</si>
  <si>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</si>
  <si>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</si>
  <si>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</si>
  <si>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</si>
  <si>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</si>
  <si>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</si>
  <si>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</si>
  <si>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</si>
  <si>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</si>
  <si>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</si>
  <si>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</si>
  <si>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</si>
  <si>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</si>
  <si>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</si>
  <si>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</si>
  <si>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</si>
  <si>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</si>
  <si>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</si>
  <si>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</si>
  <si>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</si>
  <si>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</si>
  <si>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</si>
  <si>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</si>
  <si>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</si>
  <si>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</si>
  <si>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</si>
  <si>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</si>
  <si>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</si>
  <si>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</si>
  <si>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</si>
  <si>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</si>
  <si>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</si>
  <si>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</si>
  <si>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</si>
  <si>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</si>
  <si>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</si>
  <si>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</si>
  <si>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25000 to 29999</t>
  </si>
  <si>
    <t>Outcome</t>
  </si>
  <si>
    <t>Mean</t>
  </si>
  <si>
    <t>Median</t>
  </si>
  <si>
    <t>Mode</t>
  </si>
  <si>
    <t>Standard Deviation</t>
  </si>
  <si>
    <t>Sample Variance</t>
  </si>
  <si>
    <t>Minimum</t>
  </si>
  <si>
    <t>Maximum</t>
  </si>
  <si>
    <t>Successful Campaigns</t>
  </si>
  <si>
    <t>Failed Campaigns</t>
  </si>
  <si>
    <t>(Used Data Analysis&gt;Descriptive Statistics and removed unneeded statistics.)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</si>
</sst>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mm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0" fillId="0" borderId="0" xfId="0" quotePrefix="1"/>
    <xf numFmtId="0" fontId="0" fillId="0" borderId="0" xfId="0" applyFill="1" applyBorder="1" applyAlignment="1"/>
    <xf numFmtId="0" fontId="4" fillId="0" borderId="1" xfId="0" applyFont="1" applyFill="1" applyBorder="1" applyAlignment="1">
      <alignment horizontal="centerContinuous"/>
    </xf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[RU-DS-HW1-Kickstarter_McFarland.xlsx]ByCategory!PivotTable1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8A-4DC6-A8FC-035610BCFC36}"/>
            </c:ext>
          </c:extLst>
        </c:ser>
        <c:ser>
          <c:idx val="1"/>
          <c:order val="1"/>
          <c:tx>
            <c:strRef>
              <c:f>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8A-4DC6-A8FC-035610BCFC36}"/>
            </c:ext>
          </c:extLst>
        </c:ser>
        <c:ser>
          <c:idx val="2"/>
          <c:order val="2"/>
          <c:tx>
            <c:strRef>
              <c:f>ByCategory!$D$3:$D$4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8A-4DC6-A8FC-035610BCFC36}"/>
            </c:ext>
          </c:extLst>
        </c:ser>
        <c:ser>
          <c:idx val="3"/>
          <c:order val="3"/>
          <c:tx>
            <c:strRef>
              <c:f>ByCategory!$E$3:$E$4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8A-4DC6-A8FC-035610BCF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7416688"/>
        <c:axId val="507413408"/>
      </c:barChart>
      <c:catAx>
        <c:axId val="50741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413408"/>
        <c:crosses val="autoZero"/>
        <c:auto val="1"/>
        <c:lblAlgn val="ctr"/>
        <c:lblOffset val="100"/>
        <c:noMultiLvlLbl val="0"/>
      </c:catAx>
      <c:valAx>
        <c:axId val="5074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41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[RU-DS-HW1-Kickstarter_McFarland.xlsx]BySubCategory!PivotTable2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3-4F27-8048-70B4754DA47B}"/>
            </c:ext>
          </c:extLst>
        </c:ser>
        <c:ser>
          <c:idx val="1"/>
          <c:order val="1"/>
          <c:tx>
            <c:strRef>
              <c:f>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3-4F27-8048-70B4754DA47B}"/>
            </c:ext>
          </c:extLst>
        </c:ser>
        <c:ser>
          <c:idx val="2"/>
          <c:order val="2"/>
          <c:tx>
            <c:strRef>
              <c:f>BySubCategory!$D$4:$D$5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3-4F27-8048-70B4754DA47B}"/>
            </c:ext>
          </c:extLst>
        </c:ser>
        <c:ser>
          <c:idx val="3"/>
          <c:order val="3"/>
          <c:tx>
            <c:strRef>
              <c:f>BySubCategory!$E$4:$E$5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E3-4F27-8048-70B4754DA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215784"/>
        <c:axId val="483214472"/>
      </c:barChart>
      <c:catAx>
        <c:axId val="483215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14472"/>
        <c:crosses val="autoZero"/>
        <c:auto val="1"/>
        <c:lblAlgn val="ctr"/>
        <c:lblOffset val="100"/>
        <c:noMultiLvlLbl val="0"/>
      </c:catAx>
      <c:valAx>
        <c:axId val="48321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1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[RU-DS-HW1-Kickstarter_McFarland.xlsx]ByMonth!PivotTable3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B-4E1A-8EE0-C642053E9202}"/>
            </c:ext>
          </c:extLst>
        </c:ser>
        <c:ser>
          <c:idx val="1"/>
          <c:order val="1"/>
          <c:tx>
            <c:strRef>
              <c:f>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3B-4E1A-8EE0-C642053E9202}"/>
            </c:ext>
          </c:extLst>
        </c:ser>
        <c:ser>
          <c:idx val="2"/>
          <c:order val="2"/>
          <c:tx>
            <c:strRef>
              <c:f>ByMonth!$D$4:$D$5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3B-4E1A-8EE0-C642053E9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290536"/>
        <c:axId val="507282992"/>
      </c:lineChart>
      <c:catAx>
        <c:axId val="50729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82992"/>
        <c:crosses val="autoZero"/>
        <c:auto val="1"/>
        <c:lblAlgn val="ctr"/>
        <c:lblOffset val="100"/>
        <c:noMultiLvlLbl val="0"/>
      </c:catAx>
      <c:valAx>
        <c:axId val="50728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Chances at Different Goal Ranges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'Bonus-ByGoalRange'!$B$1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'Bonus-ByGoalRange'!$A$2:$A$13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'Bonus-ByGoalRange'!$B$2:$B$13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EB25-4B76-B5EA-29C38F4F7BB1}"/>
            </c:ext>
          </c:extLst>
        </c:ser>
        <c:ser>
          <c:idx val="1"/>
          <c:order val="1"/>
          <c:tx>
            <c:strRef>
              <c:f>'Bonus-ByGoalRange'!$C$1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'Bonus-ByGoalRange'!$A$2:$A$13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'Bonus-ByGoalRange'!$C$2:$C$13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EB25-4B76-B5EA-29C38F4F7BB1}"/>
            </c:ext>
          </c:extLst>
        </c:ser>
        <c:ser>
          <c:idx val="6"/>
          <c:order val="6"/>
          <c:tx>
            <c:strRef>
              <c:f>'Bonus-ByGoalRange'!$H$1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'Bonus-ByGoalRange'!$A$2:$A$13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'Bonus-ByGoalRange'!$H$2:$H$13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25-4B76-B5EA-29C38F4F7BB1}"/>
            </c:ext>
          </c:extLst>
        </c:ser>
        <c:ser>
          <c:idx val="7"/>
          <c:order val="7"/>
          <c:tx>
            <c:strRef>
              <c:f>'Bonus-ByGoalRange'!$I$1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'Bonus-ByGoalRange'!$A$2:$A$13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'Bonus-ByGoalRange'!$I$2:$I$13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25-4B76-B5EA-29C38F4F7BB1}"/>
            </c:ext>
          </c:extLst>
        </c:ser>
        <c:ser>
          <c:idx val="8"/>
          <c:order val="8"/>
          <c:tx>
            <c:strRef>
              <c:f>'Bonus-ByGoalRange'!$J$1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'Bonus-ByGoalRange'!$A$2:$A$13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'Bonus-ByGoalRange'!$J$2:$J$13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25-4B76-B5EA-29C38F4F7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287256"/>
        <c:axId val="50728824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'Bonus-ByGoalRange'!$D$1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'Bonus-ByGoalRange'!$A$2:$A$13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'Bonus-ByGoalRange'!$D$2:$D$13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B25-4B76-B5EA-29C38F4F7BB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25-4B76-B5EA-29C38F4F7BB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B25-4B76-B5EA-29C38F4F7BB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'Bonus-ByGoalRange'!$G$2:$G$13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B25-4B76-B5EA-29C38F4F7BB1}"/>
                  </c:ext>
                </c:extLst>
              </c15:ser>
            </c15:filteredLineSeries>
          </c:ext>
        </c:extLst>
      </c:lineChart>
      <c:catAx>
        <c:axId val="50728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88240"/>
        <c:crosses val="autoZero"/>
        <c:auto val="1"/>
        <c:lblAlgn val="ctr"/>
        <c:lblOffset val="100"/>
        <c:noMultiLvlLbl val="0"/>
      </c:catAx>
      <c:valAx>
        <c:axId val="50728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8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746125</xdr:colOff>
      <xdr:row>0</xdr:row>
      <xdr:rowOff>19050</xdr:rowOff>
    </xdr:from>
    <xdr:to>
      <xdr:col>14</xdr:col>
      <xdr:colOff>301625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3</xdr:row>
      <xdr:rowOff>6350</xdr:rowOff>
    </xdr:from>
    <xdr:to>
      <xdr:col>11</xdr:col>
      <xdr:colOff>406399</xdr:colOff>
      <xdr:row>19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355606</xdr:colOff>
      <xdr:row>2</xdr:row>
      <xdr:rowOff>171450</xdr:rowOff>
    </xdr:from>
    <xdr:to>
      <xdr:col>12</xdr:col>
      <xdr:colOff>381006</xdr:colOff>
      <xdr:row>17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12700</xdr:rowOff>
    </xdr:from>
    <xdr:to>
      <xdr:col>5</xdr:col>
      <xdr:colOff>889000</xdr:colOff>
      <xdr:row>33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liott McFarland" refreshedDate="44077.407433101849" createdVersion="6" refreshedVersion="6" minRefreshableVersion="3" recordCount="4115">
  <cacheSource type="worksheet">
    <worksheetSource ref="A1:R1048576" sheet="Kickstarter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lliott McFarland" refreshedDate="44077.432744444443" createdVersion="6" refreshedVersion="6" minRefreshableVersion="3" recordCount="4115">
  <cacheSource type="worksheet">
    <worksheetSource ref="A1:T1048576" sheet="Kickstarter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10"/>
  </dataFields>
  <chartFormats count="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ame="Month"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name="Months" numFmtId="164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4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55" zoomScaleNormal="55" workbookViewId="0">
      <pane ySplit="1" topLeftCell="A479" activePane="bottomLeft" state="frozen"/>
      <selection pane="bottomLeft" activeCell="O4" sqref="O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7.81640625" bestFit="1" customWidth="1"/>
    <col min="17" max="17" width="12.36328125" bestFit="1" customWidth="1"/>
    <col min="18" max="18" width="17.6328125" bestFit="1" customWidth="1"/>
    <col min="19" max="19" width="22" style="1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</f>
        <v>1.3685882352941177</v>
      </c>
      <c r="P2" s="6">
        <f>$E2/$L2</f>
        <v>63.917582417582416</v>
      </c>
      <c r="Q2" t="str">
        <f>LEFT($N2,SEARCH("/",$N2,1)-1)</f>
        <v>film &amp; video</v>
      </c>
      <c r="R2" t="str">
        <f>RIGHT(N2,LEN(N2)-SEARCH("/",N2,SEARCH("/",N2)))</f>
        <v>television</v>
      </c>
      <c r="S2" s="11">
        <f>((($J2/60)/60)/24)+DATE(1970,1,1)</f>
        <v>42177.007071759261</v>
      </c>
      <c r="T2" s="11">
        <f>((($I2/60)/60)/24)+DATE(1970,1,1)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$E3/$D3</f>
        <v>1.4260827250608272</v>
      </c>
      <c r="P3" s="6">
        <f t="shared" ref="P3:P66" si="1">$E3/$L3</f>
        <v>185.48101265822785</v>
      </c>
      <c r="Q3" t="str">
        <f t="shared" ref="Q3:Q66" si="2">LEFT($N3,SEARCH("/",$N3,1)-1)</f>
        <v>film &amp; video</v>
      </c>
      <c r="R3" t="str">
        <f t="shared" ref="R3:R66" si="3">RIGHT(N3,LEN(N3)-SEARCH("/",N3,SEARCH("/",N3)))</f>
        <v>television</v>
      </c>
      <c r="S3" s="11">
        <f t="shared" ref="S3:S66" si="4">((($J3/60)/60)/24)+DATE(1970,1,1)</f>
        <v>42766.600497685184</v>
      </c>
      <c r="T3" s="11">
        <f t="shared" ref="T3:T66" si="5">((($I3/60)/60)/24)+DATE(1970,1,1)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$E67/$D67</f>
        <v>1.0752857142857142</v>
      </c>
      <c r="P67" s="6">
        <f t="shared" ref="P67:P130" si="7">$E67/$L67</f>
        <v>132.05263157894737</v>
      </c>
      <c r="Q67" t="str">
        <f t="shared" ref="Q67:Q130" si="8">LEFT($N67,SEARCH("/",$N67,1)-1)</f>
        <v>film &amp; video</v>
      </c>
      <c r="R67" t="str">
        <f t="shared" ref="R67:R130" si="9">RIGHT(N67,LEN(N67)-SEARCH("/",N67,SEARCH("/",N67)))</f>
        <v>shorts</v>
      </c>
      <c r="S67" s="11">
        <f t="shared" ref="S67:S130" si="10">((($J67/60)/60)/24)+DATE(1970,1,1)</f>
        <v>41835.821226851855</v>
      </c>
      <c r="T67" s="11">
        <f t="shared" ref="T67:T130" si="11">((($I67/60)/60)/24)+DATE(1970,1,1)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$E131/$D131</f>
        <v>0</v>
      </c>
      <c r="P131" s="6" t="e">
        <f t="shared" ref="P131:P194" si="13">$E131/$L131</f>
        <v>#DIV/0!</v>
      </c>
      <c r="Q131" t="str">
        <f t="shared" ref="Q131:Q194" si="14">LEFT($N131,SEARCH("/",$N131,1)-1)</f>
        <v>film &amp; video</v>
      </c>
      <c r="R131" t="str">
        <f t="shared" ref="R131:R194" si="15">RIGHT(N131,LEN(N131)-SEARCH("/",N131,SEARCH("/",N131)))</f>
        <v>science fiction</v>
      </c>
      <c r="S131" s="11">
        <f t="shared" ref="S131:S194" si="16">((($J131/60)/60)/24)+DATE(1970,1,1)</f>
        <v>41882.937303240738</v>
      </c>
      <c r="T131" s="11">
        <f t="shared" ref="T131:T194" si="17">((($I131/60)/60)/24)+DATE(1970,1,1)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$E195/$D195</f>
        <v>0</v>
      </c>
      <c r="P195" s="6" t="e">
        <f t="shared" ref="P195:P258" si="19">$E195/$L195</f>
        <v>#DIV/0!</v>
      </c>
      <c r="Q195" t="str">
        <f t="shared" ref="Q195:Q258" si="20">LEFT($N195,SEARCH("/",$N195,1)-1)</f>
        <v>film &amp; video</v>
      </c>
      <c r="R195" t="str">
        <f t="shared" ref="R195:R258" si="21">RIGHT(N195,LEN(N195)-SEARCH("/",N195,SEARCH("/",N195)))</f>
        <v>drama</v>
      </c>
      <c r="S195" s="11">
        <f t="shared" ref="S195:S258" si="22">((($J195/60)/60)/24)+DATE(1970,1,1)</f>
        <v>41911.934791666667</v>
      </c>
      <c r="T195" s="11">
        <f t="shared" ref="T195:T258" si="23">((($I195/60)/60)/24)+DATE(1970,1,1)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$E259/$D259</f>
        <v>1.0672648571428571</v>
      </c>
      <c r="P259" s="6">
        <f t="shared" ref="P259:P322" si="25">$E259/$L259</f>
        <v>66.70405357142856</v>
      </c>
      <c r="Q259" t="str">
        <f t="shared" ref="Q259:Q322" si="26">LEFT($N259,SEARCH("/",$N259,1)-1)</f>
        <v>film &amp; video</v>
      </c>
      <c r="R259" t="str">
        <f t="shared" ref="R259:R322" si="27">RIGHT(N259,LEN(N259)-SEARCH("/",N259,SEARCH("/",N259)))</f>
        <v>documentary</v>
      </c>
      <c r="S259" s="11">
        <f t="shared" ref="S259:S322" si="28">((($J259/60)/60)/24)+DATE(1970,1,1)</f>
        <v>42479.626875000002</v>
      </c>
      <c r="T259" s="11">
        <f t="shared" ref="T259:T322" si="29">((($I259/60)/60)/24)+DATE(1970,1,1)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$E323/$D323</f>
        <v>1.0266285714285714</v>
      </c>
      <c r="P323" s="6">
        <f t="shared" ref="P323:P386" si="31">$E323/$L323</f>
        <v>106.62314540059347</v>
      </c>
      <c r="Q323" t="str">
        <f t="shared" ref="Q323:Q386" si="32">LEFT($N323,SEARCH("/",$N323,1)-1)</f>
        <v>film &amp; video</v>
      </c>
      <c r="R323" t="str">
        <f t="shared" ref="R323:R386" si="33">RIGHT(N323,LEN(N323)-SEARCH("/",N323,SEARCH("/",N323)))</f>
        <v>documentary</v>
      </c>
      <c r="S323" s="11">
        <f t="shared" ref="S323:S386" si="34">((($J323/60)/60)/24)+DATE(1970,1,1)</f>
        <v>42647.446597222224</v>
      </c>
      <c r="T323" s="11">
        <f t="shared" ref="T323:T386" si="35">((($I323/60)/60)/24)+DATE(1970,1,1)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$E387/$D387</f>
        <v>1.05982</v>
      </c>
      <c r="P387" s="6">
        <f t="shared" ref="P387:P450" si="37">$E387/$L387</f>
        <v>111.79535864978902</v>
      </c>
      <c r="Q387" t="str">
        <f t="shared" ref="Q387:Q450" si="38">LEFT($N387,SEARCH("/",$N387,1)-1)</f>
        <v>film &amp; video</v>
      </c>
      <c r="R387" t="str">
        <f t="shared" ref="R387:R450" si="39">RIGHT(N387,LEN(N387)-SEARCH("/",N387,SEARCH("/",N387)))</f>
        <v>documentary</v>
      </c>
      <c r="S387" s="11">
        <f t="shared" ref="S387:S450" si="40">((($J387/60)/60)/24)+DATE(1970,1,1)</f>
        <v>41934.584502314814</v>
      </c>
      <c r="T387" s="11">
        <f t="shared" ref="T387:T450" si="41">((($I387/60)/60)/24)+DATE(1970,1,1)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$E451/$D451</f>
        <v>2.2499999999999999E-2</v>
      </c>
      <c r="P451" s="6">
        <f t="shared" ref="P451:P514" si="43">$E451/$L451</f>
        <v>9</v>
      </c>
      <c r="Q451" t="str">
        <f t="shared" ref="Q451:Q514" si="44">LEFT($N451,SEARCH("/",$N451,1)-1)</f>
        <v>film &amp; video</v>
      </c>
      <c r="R451" t="str">
        <f t="shared" ref="R451:R514" si="45">RIGHT(N451,LEN(N451)-SEARCH("/",N451,SEARCH("/",N451)))</f>
        <v>animation</v>
      </c>
      <c r="S451" s="11">
        <f t="shared" ref="S451:S514" si="46">((($J451/60)/60)/24)+DATE(1970,1,1)</f>
        <v>41534.568113425928</v>
      </c>
      <c r="T451" s="11">
        <f t="shared" ref="T451:T514" si="47">((($I451/60)/60)/24)+DATE(1970,1,1)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$E515/$D515</f>
        <v>0.13924</v>
      </c>
      <c r="P515" s="6">
        <f t="shared" ref="P515:P578" si="49">$E515/$L515</f>
        <v>102.38235294117646</v>
      </c>
      <c r="Q515" t="str">
        <f t="shared" ref="Q515:Q578" si="50">LEFT($N515,SEARCH("/",$N515,1)-1)</f>
        <v>film &amp; video</v>
      </c>
      <c r="R515" t="str">
        <f t="shared" ref="R515:R578" si="51">RIGHT(N515,LEN(N515)-SEARCH("/",N515,SEARCH("/",N515)))</f>
        <v>animation</v>
      </c>
      <c r="S515" s="11">
        <f t="shared" ref="S515:S578" si="52">((($J515/60)/60)/24)+DATE(1970,1,1)</f>
        <v>42552.653993055559</v>
      </c>
      <c r="T515" s="11">
        <f t="shared" ref="T515:T578" si="53">((($I515/60)/60)/24)+DATE(1970,1,1)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$E579/$D579</f>
        <v>2E-3</v>
      </c>
      <c r="P579" s="6">
        <f t="shared" ref="P579:P642" si="55">$E579/$L579</f>
        <v>10</v>
      </c>
      <c r="Q579" t="str">
        <f t="shared" ref="Q579:Q642" si="56">LEFT($N579,SEARCH("/",$N579,1)-1)</f>
        <v>technology</v>
      </c>
      <c r="R579" t="str">
        <f t="shared" ref="R579:R642" si="57">RIGHT(N579,LEN(N579)-SEARCH("/",N579,SEARCH("/",N579)))</f>
        <v>web</v>
      </c>
      <c r="S579" s="11">
        <f t="shared" ref="S579:S642" si="58">((($J579/60)/60)/24)+DATE(1970,1,1)</f>
        <v>42450.589143518519</v>
      </c>
      <c r="T579" s="11">
        <f t="shared" ref="T579:T642" si="59">((($I579/60)/60)/24)+DATE(1970,1,1)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$E643/$D643</f>
        <v>1.1916249999999999</v>
      </c>
      <c r="P643" s="6">
        <f t="shared" ref="P643:P706" si="61">$E643/$L643</f>
        <v>151.31746031746033</v>
      </c>
      <c r="Q643" t="str">
        <f t="shared" ref="Q643:Q706" si="62">LEFT($N643,SEARCH("/",$N643,1)-1)</f>
        <v>technology</v>
      </c>
      <c r="R643" t="str">
        <f t="shared" ref="R643:R706" si="63">RIGHT(N643,LEN(N643)-SEARCH("/",N643,SEARCH("/",N643)))</f>
        <v>wearables</v>
      </c>
      <c r="S643" s="11">
        <f t="shared" ref="S643:S706" si="64">((($J643/60)/60)/24)+DATE(1970,1,1)</f>
        <v>42199.57</v>
      </c>
      <c r="T643" s="11">
        <f t="shared" ref="T643:T706" si="65">((($I643/60)/60)/24)+DATE(1970,1,1)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$E707/$D707</f>
        <v>9.7699999999999992E-3</v>
      </c>
      <c r="P707" s="6">
        <f t="shared" ref="P707:P770" si="67">$E707/$L707</f>
        <v>195.4</v>
      </c>
      <c r="Q707" t="str">
        <f t="shared" ref="Q707:Q770" si="68">LEFT($N707,SEARCH("/",$N707,1)-1)</f>
        <v>technology</v>
      </c>
      <c r="R707" t="str">
        <f t="shared" ref="R707:R770" si="69">RIGHT(N707,LEN(N707)-SEARCH("/",N707,SEARCH("/",N707)))</f>
        <v>wearables</v>
      </c>
      <c r="S707" s="11">
        <f t="shared" ref="S707:S770" si="70">((($J707/60)/60)/24)+DATE(1970,1,1)</f>
        <v>42726.491643518515</v>
      </c>
      <c r="T707" s="11">
        <f t="shared" ref="T707:T770" si="71">((($I707/60)/60)/24)+DATE(1970,1,1)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$E771/$D771</f>
        <v>0.41399999999999998</v>
      </c>
      <c r="P771" s="6">
        <f t="shared" ref="P771:P834" si="73">$E771/$L771</f>
        <v>31.846153846153847</v>
      </c>
      <c r="Q771" t="str">
        <f t="shared" ref="Q771:Q834" si="74">LEFT($N771,SEARCH("/",$N771,1)-1)</f>
        <v>publishing</v>
      </c>
      <c r="R771" t="str">
        <f t="shared" ref="R771:R834" si="75">RIGHT(N771,LEN(N771)-SEARCH("/",N771,SEARCH("/",N771)))</f>
        <v>fiction</v>
      </c>
      <c r="S771" s="11">
        <f t="shared" ref="S771:S834" si="76">((($J771/60)/60)/24)+DATE(1970,1,1)</f>
        <v>41604.996458333335</v>
      </c>
      <c r="T771" s="11">
        <f t="shared" ref="T771:T834" si="77">((($I771/60)/60)/24)+DATE(1970,1,1)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$E835/$D835</f>
        <v>1.0166666666666666</v>
      </c>
      <c r="P835" s="6">
        <f t="shared" ref="P835:P898" si="79">$E835/$L835</f>
        <v>148.78048780487805</v>
      </c>
      <c r="Q835" t="str">
        <f t="shared" ref="Q835:Q898" si="80">LEFT($N835,SEARCH("/",$N835,1)-1)</f>
        <v>music</v>
      </c>
      <c r="R835" t="str">
        <f t="shared" ref="R835:R898" si="81">RIGHT(N835,LEN(N835)-SEARCH("/",N835,SEARCH("/",N835)))</f>
        <v>rock</v>
      </c>
      <c r="S835" s="11">
        <f t="shared" ref="S835:S898" si="82">((($J835/60)/60)/24)+DATE(1970,1,1)</f>
        <v>41718.878182870372</v>
      </c>
      <c r="T835" s="11">
        <f t="shared" ref="T835:T898" si="83">((($I835/60)/60)/24)+DATE(1970,1,1)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$E899/$D899</f>
        <v>0</v>
      </c>
      <c r="P899" s="6" t="e">
        <f t="shared" ref="P899:P962" si="85">$E899/$L899</f>
        <v>#DIV/0!</v>
      </c>
      <c r="Q899" t="str">
        <f t="shared" ref="Q899:Q962" si="86">LEFT($N899,SEARCH("/",$N899,1)-1)</f>
        <v>music</v>
      </c>
      <c r="R899" t="str">
        <f t="shared" ref="R899:R962" si="87">RIGHT(N899,LEN(N899)-SEARCH("/",N899,SEARCH("/",N899)))</f>
        <v>indie rock</v>
      </c>
      <c r="S899" s="11">
        <f t="shared" ref="S899:S962" si="88">((($J899/60)/60)/24)+DATE(1970,1,1)</f>
        <v>41211.688750000001</v>
      </c>
      <c r="T899" s="11">
        <f t="shared" ref="T899:T962" si="89">((($I899/60)/60)/24)+DATE(1970,1,1)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$E963/$D963</f>
        <v>0.42188421052631581</v>
      </c>
      <c r="P963" s="6">
        <f t="shared" ref="P963:P1026" si="91">$E963/$L963</f>
        <v>364.35454545454547</v>
      </c>
      <c r="Q963" t="str">
        <f t="shared" ref="Q963:Q1026" si="92">LEFT($N963,SEARCH("/",$N963,1)-1)</f>
        <v>technology</v>
      </c>
      <c r="R963" t="str">
        <f t="shared" ref="R963:R1026" si="93">RIGHT(N963,LEN(N963)-SEARCH("/",N963,SEARCH("/",N963)))</f>
        <v>wearables</v>
      </c>
      <c r="S963" s="11">
        <f t="shared" ref="S963:S1026" si="94">((($J963/60)/60)/24)+DATE(1970,1,1)</f>
        <v>42740.693692129629</v>
      </c>
      <c r="T963" s="11">
        <f t="shared" ref="T963:T1026" si="95">((($I963/60)/60)/24)+DATE(1970,1,1)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$E1027/$D1027</f>
        <v>1.099283142857143</v>
      </c>
      <c r="P1027" s="6">
        <f t="shared" ref="P1027:P1090" si="97">$E1027/$L1027</f>
        <v>71.848571428571432</v>
      </c>
      <c r="Q1027" t="str">
        <f t="shared" ref="Q1027:Q1090" si="98">LEFT($N1027,SEARCH("/",$N1027,1)-1)</f>
        <v>music</v>
      </c>
      <c r="R1027" t="str">
        <f t="shared" ref="R1027:R1090" si="99">RIGHT(N1027,LEN(N1027)-SEARCH("/",N1027,SEARCH("/",N1027)))</f>
        <v>electronic music</v>
      </c>
      <c r="S1027" s="11">
        <f t="shared" ref="S1027:S1090" si="100">((($J1027/60)/60)/24)+DATE(1970,1,1)</f>
        <v>42049.833761574075</v>
      </c>
      <c r="T1027" s="11">
        <f t="shared" ref="T1027:T1090" si="101">((($I1027/60)/60)/24)+DATE(1970,1,1)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$E1091/$D1091</f>
        <v>7.8266666666666665E-2</v>
      </c>
      <c r="P1091" s="6">
        <f t="shared" ref="P1091:P1154" si="103">$E1091/$L1091</f>
        <v>23.959183673469386</v>
      </c>
      <c r="Q1091" t="str">
        <f t="shared" ref="Q1091:Q1154" si="104">LEFT($N1091,SEARCH("/",$N1091,1)-1)</f>
        <v>games</v>
      </c>
      <c r="R1091" t="str">
        <f t="shared" ref="R1091:R1154" si="105">RIGHT(N1091,LEN(N1091)-SEARCH("/",N1091,SEARCH("/",N1091)))</f>
        <v>video games</v>
      </c>
      <c r="S1091" s="11">
        <f t="shared" ref="S1091:S1154" si="106">((($J1091/60)/60)/24)+DATE(1970,1,1)</f>
        <v>42151.189525462964</v>
      </c>
      <c r="T1091" s="11">
        <f t="shared" ref="T1091:T1154" si="107">((($I1091/60)/60)/24)+DATE(1970,1,1)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$E1155/$D1155</f>
        <v>6.2500000000000003E-3</v>
      </c>
      <c r="P1155" s="6">
        <f t="shared" ref="P1155:P1218" si="109">$E1155/$L1155</f>
        <v>50</v>
      </c>
      <c r="Q1155" t="str">
        <f t="shared" ref="Q1155:Q1218" si="110">LEFT($N1155,SEARCH("/",$N1155,1)-1)</f>
        <v>food</v>
      </c>
      <c r="R1155" t="str">
        <f t="shared" ref="R1155:R1218" si="111">RIGHT(N1155,LEN(N1155)-SEARCH("/",N1155,SEARCH("/",N1155)))</f>
        <v>food trucks</v>
      </c>
      <c r="S1155" s="11">
        <f t="shared" ref="S1155:S1218" si="112">((($J1155/60)/60)/24)+DATE(1970,1,1)</f>
        <v>42143.714178240742</v>
      </c>
      <c r="T1155" s="11">
        <f t="shared" ref="T1155:T1218" si="113">((($I1155/60)/60)/24)+DATE(1970,1,1)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$E1219/$D1219</f>
        <v>1.026</v>
      </c>
      <c r="P1219" s="6">
        <f t="shared" ref="P1219:P1282" si="115">$E1219/$L1219</f>
        <v>148.57377049180329</v>
      </c>
      <c r="Q1219" t="str">
        <f t="shared" ref="Q1219:Q1282" si="116">LEFT($N1219,SEARCH("/",$N1219,1)-1)</f>
        <v>photography</v>
      </c>
      <c r="R1219" t="str">
        <f t="shared" ref="R1219:R1282" si="117">RIGHT(N1219,LEN(N1219)-SEARCH("/",N1219,SEARCH("/",N1219)))</f>
        <v>photobooks</v>
      </c>
      <c r="S1219" s="11">
        <f t="shared" ref="S1219:S1282" si="118">((($J1219/60)/60)/24)+DATE(1970,1,1)</f>
        <v>42535.809490740736</v>
      </c>
      <c r="T1219" s="11">
        <f t="shared" ref="T1219:T1282" si="119">((($I1219/60)/60)/24)+DATE(1970,1,1)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$E1283/$D1283</f>
        <v>1.1071428571428572</v>
      </c>
      <c r="P1283" s="6">
        <f t="shared" ref="P1283:P1346" si="121">$E1283/$L1283</f>
        <v>104.72972972972973</v>
      </c>
      <c r="Q1283" t="str">
        <f t="shared" ref="Q1283:Q1346" si="122">LEFT($N1283,SEARCH("/",$N1283,1)-1)</f>
        <v>music</v>
      </c>
      <c r="R1283" t="str">
        <f t="shared" ref="R1283:R1346" si="123">RIGHT(N1283,LEN(N1283)-SEARCH("/",N1283,SEARCH("/",N1283)))</f>
        <v>rock</v>
      </c>
      <c r="S1283" s="11">
        <f t="shared" ref="S1283:S1346" si="124">((($J1283/60)/60)/24)+DATE(1970,1,1)</f>
        <v>41463.743472222224</v>
      </c>
      <c r="T1283" s="11">
        <f t="shared" ref="T1283:T1346" si="125">((($I1283/60)/60)/24)+DATE(1970,1,1)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$E1347/$D1347</f>
        <v>1.25</v>
      </c>
      <c r="P1347" s="6">
        <f t="shared" ref="P1347:P1410" si="127">$E1347/$L1347</f>
        <v>53.571428571428569</v>
      </c>
      <c r="Q1347" t="str">
        <f t="shared" ref="Q1347:Q1410" si="128">LEFT($N1347,SEARCH("/",$N1347,1)-1)</f>
        <v>publishing</v>
      </c>
      <c r="R1347" t="str">
        <f t="shared" ref="R1347:R1410" si="129">RIGHT(N1347,LEN(N1347)-SEARCH("/",N1347,SEARCH("/",N1347)))</f>
        <v>nonfiction</v>
      </c>
      <c r="S1347" s="11">
        <f t="shared" ref="S1347:S1410" si="130">((($J1347/60)/60)/24)+DATE(1970,1,1)</f>
        <v>41799.814340277779</v>
      </c>
      <c r="T1347" s="11">
        <f t="shared" ref="T1347:T1410" si="131">((($I1347/60)/60)/24)+DATE(1970,1,1)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$E1411/$D1411</f>
        <v>0</v>
      </c>
      <c r="P1411" s="6" t="e">
        <f t="shared" ref="P1411:P1474" si="133">$E1411/$L1411</f>
        <v>#DIV/0!</v>
      </c>
      <c r="Q1411" t="str">
        <f t="shared" ref="Q1411:Q1474" si="134">LEFT($N1411,SEARCH("/",$N1411,1)-1)</f>
        <v>publishing</v>
      </c>
      <c r="R1411" t="str">
        <f t="shared" ref="R1411:R1474" si="135">RIGHT(N1411,LEN(N1411)-SEARCH("/",N1411,SEARCH("/",N1411)))</f>
        <v>translations</v>
      </c>
      <c r="S1411" s="11">
        <f t="shared" ref="S1411:S1474" si="136">((($J1411/60)/60)/24)+DATE(1970,1,1)</f>
        <v>41945.133506944447</v>
      </c>
      <c r="T1411" s="11">
        <f t="shared" ref="T1411:T1474" si="137">((($I1411/60)/60)/24)+DATE(1970,1,1)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$E1475/$D1475</f>
        <v>1.20516</v>
      </c>
      <c r="P1475" s="6">
        <f t="shared" ref="P1475:P1538" si="139">$E1475/$L1475</f>
        <v>38.462553191489363</v>
      </c>
      <c r="Q1475" t="str">
        <f t="shared" ref="Q1475:Q1538" si="140">LEFT($N1475,SEARCH("/",$N1475,1)-1)</f>
        <v>publishing</v>
      </c>
      <c r="R1475" t="str">
        <f t="shared" ref="R1475:R1538" si="141">RIGHT(N1475,LEN(N1475)-SEARCH("/",N1475,SEARCH("/",N1475)))</f>
        <v>radio &amp; podcasts</v>
      </c>
      <c r="S1475" s="11">
        <f t="shared" ref="S1475:S1538" si="142">((($J1475/60)/60)/24)+DATE(1970,1,1)</f>
        <v>40939.979618055557</v>
      </c>
      <c r="T1475" s="11">
        <f t="shared" ref="T1475:T1538" si="143">((($I1475/60)/60)/24)+DATE(1970,1,1)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$E1539/$D1539</f>
        <v>1.7989999999999999</v>
      </c>
      <c r="P1539" s="6">
        <f t="shared" ref="P1539:P1602" si="145">$E1539/$L1539</f>
        <v>96.375</v>
      </c>
      <c r="Q1539" t="str">
        <f t="shared" ref="Q1539:Q1602" si="146">LEFT($N1539,SEARCH("/",$N1539,1)-1)</f>
        <v>photography</v>
      </c>
      <c r="R1539" t="str">
        <f t="shared" ref="R1539:R1602" si="147">RIGHT(N1539,LEN(N1539)-SEARCH("/",N1539,SEARCH("/",N1539)))</f>
        <v>photobooks</v>
      </c>
      <c r="S1539" s="11">
        <f t="shared" ref="S1539:S1602" si="148">((($J1539/60)/60)/24)+DATE(1970,1,1)</f>
        <v>42552.315127314811</v>
      </c>
      <c r="T1539" s="11">
        <f t="shared" ref="T1539:T1602" si="149">((($I1539/60)/60)/24)+DATE(1970,1,1)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$E1603/$D1603</f>
        <v>1.082492</v>
      </c>
      <c r="P1603" s="6">
        <f t="shared" ref="P1603:P1666" si="151">$E1603/$L1603</f>
        <v>48.325535714285714</v>
      </c>
      <c r="Q1603" t="str">
        <f t="shared" ref="Q1603:Q1666" si="152">LEFT($N1603,SEARCH("/",$N1603,1)-1)</f>
        <v>music</v>
      </c>
      <c r="R1603" t="str">
        <f t="shared" ref="R1603:R1666" si="153">RIGHT(N1603,LEN(N1603)-SEARCH("/",N1603,SEARCH("/",N1603)))</f>
        <v>rock</v>
      </c>
      <c r="S1603" s="11">
        <f t="shared" ref="S1603:S1666" si="154">((($J1603/60)/60)/24)+DATE(1970,1,1)</f>
        <v>40638.092974537038</v>
      </c>
      <c r="T1603" s="11">
        <f t="shared" ref="T1603:T1666" si="155">((($I1603/60)/60)/24)+DATE(1970,1,1)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$E1667/$D1667</f>
        <v>1.1945714285714286</v>
      </c>
      <c r="P1667" s="6">
        <f t="shared" ref="P1667:P1730" si="157">$E1667/$L1667</f>
        <v>44.956989247311824</v>
      </c>
      <c r="Q1667" t="str">
        <f t="shared" ref="Q1667:Q1730" si="158">LEFT($N1667,SEARCH("/",$N1667,1)-1)</f>
        <v>music</v>
      </c>
      <c r="R1667" t="str">
        <f t="shared" ref="R1667:R1730" si="159">RIGHT(N1667,LEN(N1667)-SEARCH("/",N1667,SEARCH("/",N1667)))</f>
        <v>pop</v>
      </c>
      <c r="S1667" s="11">
        <f t="shared" ref="S1667:S1730" si="160">((($J1667/60)/60)/24)+DATE(1970,1,1)</f>
        <v>40564.649456018517</v>
      </c>
      <c r="T1667" s="11">
        <f t="shared" ref="T1667:T1730" si="161">((($I1667/60)/60)/24)+DATE(1970,1,1)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$E1731/$D1731</f>
        <v>0</v>
      </c>
      <c r="P1731" s="6" t="e">
        <f t="shared" ref="P1731:P1794" si="163">$E1731/$L1731</f>
        <v>#DIV/0!</v>
      </c>
      <c r="Q1731" t="str">
        <f t="shared" ref="Q1731:Q1794" si="164">LEFT($N1731,SEARCH("/",$N1731,1)-1)</f>
        <v>music</v>
      </c>
      <c r="R1731" t="str">
        <f t="shared" ref="R1731:R1794" si="165">RIGHT(N1731,LEN(N1731)-SEARCH("/",N1731,SEARCH("/",N1731)))</f>
        <v>faith</v>
      </c>
      <c r="S1731" s="11">
        <f t="shared" ref="S1731:S1794" si="166">((($J1731/60)/60)/24)+DATE(1970,1,1)</f>
        <v>42471.052152777775</v>
      </c>
      <c r="T1731" s="11">
        <f t="shared" ref="T1731:T1794" si="167">((($I1731/60)/60)/24)+DATE(1970,1,1)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$E1795/$D1795</f>
        <v>1.3333333333333334E-2</v>
      </c>
      <c r="P1795" s="6">
        <f t="shared" ref="P1795:P1858" si="169">$E1795/$L1795</f>
        <v>20</v>
      </c>
      <c r="Q1795" t="str">
        <f t="shared" ref="Q1795:Q1858" si="170">LEFT($N1795,SEARCH("/",$N1795,1)-1)</f>
        <v>photography</v>
      </c>
      <c r="R1795" t="str">
        <f t="shared" ref="R1795:R1858" si="171">RIGHT(N1795,LEN(N1795)-SEARCH("/",N1795,SEARCH("/",N1795)))</f>
        <v>photobooks</v>
      </c>
      <c r="S1795" s="11">
        <f t="shared" ref="S1795:S1858" si="172">((($J1795/60)/60)/24)+DATE(1970,1,1)</f>
        <v>41940.89166666667</v>
      </c>
      <c r="T1795" s="11">
        <f t="shared" ref="T1795:T1858" si="173">((($I1795/60)/60)/24)+DATE(1970,1,1)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$E1859/$D1859</f>
        <v>1</v>
      </c>
      <c r="P1859" s="6">
        <f t="shared" ref="P1859:P1922" si="175">$E1859/$L1859</f>
        <v>136.36363636363637</v>
      </c>
      <c r="Q1859" t="str">
        <f t="shared" ref="Q1859:Q1922" si="176">LEFT($N1859,SEARCH("/",$N1859,1)-1)</f>
        <v>music</v>
      </c>
      <c r="R1859" t="str">
        <f t="shared" ref="R1859:R1922" si="177">RIGHT(N1859,LEN(N1859)-SEARCH("/",N1859,SEARCH("/",N1859)))</f>
        <v>rock</v>
      </c>
      <c r="S1859" s="11">
        <f t="shared" ref="S1859:S1922" si="178">((($J1859/60)/60)/24)+DATE(1970,1,1)</f>
        <v>41864.76866898148</v>
      </c>
      <c r="T1859" s="11">
        <f t="shared" ref="T1859:T1922" si="179">((($I1859/60)/60)/24)+DATE(1970,1,1)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$E1923/$D1923</f>
        <v>1.3680000000000001</v>
      </c>
      <c r="P1923" s="6">
        <f t="shared" ref="P1923:P1986" si="181">$E1923/$L1923</f>
        <v>54</v>
      </c>
      <c r="Q1923" t="str">
        <f t="shared" ref="Q1923:Q1986" si="182">LEFT($N1923,SEARCH("/",$N1923,1)-1)</f>
        <v>music</v>
      </c>
      <c r="R1923" t="str">
        <f t="shared" ref="R1923:R1986" si="183">RIGHT(N1923,LEN(N1923)-SEARCH("/",N1923,SEARCH("/",N1923)))</f>
        <v>indie rock</v>
      </c>
      <c r="S1923" s="11">
        <f t="shared" ref="S1923:S1986" si="184">((($J1923/60)/60)/24)+DATE(1970,1,1)</f>
        <v>41074.221562500003</v>
      </c>
      <c r="T1923" s="11">
        <f t="shared" ref="T1923:T1986" si="185">((($I1923/60)/60)/24)+DATE(1970,1,1)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$E1987/$D1987</f>
        <v>3.1875000000000001E-2</v>
      </c>
      <c r="P1987" s="6">
        <f t="shared" ref="P1987:P2050" si="187">$E1987/$L1987</f>
        <v>12.75</v>
      </c>
      <c r="Q1987" t="str">
        <f t="shared" ref="Q1987:Q2050" si="188">LEFT($N1987,SEARCH("/",$N1987,1)-1)</f>
        <v>photography</v>
      </c>
      <c r="R1987" t="str">
        <f t="shared" ref="R1987:R2050" si="189">RIGHT(N1987,LEN(N1987)-SEARCH("/",N1987,SEARCH("/",N1987)))</f>
        <v>people</v>
      </c>
      <c r="S1987" s="11">
        <f t="shared" ref="S1987:S2050" si="190">((($J1987/60)/60)/24)+DATE(1970,1,1)</f>
        <v>42555.698738425926</v>
      </c>
      <c r="T1987" s="11">
        <f t="shared" ref="T1987:T2050" si="191">((($I1987/60)/60)/24)+DATE(1970,1,1)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$E2051/$D2051</f>
        <v>1.2019070000000001</v>
      </c>
      <c r="P2051" s="6">
        <f t="shared" ref="P2051:P2114" si="193">$E2051/$L2051</f>
        <v>80.991037735849048</v>
      </c>
      <c r="Q2051" t="str">
        <f t="shared" ref="Q2051:Q2114" si="194">LEFT($N2051,SEARCH("/",$N2051,1)-1)</f>
        <v>technology</v>
      </c>
      <c r="R2051" t="str">
        <f t="shared" ref="R2051:R2114" si="195">RIGHT(N2051,LEN(N2051)-SEARCH("/",N2051,SEARCH("/",N2051)))</f>
        <v>hardware</v>
      </c>
      <c r="S2051" s="11">
        <f t="shared" ref="S2051:S2114" si="196">((($J2051/60)/60)/24)+DATE(1970,1,1)</f>
        <v>41575.527349537035</v>
      </c>
      <c r="T2051" s="11">
        <f t="shared" ref="T2051:T2114" si="197">((($I2051/60)/60)/24)+DATE(1970,1,1)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$E2115/$D2115</f>
        <v>1.0485714285714285</v>
      </c>
      <c r="P2115" s="6">
        <f t="shared" ref="P2115:P2178" si="199">$E2115/$L2115</f>
        <v>68.598130841121488</v>
      </c>
      <c r="Q2115" t="str">
        <f t="shared" ref="Q2115:Q2178" si="200">LEFT($N2115,SEARCH("/",$N2115,1)-1)</f>
        <v>music</v>
      </c>
      <c r="R2115" t="str">
        <f t="shared" ref="R2115:R2178" si="201">RIGHT(N2115,LEN(N2115)-SEARCH("/",N2115,SEARCH("/",N2115)))</f>
        <v>indie rock</v>
      </c>
      <c r="S2115" s="11">
        <f t="shared" ref="S2115:S2178" si="202">((($J2115/60)/60)/24)+DATE(1970,1,1)</f>
        <v>41870.86546296296</v>
      </c>
      <c r="T2115" s="11">
        <f t="shared" ref="T2115:T2178" si="203">((($I2115/60)/60)/24)+DATE(1970,1,1)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$E2179/$D2179</f>
        <v>1.0012000000000001</v>
      </c>
      <c r="P2179" s="6">
        <f t="shared" ref="P2179:P2242" si="205">$E2179/$L2179</f>
        <v>65.868421052631575</v>
      </c>
      <c r="Q2179" t="str">
        <f t="shared" ref="Q2179:Q2242" si="206">LEFT($N2179,SEARCH("/",$N2179,1)-1)</f>
        <v>music</v>
      </c>
      <c r="R2179" t="str">
        <f t="shared" ref="R2179:R2242" si="207">RIGHT(N2179,LEN(N2179)-SEARCH("/",N2179,SEARCH("/",N2179)))</f>
        <v>rock</v>
      </c>
      <c r="S2179" s="11">
        <f t="shared" ref="S2179:S2242" si="208">((($J2179/60)/60)/24)+DATE(1970,1,1)</f>
        <v>42502.250775462962</v>
      </c>
      <c r="T2179" s="11">
        <f t="shared" ref="T2179:T2242" si="209">((($I2179/60)/60)/24)+DATE(1970,1,1)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$E2243/$D2243</f>
        <v>8.0640000000000001</v>
      </c>
      <c r="P2243" s="6">
        <f t="shared" ref="P2243:P2306" si="211">$E2243/$L2243</f>
        <v>49.472392638036808</v>
      </c>
      <c r="Q2243" t="str">
        <f t="shared" ref="Q2243:Q2306" si="212">LEFT($N2243,SEARCH("/",$N2243,1)-1)</f>
        <v>games</v>
      </c>
      <c r="R2243" t="str">
        <f t="shared" ref="R2243:R2306" si="213">RIGHT(N2243,LEN(N2243)-SEARCH("/",N2243,SEARCH("/",N2243)))</f>
        <v>tabletop games</v>
      </c>
      <c r="S2243" s="11">
        <f t="shared" ref="S2243:S2306" si="214">((($J2243/60)/60)/24)+DATE(1970,1,1)</f>
        <v>42766.827546296292</v>
      </c>
      <c r="T2243" s="11">
        <f t="shared" ref="T2243:T2306" si="215">((($I2243/60)/60)/24)+DATE(1970,1,1)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$E2307/$D2307</f>
        <v>1.0122777777777778</v>
      </c>
      <c r="P2307" s="6">
        <f t="shared" ref="P2307:P2370" si="217">$E2307/$L2307</f>
        <v>109.10778443113773</v>
      </c>
      <c r="Q2307" t="str">
        <f t="shared" ref="Q2307:Q2370" si="218">LEFT($N2307,SEARCH("/",$N2307,1)-1)</f>
        <v>music</v>
      </c>
      <c r="R2307" t="str">
        <f t="shared" ref="R2307:R2370" si="219">RIGHT(N2307,LEN(N2307)-SEARCH("/",N2307,SEARCH("/",N2307)))</f>
        <v>indie rock</v>
      </c>
      <c r="S2307" s="11">
        <f t="shared" ref="S2307:S2370" si="220">((($J2307/60)/60)/24)+DATE(1970,1,1)</f>
        <v>41834.695277777777</v>
      </c>
      <c r="T2307" s="11">
        <f t="shared" ref="T2307:T2370" si="221">((($I2307/60)/60)/24)+DATE(1970,1,1)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$E2371/$D2371</f>
        <v>0</v>
      </c>
      <c r="P2371" s="6" t="e">
        <f t="shared" ref="P2371:P2434" si="223">$E2371/$L2371</f>
        <v>#DIV/0!</v>
      </c>
      <c r="Q2371" t="str">
        <f t="shared" ref="Q2371:Q2434" si="224">LEFT($N2371,SEARCH("/",$N2371,1)-1)</f>
        <v>technology</v>
      </c>
      <c r="R2371" t="str">
        <f t="shared" ref="R2371:R2434" si="225">RIGHT(N2371,LEN(N2371)-SEARCH("/",N2371,SEARCH("/",N2371)))</f>
        <v>web</v>
      </c>
      <c r="S2371" s="11">
        <f t="shared" ref="S2371:S2434" si="226">((($J2371/60)/60)/24)+DATE(1970,1,1)</f>
        <v>42380.812627314815</v>
      </c>
      <c r="T2371" s="11">
        <f t="shared" ref="T2371:T2434" si="227">((($I2371/60)/60)/24)+DATE(1970,1,1)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$E2435/$D2435</f>
        <v>0</v>
      </c>
      <c r="P2435" s="6" t="e">
        <f t="shared" ref="P2435:P2498" si="229">$E2435/$L2435</f>
        <v>#DIV/0!</v>
      </c>
      <c r="Q2435" t="str">
        <f t="shared" ref="Q2435:Q2498" si="230">LEFT($N2435,SEARCH("/",$N2435,1)-1)</f>
        <v>food</v>
      </c>
      <c r="R2435" t="str">
        <f t="shared" ref="R2435:R2498" si="231">RIGHT(N2435,LEN(N2435)-SEARCH("/",N2435,SEARCH("/",N2435)))</f>
        <v>food trucks</v>
      </c>
      <c r="S2435" s="11">
        <f t="shared" ref="S2435:S2498" si="232">((($J2435/60)/60)/24)+DATE(1970,1,1)</f>
        <v>42397.89980324074</v>
      </c>
      <c r="T2435" s="11">
        <f t="shared" ref="T2435:T2498" si="233">((($I2435/60)/60)/24)+DATE(1970,1,1)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$E2499/$D2499</f>
        <v>1.127715</v>
      </c>
      <c r="P2499" s="6">
        <f t="shared" ref="P2499:P2562" si="235">$E2499/$L2499</f>
        <v>80.551071428571419</v>
      </c>
      <c r="Q2499" t="str">
        <f t="shared" ref="Q2499:Q2562" si="236">LEFT($N2499,SEARCH("/",$N2499,1)-1)</f>
        <v>music</v>
      </c>
      <c r="R2499" t="str">
        <f t="shared" ref="R2499:R2562" si="237">RIGHT(N2499,LEN(N2499)-SEARCH("/",N2499,SEARCH("/",N2499)))</f>
        <v>indie rock</v>
      </c>
      <c r="S2499" s="11">
        <f t="shared" ref="S2499:S2562" si="238">((($J2499/60)/60)/24)+DATE(1970,1,1)</f>
        <v>40730.878912037035</v>
      </c>
      <c r="T2499" s="11">
        <f t="shared" ref="T2499:T2562" si="239">((($I2499/60)/60)/24)+DATE(1970,1,1)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$E2563/$D2563</f>
        <v>0</v>
      </c>
      <c r="P2563" s="6" t="e">
        <f t="shared" ref="P2563:P2626" si="241">$E2563/$L2563</f>
        <v>#DIV/0!</v>
      </c>
      <c r="Q2563" t="str">
        <f t="shared" ref="Q2563:Q2626" si="242">LEFT($N2563,SEARCH("/",$N2563,1)-1)</f>
        <v>food</v>
      </c>
      <c r="R2563" t="str">
        <f t="shared" ref="R2563:R2626" si="243">RIGHT(N2563,LEN(N2563)-SEARCH("/",N2563,SEARCH("/",N2563)))</f>
        <v>food trucks</v>
      </c>
      <c r="S2563" s="11">
        <f t="shared" ref="S2563:S2626" si="244">((($J2563/60)/60)/24)+DATE(1970,1,1)</f>
        <v>42260.528807870374</v>
      </c>
      <c r="T2563" s="11">
        <f t="shared" ref="T2563:T2626" si="245">((($I2563/60)/60)/24)+DATE(1970,1,1)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$E2627/$D2627</f>
        <v>9.56</v>
      </c>
      <c r="P2627" s="6">
        <f t="shared" ref="P2627:P2690" si="247">$E2627/$L2627</f>
        <v>27.576923076923077</v>
      </c>
      <c r="Q2627" t="str">
        <f t="shared" ref="Q2627:Q2690" si="248">LEFT($N2627,SEARCH("/",$N2627,1)-1)</f>
        <v>technology</v>
      </c>
      <c r="R2627" t="str">
        <f t="shared" ref="R2627:R2690" si="249">RIGHT(N2627,LEN(N2627)-SEARCH("/",N2627,SEARCH("/",N2627)))</f>
        <v>space exploration</v>
      </c>
      <c r="S2627" s="11">
        <f t="shared" ref="S2627:S2690" si="250">((($J2627/60)/60)/24)+DATE(1970,1,1)</f>
        <v>42658.810277777782</v>
      </c>
      <c r="T2627" s="11">
        <f t="shared" ref="T2627:T2690" si="251">((($I2627/60)/60)/24)+DATE(1970,1,1)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$E2691/$D2691</f>
        <v>2.8571428571428571E-5</v>
      </c>
      <c r="P2691" s="6">
        <f t="shared" ref="P2691:P2754" si="253">$E2691/$L2691</f>
        <v>1</v>
      </c>
      <c r="Q2691" t="str">
        <f t="shared" ref="Q2691:Q2754" si="254">LEFT($N2691,SEARCH("/",$N2691,1)-1)</f>
        <v>food</v>
      </c>
      <c r="R2691" t="str">
        <f t="shared" ref="R2691:R2754" si="255">RIGHT(N2691,LEN(N2691)-SEARCH("/",N2691,SEARCH("/",N2691)))</f>
        <v>food trucks</v>
      </c>
      <c r="S2691" s="11">
        <f t="shared" ref="S2691:S2754" si="256">((($J2691/60)/60)/24)+DATE(1970,1,1)</f>
        <v>42551.961689814809</v>
      </c>
      <c r="T2691" s="11">
        <f t="shared" ref="T2691:T2754" si="257">((($I2691/60)/60)/24)+DATE(1970,1,1)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$E2755/$D2755</f>
        <v>0.19</v>
      </c>
      <c r="P2755" s="6">
        <f t="shared" ref="P2755:P2818" si="259">$E2755/$L2755</f>
        <v>47.5</v>
      </c>
      <c r="Q2755" t="str">
        <f t="shared" ref="Q2755:Q2818" si="260">LEFT($N2755,SEARCH("/",$N2755,1)-1)</f>
        <v>publishing</v>
      </c>
      <c r="R2755" t="str">
        <f t="shared" ref="R2755:R2818" si="261">RIGHT(N2755,LEN(N2755)-SEARCH("/",N2755,SEARCH("/",N2755)))</f>
        <v>children's books</v>
      </c>
      <c r="S2755" s="11">
        <f t="shared" ref="S2755:S2818" si="262">((($J2755/60)/60)/24)+DATE(1970,1,1)</f>
        <v>41117.900729166664</v>
      </c>
      <c r="T2755" s="11">
        <f t="shared" ref="T2755:T2818" si="263">((($I2755/60)/60)/24)+DATE(1970,1,1)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$E2819/$D2819</f>
        <v>1.3</v>
      </c>
      <c r="P2819" s="6">
        <f t="shared" ref="P2819:P2882" si="265">$E2819/$L2819</f>
        <v>23.636363636363637</v>
      </c>
      <c r="Q2819" t="str">
        <f t="shared" ref="Q2819:Q2882" si="266">LEFT($N2819,SEARCH("/",$N2819,1)-1)</f>
        <v>theater</v>
      </c>
      <c r="R2819" t="str">
        <f t="shared" ref="R2819:R2882" si="267">RIGHT(N2819,LEN(N2819)-SEARCH("/",N2819,SEARCH("/",N2819)))</f>
        <v>plays</v>
      </c>
      <c r="S2819" s="11">
        <f t="shared" ref="S2819:S2882" si="268">((($J2819/60)/60)/24)+DATE(1970,1,1)</f>
        <v>42023.634976851856</v>
      </c>
      <c r="T2819" s="11">
        <f t="shared" ref="T2819:T2882" si="269">((($I2819/60)/60)/24)+DATE(1970,1,1)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$E2883/$D2883</f>
        <v>0</v>
      </c>
      <c r="P2883" s="6" t="e">
        <f t="shared" ref="P2883:P2946" si="271">$E2883/$L2883</f>
        <v>#DIV/0!</v>
      </c>
      <c r="Q2883" t="str">
        <f t="shared" ref="Q2883:Q2946" si="272">LEFT($N2883,SEARCH("/",$N2883,1)-1)</f>
        <v>theater</v>
      </c>
      <c r="R2883" t="str">
        <f t="shared" ref="R2883:R2946" si="273">RIGHT(N2883,LEN(N2883)-SEARCH("/",N2883,SEARCH("/",N2883)))</f>
        <v>plays</v>
      </c>
      <c r="S2883" s="11">
        <f t="shared" ref="S2883:S2946" si="274">((($J2883/60)/60)/24)+DATE(1970,1,1)</f>
        <v>41916.597638888888</v>
      </c>
      <c r="T2883" s="11">
        <f t="shared" ref="T2883:T2946" si="275">((($I2883/60)/60)/24)+DATE(1970,1,1)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$E2947/$D2947</f>
        <v>0</v>
      </c>
      <c r="P2947" s="6" t="e">
        <f t="shared" ref="P2947:P3010" si="277">$E2947/$L2947</f>
        <v>#DIV/0!</v>
      </c>
      <c r="Q2947" t="str">
        <f t="shared" ref="Q2947:Q3010" si="278">LEFT($N2947,SEARCH("/",$N2947,1)-1)</f>
        <v>theater</v>
      </c>
      <c r="R2947" t="str">
        <f t="shared" ref="R2947:R3010" si="279">RIGHT(N2947,LEN(N2947)-SEARCH("/",N2947,SEARCH("/",N2947)))</f>
        <v>spaces</v>
      </c>
      <c r="S2947" s="11">
        <f t="shared" ref="S2947:S3010" si="280">((($J2947/60)/60)/24)+DATE(1970,1,1)</f>
        <v>42118.139583333337</v>
      </c>
      <c r="T2947" s="11">
        <f t="shared" ref="T2947:T3010" si="281">((($I2947/60)/60)/24)+DATE(1970,1,1)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$E3011/$D3011</f>
        <v>1.19756</v>
      </c>
      <c r="P3011" s="6">
        <f t="shared" ref="P3011:P3074" si="283">$E3011/$L3011</f>
        <v>233.8984375</v>
      </c>
      <c r="Q3011" t="str">
        <f t="shared" ref="Q3011:Q3074" si="284">LEFT($N3011,SEARCH("/",$N3011,1)-1)</f>
        <v>theater</v>
      </c>
      <c r="R3011" t="str">
        <f t="shared" ref="R3011:R3074" si="285">RIGHT(N3011,LEN(N3011)-SEARCH("/",N3011,SEARCH("/",N3011)))</f>
        <v>spaces</v>
      </c>
      <c r="S3011" s="11">
        <f t="shared" ref="S3011:S3074" si="286">((($J3011/60)/60)/24)+DATE(1970,1,1)</f>
        <v>41939.569907407407</v>
      </c>
      <c r="T3011" s="11">
        <f t="shared" ref="T3011:T3074" si="287">((($I3011/60)/60)/24)+DATE(1970,1,1)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$E3075/$D3075</f>
        <v>2.3035714285714285E-4</v>
      </c>
      <c r="P3075" s="6">
        <f t="shared" ref="P3075:P3138" si="289">$E3075/$L3075</f>
        <v>92.142857142857139</v>
      </c>
      <c r="Q3075" t="str">
        <f t="shared" ref="Q3075:Q3138" si="290">LEFT($N3075,SEARCH("/",$N3075,1)-1)</f>
        <v>theater</v>
      </c>
      <c r="R3075" t="str">
        <f t="shared" ref="R3075:R3138" si="291">RIGHT(N3075,LEN(N3075)-SEARCH("/",N3075,SEARCH("/",N3075)))</f>
        <v>spaces</v>
      </c>
      <c r="S3075" s="11">
        <f t="shared" ref="S3075:S3138" si="292">((($J3075/60)/60)/24)+DATE(1970,1,1)</f>
        <v>42111.684027777781</v>
      </c>
      <c r="T3075" s="11">
        <f t="shared" ref="T3075:T3138" si="293">((($I3075/60)/60)/24)+DATE(1970,1,1)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$E3139/$D3139</f>
        <v>3.3333333333333333E-2</v>
      </c>
      <c r="P3139" s="6">
        <f t="shared" ref="P3139:P3202" si="295">$E3139/$L3139</f>
        <v>50</v>
      </c>
      <c r="Q3139" t="str">
        <f t="shared" ref="Q3139:Q3202" si="296">LEFT($N3139,SEARCH("/",$N3139,1)-1)</f>
        <v>theater</v>
      </c>
      <c r="R3139" t="str">
        <f t="shared" ref="R3139:R3202" si="297">RIGHT(N3139,LEN(N3139)-SEARCH("/",N3139,SEARCH("/",N3139)))</f>
        <v>plays</v>
      </c>
      <c r="S3139" s="11">
        <f t="shared" ref="S3139:S3202" si="298">((($J3139/60)/60)/24)+DATE(1970,1,1)</f>
        <v>42807.885057870371</v>
      </c>
      <c r="T3139" s="11">
        <f t="shared" ref="T3139:T3202" si="299">((($I3139/60)/60)/24)+DATE(1970,1,1)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$E3203/$D3203</f>
        <v>1.2500000000000001E-2</v>
      </c>
      <c r="P3203" s="6">
        <f t="shared" ref="P3203:P3266" si="301">$E3203/$L3203</f>
        <v>12.5</v>
      </c>
      <c r="Q3203" t="str">
        <f t="shared" ref="Q3203:Q3266" si="302">LEFT($N3203,SEARCH("/",$N3203,1)-1)</f>
        <v>theater</v>
      </c>
      <c r="R3203" t="str">
        <f t="shared" ref="R3203:R3266" si="303">RIGHT(N3203,LEN(N3203)-SEARCH("/",N3203,SEARCH("/",N3203)))</f>
        <v>musical</v>
      </c>
      <c r="S3203" s="11">
        <f t="shared" ref="S3203:S3266" si="304">((($J3203/60)/60)/24)+DATE(1970,1,1)</f>
        <v>41861.767094907409</v>
      </c>
      <c r="T3203" s="11">
        <f t="shared" ref="T3203:T3266" si="305">((($I3203/60)/60)/24)+DATE(1970,1,1)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$E3267/$D3267</f>
        <v>1.64</v>
      </c>
      <c r="P3267" s="6">
        <f t="shared" ref="P3267:P3330" si="307">$E3267/$L3267</f>
        <v>70.285714285714292</v>
      </c>
      <c r="Q3267" t="str">
        <f t="shared" ref="Q3267:Q3330" si="308">LEFT($N3267,SEARCH("/",$N3267,1)-1)</f>
        <v>theater</v>
      </c>
      <c r="R3267" t="str">
        <f t="shared" ref="R3267:R3330" si="309">RIGHT(N3267,LEN(N3267)-SEARCH("/",N3267,SEARCH("/",N3267)))</f>
        <v>plays</v>
      </c>
      <c r="S3267" s="11">
        <f t="shared" ref="S3267:S3330" si="310">((($J3267/60)/60)/24)+DATE(1970,1,1)</f>
        <v>42311.711979166663</v>
      </c>
      <c r="T3267" s="11">
        <f t="shared" ref="T3267:T3330" si="311">((($I3267/60)/60)/24)+DATE(1970,1,1)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$E3331/$D3331</f>
        <v>1.1679999999999999</v>
      </c>
      <c r="P3331" s="6">
        <f t="shared" ref="P3331:P3394" si="313">$E3331/$L3331</f>
        <v>44.92307692307692</v>
      </c>
      <c r="Q3331" t="str">
        <f t="shared" ref="Q3331:Q3394" si="314">LEFT($N3331,SEARCH("/",$N3331,1)-1)</f>
        <v>theater</v>
      </c>
      <c r="R3331" t="str">
        <f t="shared" ref="R3331:R3394" si="315">RIGHT(N3331,LEN(N3331)-SEARCH("/",N3331,SEARCH("/",N3331)))</f>
        <v>plays</v>
      </c>
      <c r="S3331" s="11">
        <f t="shared" ref="S3331:S3394" si="316">((($J3331/60)/60)/24)+DATE(1970,1,1)</f>
        <v>41837.323009259257</v>
      </c>
      <c r="T3331" s="11">
        <f t="shared" ref="T3331:T3394" si="317">((($I3331/60)/60)/24)+DATE(1970,1,1)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$E3395/$D3395</f>
        <v>1.0580000000000001</v>
      </c>
      <c r="P3395" s="6">
        <f t="shared" ref="P3395:P3458" si="319">$E3395/$L3395</f>
        <v>36.06818181818182</v>
      </c>
      <c r="Q3395" t="str">
        <f t="shared" ref="Q3395:Q3458" si="320">LEFT($N3395,SEARCH("/",$N3395,1)-1)</f>
        <v>theater</v>
      </c>
      <c r="R3395" t="str">
        <f t="shared" ref="R3395:R3458" si="321">RIGHT(N3395,LEN(N3395)-SEARCH("/",N3395,SEARCH("/",N3395)))</f>
        <v>plays</v>
      </c>
      <c r="S3395" s="11">
        <f t="shared" ref="S3395:S3458" si="322">((($J3395/60)/60)/24)+DATE(1970,1,1)</f>
        <v>41923.921643518523</v>
      </c>
      <c r="T3395" s="11">
        <f t="shared" ref="T3395:T3458" si="323">((($I3395/60)/60)/24)+DATE(1970,1,1)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$E3459/$D3459</f>
        <v>1.4019999999999999</v>
      </c>
      <c r="P3459" s="6">
        <f t="shared" ref="P3459:P3522" si="325">$E3459/$L3459</f>
        <v>50.981818181818184</v>
      </c>
      <c r="Q3459" t="str">
        <f t="shared" ref="Q3459:Q3522" si="326">LEFT($N3459,SEARCH("/",$N3459,1)-1)</f>
        <v>theater</v>
      </c>
      <c r="R3459" t="str">
        <f t="shared" ref="R3459:R3522" si="327">RIGHT(N3459,LEN(N3459)-SEARCH("/",N3459,SEARCH("/",N3459)))</f>
        <v>plays</v>
      </c>
      <c r="S3459" s="11">
        <f t="shared" ref="S3459:S3522" si="328">((($J3459/60)/60)/24)+DATE(1970,1,1)</f>
        <v>42016.706678240742</v>
      </c>
      <c r="T3459" s="11">
        <f t="shared" ref="T3459:T3522" si="329">((($I3459/60)/60)/24)+DATE(1970,1,1)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$E3523/$D3523</f>
        <v>1.6942857142857144</v>
      </c>
      <c r="P3523" s="6">
        <f t="shared" ref="P3523:P3586" si="331">$E3523/$L3523</f>
        <v>45.615384615384613</v>
      </c>
      <c r="Q3523" t="str">
        <f t="shared" ref="Q3523:Q3586" si="332">LEFT($N3523,SEARCH("/",$N3523,1)-1)</f>
        <v>theater</v>
      </c>
      <c r="R3523" t="str">
        <f t="shared" ref="R3523:R3586" si="333">RIGHT(N3523,LEN(N3523)-SEARCH("/",N3523,SEARCH("/",N3523)))</f>
        <v>plays</v>
      </c>
      <c r="S3523" s="11">
        <f t="shared" ref="S3523:S3586" si="334">((($J3523/60)/60)/24)+DATE(1970,1,1)</f>
        <v>41881.361342592594</v>
      </c>
      <c r="T3523" s="11">
        <f t="shared" ref="T3523:T3586" si="335">((($I3523/60)/60)/24)+DATE(1970,1,1)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$E3587/$D3587</f>
        <v>1.1911764705882353</v>
      </c>
      <c r="P3587" s="6">
        <f t="shared" ref="P3587:P3650" si="337">$E3587/$L3587</f>
        <v>176.08695652173913</v>
      </c>
      <c r="Q3587" t="str">
        <f t="shared" ref="Q3587:Q3650" si="338">LEFT($N3587,SEARCH("/",$N3587,1)-1)</f>
        <v>theater</v>
      </c>
      <c r="R3587" t="str">
        <f t="shared" ref="R3587:R3650" si="339">RIGHT(N3587,LEN(N3587)-SEARCH("/",N3587,SEARCH("/",N3587)))</f>
        <v>plays</v>
      </c>
      <c r="S3587" s="11">
        <f t="shared" ref="S3587:S3650" si="340">((($J3587/60)/60)/24)+DATE(1970,1,1)</f>
        <v>41964.716319444444</v>
      </c>
      <c r="T3587" s="11">
        <f t="shared" ref="T3587:T3650" si="341">((($I3587/60)/60)/24)+DATE(1970,1,1)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$E3651/$D3651</f>
        <v>1.04</v>
      </c>
      <c r="P3651" s="6">
        <f t="shared" ref="P3651:P3714" si="343">$E3651/$L3651</f>
        <v>97.5</v>
      </c>
      <c r="Q3651" t="str">
        <f t="shared" ref="Q3651:Q3714" si="344">LEFT($N3651,SEARCH("/",$N3651,1)-1)</f>
        <v>theater</v>
      </c>
      <c r="R3651" t="str">
        <f t="shared" ref="R3651:R3714" si="345">RIGHT(N3651,LEN(N3651)-SEARCH("/",N3651,SEARCH("/",N3651)))</f>
        <v>plays</v>
      </c>
      <c r="S3651" s="11">
        <f t="shared" ref="S3651:S3714" si="346">((($J3651/60)/60)/24)+DATE(1970,1,1)</f>
        <v>41780.712893518517</v>
      </c>
      <c r="T3651" s="11">
        <f t="shared" ref="T3651:T3714" si="347">((($I3651/60)/60)/24)+DATE(1970,1,1)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$E3715/$D3715</f>
        <v>1.0149999999999999</v>
      </c>
      <c r="P3715" s="6">
        <f t="shared" ref="P3715:P3778" si="349">$E3715/$L3715</f>
        <v>106.84210526315789</v>
      </c>
      <c r="Q3715" t="str">
        <f t="shared" ref="Q3715:Q3778" si="350">LEFT($N3715,SEARCH("/",$N3715,1)-1)</f>
        <v>theater</v>
      </c>
      <c r="R3715" t="str">
        <f t="shared" ref="R3715:R3778" si="351">RIGHT(N3715,LEN(N3715)-SEARCH("/",N3715,SEARCH("/",N3715)))</f>
        <v>plays</v>
      </c>
      <c r="S3715" s="11">
        <f t="shared" ref="S3715:S3778" si="352">((($J3715/60)/60)/24)+DATE(1970,1,1)</f>
        <v>42505.738032407404</v>
      </c>
      <c r="T3715" s="11">
        <f t="shared" ref="T3715:T3778" si="353">((($I3715/60)/60)/24)+DATE(1970,1,1)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$E3779/$D3779</f>
        <v>1.4319999999999999</v>
      </c>
      <c r="P3779" s="6">
        <f t="shared" ref="P3779:P3842" si="355">$E3779/$L3779</f>
        <v>48.542372881355931</v>
      </c>
      <c r="Q3779" t="str">
        <f t="shared" ref="Q3779:Q3842" si="356">LEFT($N3779,SEARCH("/",$N3779,1)-1)</f>
        <v>theater</v>
      </c>
      <c r="R3779" t="str">
        <f t="shared" ref="R3779:R3842" si="357">RIGHT(N3779,LEN(N3779)-SEARCH("/",N3779,SEARCH("/",N3779)))</f>
        <v>musical</v>
      </c>
      <c r="S3779" s="11">
        <f t="shared" ref="S3779:S3842" si="358">((($J3779/60)/60)/24)+DATE(1970,1,1)</f>
        <v>41887.111354166671</v>
      </c>
      <c r="T3779" s="11">
        <f t="shared" ref="T3779:T3842" si="359">((($I3779/60)/60)/24)+DATE(1970,1,1)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$E3843/$D3843</f>
        <v>8.72E-2</v>
      </c>
      <c r="P3843" s="6">
        <f t="shared" ref="P3843:P3906" si="361">$E3843/$L3843</f>
        <v>25.647058823529413</v>
      </c>
      <c r="Q3843" t="str">
        <f t="shared" ref="Q3843:Q3906" si="362">LEFT($N3843,SEARCH("/",$N3843,1)-1)</f>
        <v>theater</v>
      </c>
      <c r="R3843" t="str">
        <f t="shared" ref="R3843:R3906" si="363">RIGHT(N3843,LEN(N3843)-SEARCH("/",N3843,SEARCH("/",N3843)))</f>
        <v>plays</v>
      </c>
      <c r="S3843" s="11">
        <f t="shared" ref="S3843:S3906" si="364">((($J3843/60)/60)/24)+DATE(1970,1,1)</f>
        <v>41780.785729166666</v>
      </c>
      <c r="T3843" s="11">
        <f t="shared" ref="T3843:T3906" si="365">((($I3843/60)/60)/24)+DATE(1970,1,1)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$E3907/$D3907</f>
        <v>0.11533333333333333</v>
      </c>
      <c r="P3907" s="6">
        <f t="shared" ref="P3907:P3970" si="367">$E3907/$L3907</f>
        <v>24.714285714285715</v>
      </c>
      <c r="Q3907" t="str">
        <f t="shared" ref="Q3907:Q3970" si="368">LEFT($N3907,SEARCH("/",$N3907,1)-1)</f>
        <v>theater</v>
      </c>
      <c r="R3907" t="str">
        <f t="shared" ref="R3907:R3970" si="369">RIGHT(N3907,LEN(N3907)-SEARCH("/",N3907,SEARCH("/",N3907)))</f>
        <v>plays</v>
      </c>
      <c r="S3907" s="11">
        <f t="shared" ref="S3907:S3970" si="370">((($J3907/60)/60)/24)+DATE(1970,1,1)</f>
        <v>42124.623877314814</v>
      </c>
      <c r="T3907" s="11">
        <f t="shared" ref="T3907:T3970" si="371">((($I3907/60)/60)/24)+DATE(1970,1,1)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$E3971/$D3971</f>
        <v>7.4690265486725665E-2</v>
      </c>
      <c r="P3971" s="6">
        <f t="shared" ref="P3971:P4034" si="373">$E3971/$L3971</f>
        <v>35.166666666666664</v>
      </c>
      <c r="Q3971" t="str">
        <f t="shared" ref="Q3971:Q4034" si="374">LEFT($N3971,SEARCH("/",$N3971,1)-1)</f>
        <v>theater</v>
      </c>
      <c r="R3971" t="str">
        <f t="shared" ref="R3971:R4034" si="375">RIGHT(N3971,LEN(N3971)-SEARCH("/",N3971,SEARCH("/",N3971)))</f>
        <v>plays</v>
      </c>
      <c r="S3971" s="11">
        <f t="shared" ref="S3971:S4034" si="376">((($J3971/60)/60)/24)+DATE(1970,1,1)</f>
        <v>42601.854699074072</v>
      </c>
      <c r="T3971" s="11">
        <f t="shared" ref="T3971:T4034" si="377">((($I3971/60)/60)/24)+DATE(1970,1,1)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$E4035/$D4035</f>
        <v>0.25698702928870293</v>
      </c>
      <c r="P4035" s="6">
        <f t="shared" ref="P4035:P4098" si="379">$E4035/$L4035</f>
        <v>65.340319148936175</v>
      </c>
      <c r="Q4035" t="str">
        <f t="shared" ref="Q4035:Q4098" si="380">LEFT($N4035,SEARCH("/",$N4035,1)-1)</f>
        <v>theater</v>
      </c>
      <c r="R4035" t="str">
        <f t="shared" ref="R4035:R4098" si="381">RIGHT(N4035,LEN(N4035)-SEARCH("/",N4035,SEARCH("/",N4035)))</f>
        <v>plays</v>
      </c>
      <c r="S4035" s="11">
        <f t="shared" ref="S4035:S4098" si="382">((($J4035/60)/60)/24)+DATE(1970,1,1)</f>
        <v>42614.268796296295</v>
      </c>
      <c r="T4035" s="11">
        <f t="shared" ref="T4035:T4098" si="383">((($I4035/60)/60)/24)+DATE(1970,1,1)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$E4099/$D4099</f>
        <v>0</v>
      </c>
      <c r="P4099" s="6" t="e">
        <f t="shared" ref="P4099:P4115" si="385">$E4099/$L4099</f>
        <v>#DIV/0!</v>
      </c>
      <c r="Q4099" t="str">
        <f t="shared" ref="Q4099:Q4115" si="386">LEFT($N4099,SEARCH("/",$N4099,1)-1)</f>
        <v>theater</v>
      </c>
      <c r="R4099" t="str">
        <f t="shared" ref="R4099:R4115" si="387">RIGHT(N4099,LEN(N4099)-SEARCH("/",N4099,SEARCH("/",N4099)))</f>
        <v>plays</v>
      </c>
      <c r="S4099" s="11">
        <f t="shared" ref="S4099:S4115" si="388">((($J4099/60)/60)/24)+DATE(1970,1,1)</f>
        <v>42344.824502314819</v>
      </c>
      <c r="T4099" s="11">
        <f t="shared" ref="T4099:T4115" si="389">((($I4099/60)/60)/24)+DATE(1970,1,1)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ellIs" dxfId="8" priority="2" operator="equal">
      <formula>"canceled"</formula>
    </cfRule>
    <cfRule type="cellIs" dxfId="7" priority="3" operator="equal">
      <formula>"failed"</formula>
    </cfRule>
    <cfRule type="cellIs" dxfId="6" priority="4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21" sqref="A21"/>
    </sheetView>
  </sheetViews>
  <sheetFormatPr defaultRowHeight="14.5" x14ac:dyDescent="0.35"/>
  <cols>
    <col min="1" max="1" width="16.36328125" customWidth="1"/>
    <col min="2" max="2" width="15.26953125" customWidth="1"/>
    <col min="3" max="3" width="5.453125" customWidth="1"/>
    <col min="4" max="4" width="8.08984375" customWidth="1"/>
    <col min="5" max="5" width="3.6328125" customWidth="1"/>
    <col min="6" max="6" width="10.7265625" customWidth="1"/>
    <col min="7" max="7" width="10.7265625" bestFit="1" customWidth="1"/>
  </cols>
  <sheetData>
    <row r="1" spans="1:6" x14ac:dyDescent="0.35">
      <c r="A1" s="7" t="s">
        <v>8223</v>
      </c>
      <c r="B1" t="s">
        <v>8322</v>
      </c>
    </row>
    <row r="3" spans="1:6" x14ac:dyDescent="0.35">
      <c r="A3" s="7" t="s">
        <v>8380</v>
      </c>
      <c r="B3" s="7" t="s">
        <v>8321</v>
      </c>
    </row>
    <row r="4" spans="1:6" x14ac:dyDescent="0.3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abSelected="1" workbookViewId="0">
      <selection activeCell="F2" sqref="F2"/>
    </sheetView>
  </sheetViews>
  <sheetFormatPr defaultRowHeight="14.5" x14ac:dyDescent="0.35"/>
  <cols>
    <col min="1" max="1" width="16.36328125" customWidth="1"/>
    <col min="2" max="2" width="15.26953125" bestFit="1" customWidth="1"/>
    <col min="3" max="3" width="5.453125" customWidth="1"/>
    <col min="4" max="4" width="8.08984375" customWidth="1"/>
    <col min="5" max="5" width="3.6328125" customWidth="1"/>
    <col min="6" max="7" width="10.7265625" customWidth="1"/>
    <col min="8" max="42" width="15.7265625" bestFit="1" customWidth="1"/>
    <col min="43" max="43" width="10.7265625" bestFit="1" customWidth="1"/>
  </cols>
  <sheetData>
    <row r="1" spans="1:6" x14ac:dyDescent="0.35">
      <c r="A1" s="7" t="s">
        <v>8223</v>
      </c>
      <c r="B1" t="s">
        <v>8322</v>
      </c>
    </row>
    <row r="2" spans="1:6" x14ac:dyDescent="0.35">
      <c r="A2" s="7" t="s">
        <v>8379</v>
      </c>
      <c r="B2" t="s">
        <v>8322</v>
      </c>
    </row>
    <row r="4" spans="1:6" x14ac:dyDescent="0.35">
      <c r="A4" s="7" t="s">
        <v>8380</v>
      </c>
      <c r="B4" s="7" t="s">
        <v>8321</v>
      </c>
    </row>
    <row r="5" spans="1:6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9" sqref="B9"/>
    </sheetView>
  </sheetViews>
  <sheetFormatPr defaultRowHeight="14.5" x14ac:dyDescent="0.35"/>
  <cols>
    <col min="1" max="1" width="16.36328125" customWidth="1"/>
    <col min="2" max="2" width="15.26953125" bestFit="1" customWidth="1"/>
    <col min="3" max="3" width="5.453125" customWidth="1"/>
    <col min="4" max="4" width="8.08984375" bestFit="1" customWidth="1"/>
    <col min="5" max="5" width="10.7265625" customWidth="1"/>
    <col min="6" max="7" width="10.7265625" bestFit="1" customWidth="1"/>
  </cols>
  <sheetData>
    <row r="1" spans="1:5" x14ac:dyDescent="0.35">
      <c r="A1" s="7" t="s">
        <v>8379</v>
      </c>
      <c r="B1" t="s">
        <v>8322</v>
      </c>
    </row>
    <row r="2" spans="1:5" x14ac:dyDescent="0.35">
      <c r="A2" s="7" t="s">
        <v>8378</v>
      </c>
      <c r="B2" t="s">
        <v>8322</v>
      </c>
    </row>
    <row r="4" spans="1:5" x14ac:dyDescent="0.35">
      <c r="A4" s="7" t="s">
        <v>8380</v>
      </c>
      <c r="B4" s="7" t="s">
        <v>8321</v>
      </c>
    </row>
    <row r="5" spans="1:5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8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8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8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8" t="s">
        <v>8375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8" t="s">
        <v>8366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8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8" t="s">
        <v>8367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8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8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8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8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8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8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H6" sqref="H6"/>
    </sheetView>
  </sheetViews>
  <sheetFormatPr defaultRowHeight="14.5" x14ac:dyDescent="0.35"/>
  <cols>
    <col min="1" max="1" width="26.81640625" customWidth="1"/>
    <col min="2" max="3" width="5.81640625" hidden="1" customWidth="1"/>
    <col min="4" max="4" width="16.6328125" bestFit="1" customWidth="1"/>
    <col min="5" max="5" width="13.08984375" bestFit="1" customWidth="1"/>
    <col min="6" max="6" width="15.7265625" bestFit="1" customWidth="1"/>
    <col min="7" max="7" width="12" bestFit="1" customWidth="1"/>
    <col min="8" max="8" width="19.08984375" bestFit="1" customWidth="1"/>
    <col min="9" max="9" width="15.453125" bestFit="1" customWidth="1"/>
    <col min="10" max="10" width="18.1796875" bestFit="1" customWidth="1"/>
  </cols>
  <sheetData>
    <row r="1" spans="1:10" x14ac:dyDescent="0.35">
      <c r="A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I1" t="s">
        <v>8387</v>
      </c>
      <c r="J1" t="s">
        <v>8388</v>
      </c>
    </row>
    <row r="2" spans="1:10" x14ac:dyDescent="0.35">
      <c r="A2" t="s">
        <v>8389</v>
      </c>
      <c r="B2">
        <v>0</v>
      </c>
      <c r="C2">
        <v>999</v>
      </c>
      <c r="D2" s="13">
        <f>IF(ISBLANK($C2),COUNTIFS(KickstarterData!$D:$D,"&gt;="&amp;$B2,KickstarterData!$F:$F,RIGHT(D$1,LEN(D$1)-SEARCH(" ",D$1,SEARCH(" ",D$1)))),COUNTIFS(KickstarterData!$D:$D,"&gt;="&amp;$B2,KickstarterData!$D:$D,"&lt;="&amp;$C2,KickstarterData!$F:$F,RIGHT(D$1,LEN(D$1)-SEARCH(" ",D$1,SEARCH(" ",D$1)))))</f>
        <v>322</v>
      </c>
      <c r="E2" s="13">
        <f>IF(ISBLANK($C2),COUNTIFS(KickstarterData!$D:$D,"&gt;="&amp;$B2,KickstarterData!$F:$F,RIGHT(E$1,LEN(E$1)-SEARCH(" ",E$1,SEARCH(" ",E$1)))),COUNTIFS(KickstarterData!$D:$D,"&gt;="&amp;$B2,KickstarterData!$D:$D,"&lt;="&amp;$C2,KickstarterData!$F:$F,RIGHT(E$1,LEN(E$1)-SEARCH(" ",E$1,SEARCH(" ",E$1)))))</f>
        <v>113</v>
      </c>
      <c r="F2" s="13">
        <f>IF(ISBLANK($C2),COUNTIFS(KickstarterData!$D:$D,"&gt;="&amp;$B2,KickstarterData!$F:$F,RIGHT(F$1,LEN(F$1)-SEARCH(" ",F$1,SEARCH(" ",F$1)))),COUNTIFS(KickstarterData!$D:$D,"&gt;="&amp;$B2,KickstarterData!$D:$D,"&lt;="&amp;$C2,KickstarterData!$F:$F,RIGHT(F$1,LEN(F$1)-SEARCH(" ",F$1,SEARCH(" ",F$1)))))</f>
        <v>18</v>
      </c>
      <c r="G2">
        <f>SUM(D2:F2)</f>
        <v>453</v>
      </c>
      <c r="H2" s="5">
        <f>D2/$G2</f>
        <v>0.71081677704194257</v>
      </c>
      <c r="I2" s="5">
        <f t="shared" ref="I2:J13" si="0">E2/$G2</f>
        <v>0.24944812362030905</v>
      </c>
      <c r="J2" s="5">
        <f t="shared" si="0"/>
        <v>3.9735099337748346E-2</v>
      </c>
    </row>
    <row r="3" spans="1:10" x14ac:dyDescent="0.35">
      <c r="A3" t="s">
        <v>8390</v>
      </c>
      <c r="B3">
        <v>1000</v>
      </c>
      <c r="C3">
        <v>4999</v>
      </c>
      <c r="D3" s="13">
        <f>IF(ISBLANK($C3),COUNTIFS(KickstarterData!$D:$D,"&gt;="&amp;$B3,KickstarterData!$F:$F,RIGHT(D$1,LEN(D$1)-SEARCH(" ",D$1,SEARCH(" ",D$1)))),COUNTIFS(KickstarterData!$D:$D,"&gt;="&amp;$B3,KickstarterData!$D:$D,"&lt;="&amp;$C3,KickstarterData!$F:$F,RIGHT(D$1,LEN(D$1)-SEARCH(" ",D$1,SEARCH(" ",D$1)))))</f>
        <v>932</v>
      </c>
      <c r="E3" s="13">
        <f>IF(ISBLANK($C3),COUNTIFS(KickstarterData!$D:$D,"&gt;="&amp;$B3,KickstarterData!$F:$F,RIGHT(E$1,LEN(E$1)-SEARCH(" ",E$1,SEARCH(" ",E$1)))),COUNTIFS(KickstarterData!$D:$D,"&gt;="&amp;$B3,KickstarterData!$D:$D,"&lt;="&amp;$C3,KickstarterData!$F:$F,RIGHT(E$1,LEN(E$1)-SEARCH(" ",E$1,SEARCH(" ",E$1)))))</f>
        <v>420</v>
      </c>
      <c r="F3" s="13">
        <f>IF(ISBLANK($C3),COUNTIFS(KickstarterData!$D:$D,"&gt;="&amp;$B3,KickstarterData!$F:$F,RIGHT(F$1,LEN(F$1)-SEARCH(" ",F$1,SEARCH(" ",F$1)))),COUNTIFS(KickstarterData!$D:$D,"&gt;="&amp;$B3,KickstarterData!$D:$D,"&lt;="&amp;$C3,KickstarterData!$F:$F,RIGHT(F$1,LEN(F$1)-SEARCH(" ",F$1,SEARCH(" ",F$1)))))</f>
        <v>60</v>
      </c>
      <c r="G3">
        <f t="shared" ref="G3:G13" si="1">SUM(D3:F3)</f>
        <v>1412</v>
      </c>
      <c r="H3" s="5">
        <f t="shared" ref="H3:H13" si="2">D3/$G3</f>
        <v>0.66005665722379603</v>
      </c>
      <c r="I3" s="5">
        <f t="shared" si="0"/>
        <v>0.29745042492917845</v>
      </c>
      <c r="J3" s="5">
        <f t="shared" si="0"/>
        <v>4.2492917847025496E-2</v>
      </c>
    </row>
    <row r="4" spans="1:10" x14ac:dyDescent="0.35">
      <c r="A4" t="s">
        <v>8391</v>
      </c>
      <c r="B4">
        <v>5000</v>
      </c>
      <c r="C4">
        <v>9999</v>
      </c>
      <c r="D4" s="13">
        <f>IF(ISBLANK($C4),COUNTIFS(KickstarterData!$D:$D,"&gt;="&amp;$B4,KickstarterData!$F:$F,RIGHT(D$1,LEN(D$1)-SEARCH(" ",D$1,SEARCH(" ",D$1)))),COUNTIFS(KickstarterData!$D:$D,"&gt;="&amp;$B4,KickstarterData!$D:$D,"&lt;="&amp;$C4,KickstarterData!$F:$F,RIGHT(D$1,LEN(D$1)-SEARCH(" ",D$1,SEARCH(" ",D$1)))))</f>
        <v>381</v>
      </c>
      <c r="E4" s="13">
        <f>IF(ISBLANK($C4),COUNTIFS(KickstarterData!$D:$D,"&gt;="&amp;$B4,KickstarterData!$F:$F,RIGHT(E$1,LEN(E$1)-SEARCH(" ",E$1,SEARCH(" ",E$1)))),COUNTIFS(KickstarterData!$D:$D,"&gt;="&amp;$B4,KickstarterData!$D:$D,"&lt;="&amp;$C4,KickstarterData!$F:$F,RIGHT(E$1,LEN(E$1)-SEARCH(" ",E$1,SEARCH(" ",E$1)))))</f>
        <v>283</v>
      </c>
      <c r="F4" s="13">
        <f>IF(ISBLANK($C4),COUNTIFS(KickstarterData!$D:$D,"&gt;="&amp;$B4,KickstarterData!$F:$F,RIGHT(F$1,LEN(F$1)-SEARCH(" ",F$1,SEARCH(" ",F$1)))),COUNTIFS(KickstarterData!$D:$D,"&gt;="&amp;$B4,KickstarterData!$D:$D,"&lt;="&amp;$C4,KickstarterData!$F:$F,RIGHT(F$1,LEN(F$1)-SEARCH(" ",F$1,SEARCH(" ",F$1)))))</f>
        <v>52</v>
      </c>
      <c r="G4">
        <f t="shared" si="1"/>
        <v>716</v>
      </c>
      <c r="H4" s="5">
        <f t="shared" si="2"/>
        <v>0.53212290502793291</v>
      </c>
      <c r="I4" s="5">
        <f t="shared" si="0"/>
        <v>0.39525139664804471</v>
      </c>
      <c r="J4" s="5">
        <f t="shared" si="0"/>
        <v>7.2625698324022353E-2</v>
      </c>
    </row>
    <row r="5" spans="1:10" x14ac:dyDescent="0.35">
      <c r="A5" t="s">
        <v>8392</v>
      </c>
      <c r="B5">
        <v>10000</v>
      </c>
      <c r="C5">
        <v>14999</v>
      </c>
      <c r="D5" s="13">
        <f>IF(ISBLANK($C5),COUNTIFS(KickstarterData!$D:$D,"&gt;="&amp;$B5,KickstarterData!$F:$F,RIGHT(D$1,LEN(D$1)-SEARCH(" ",D$1,SEARCH(" ",D$1)))),COUNTIFS(KickstarterData!$D:$D,"&gt;="&amp;$B5,KickstarterData!$D:$D,"&lt;="&amp;$C5,KickstarterData!$F:$F,RIGHT(D$1,LEN(D$1)-SEARCH(" ",D$1,SEARCH(" ",D$1)))))</f>
        <v>168</v>
      </c>
      <c r="E5" s="13">
        <f>IF(ISBLANK($C5),COUNTIFS(KickstarterData!$D:$D,"&gt;="&amp;$B5,KickstarterData!$F:$F,RIGHT(E$1,LEN(E$1)-SEARCH(" ",E$1,SEARCH(" ",E$1)))),COUNTIFS(KickstarterData!$D:$D,"&gt;="&amp;$B5,KickstarterData!$D:$D,"&lt;="&amp;$C5,KickstarterData!$F:$F,RIGHT(E$1,LEN(E$1)-SEARCH(" ",E$1,SEARCH(" ",E$1)))))</f>
        <v>144</v>
      </c>
      <c r="F5" s="13">
        <f>IF(ISBLANK($C5),COUNTIFS(KickstarterData!$D:$D,"&gt;="&amp;$B5,KickstarterData!$F:$F,RIGHT(F$1,LEN(F$1)-SEARCH(" ",F$1,SEARCH(" ",F$1)))),COUNTIFS(KickstarterData!$D:$D,"&gt;="&amp;$B5,KickstarterData!$D:$D,"&lt;="&amp;$C5,KickstarterData!$F:$F,RIGHT(F$1,LEN(F$1)-SEARCH(" ",F$1,SEARCH(" ",F$1)))))</f>
        <v>40</v>
      </c>
      <c r="G5">
        <f t="shared" si="1"/>
        <v>352</v>
      </c>
      <c r="H5" s="5">
        <f t="shared" si="2"/>
        <v>0.47727272727272729</v>
      </c>
      <c r="I5" s="5">
        <f t="shared" si="0"/>
        <v>0.40909090909090912</v>
      </c>
      <c r="J5" s="5">
        <f t="shared" si="0"/>
        <v>0.11363636363636363</v>
      </c>
    </row>
    <row r="6" spans="1:10" x14ac:dyDescent="0.35">
      <c r="A6" t="s">
        <v>8393</v>
      </c>
      <c r="B6">
        <v>15000</v>
      </c>
      <c r="C6">
        <v>19999</v>
      </c>
      <c r="D6" s="13">
        <f>IF(ISBLANK($C6),COUNTIFS(KickstarterData!$D:$D,"&gt;="&amp;$B6,KickstarterData!$F:$F,RIGHT(D$1,LEN(D$1)-SEARCH(" ",D$1,SEARCH(" ",D$1)))),COUNTIFS(KickstarterData!$D:$D,"&gt;="&amp;$B6,KickstarterData!$D:$D,"&lt;="&amp;$C6,KickstarterData!$F:$F,RIGHT(D$1,LEN(D$1)-SEARCH(" ",D$1,SEARCH(" ",D$1)))))</f>
        <v>94</v>
      </c>
      <c r="E6" s="13">
        <f>IF(ISBLANK($C6),COUNTIFS(KickstarterData!$D:$D,"&gt;="&amp;$B6,KickstarterData!$F:$F,RIGHT(E$1,LEN(E$1)-SEARCH(" ",E$1,SEARCH(" ",E$1)))),COUNTIFS(KickstarterData!$D:$D,"&gt;="&amp;$B6,KickstarterData!$D:$D,"&lt;="&amp;$C6,KickstarterData!$F:$F,RIGHT(E$1,LEN(E$1)-SEARCH(" ",E$1,SEARCH(" ",E$1)))))</f>
        <v>90</v>
      </c>
      <c r="F6" s="13">
        <f>IF(ISBLANK($C6),COUNTIFS(KickstarterData!$D:$D,"&gt;="&amp;$B6,KickstarterData!$F:$F,RIGHT(F$1,LEN(F$1)-SEARCH(" ",F$1,SEARCH(" ",F$1)))),COUNTIFS(KickstarterData!$D:$D,"&gt;="&amp;$B6,KickstarterData!$D:$D,"&lt;="&amp;$C6,KickstarterData!$F:$F,RIGHT(F$1,LEN(F$1)-SEARCH(" ",F$1,SEARCH(" ",F$1)))))</f>
        <v>17</v>
      </c>
      <c r="G6">
        <f t="shared" si="1"/>
        <v>201</v>
      </c>
      <c r="H6" s="5">
        <f t="shared" si="2"/>
        <v>0.46766169154228854</v>
      </c>
      <c r="I6" s="5">
        <f t="shared" si="0"/>
        <v>0.44776119402985076</v>
      </c>
      <c r="J6" s="5">
        <f t="shared" si="0"/>
        <v>8.45771144278607E-2</v>
      </c>
    </row>
    <row r="7" spans="1:10" x14ac:dyDescent="0.35">
      <c r="A7" t="s">
        <v>8394</v>
      </c>
      <c r="B7">
        <v>20000</v>
      </c>
      <c r="C7">
        <v>24999</v>
      </c>
      <c r="D7" s="13">
        <f>IF(ISBLANK($C7),COUNTIFS(KickstarterData!$D:$D,"&gt;="&amp;$B7,KickstarterData!$F:$F,RIGHT(D$1,LEN(D$1)-SEARCH(" ",D$1,SEARCH(" ",D$1)))),COUNTIFS(KickstarterData!$D:$D,"&gt;="&amp;$B7,KickstarterData!$D:$D,"&lt;="&amp;$C7,KickstarterData!$F:$F,RIGHT(D$1,LEN(D$1)-SEARCH(" ",D$1,SEARCH(" ",D$1)))))</f>
        <v>62</v>
      </c>
      <c r="E7" s="13">
        <f>IF(ISBLANK($C7),COUNTIFS(KickstarterData!$D:$D,"&gt;="&amp;$B7,KickstarterData!$F:$F,RIGHT(E$1,LEN(E$1)-SEARCH(" ",E$1,SEARCH(" ",E$1)))),COUNTIFS(KickstarterData!$D:$D,"&gt;="&amp;$B7,KickstarterData!$D:$D,"&lt;="&amp;$C7,KickstarterData!$F:$F,RIGHT(E$1,LEN(E$1)-SEARCH(" ",E$1,SEARCH(" ",E$1)))))</f>
        <v>72</v>
      </c>
      <c r="F7" s="13">
        <f>IF(ISBLANK($C7),COUNTIFS(KickstarterData!$D:$D,"&gt;="&amp;$B7,KickstarterData!$F:$F,RIGHT(F$1,LEN(F$1)-SEARCH(" ",F$1,SEARCH(" ",F$1)))),COUNTIFS(KickstarterData!$D:$D,"&gt;="&amp;$B7,KickstarterData!$D:$D,"&lt;="&amp;$C7,KickstarterData!$F:$F,RIGHT(F$1,LEN(F$1)-SEARCH(" ",F$1,SEARCH(" ",F$1)))))</f>
        <v>14</v>
      </c>
      <c r="G7">
        <f t="shared" si="1"/>
        <v>148</v>
      </c>
      <c r="H7" s="5">
        <f t="shared" si="2"/>
        <v>0.41891891891891891</v>
      </c>
      <c r="I7" s="5">
        <f t="shared" si="0"/>
        <v>0.48648648648648651</v>
      </c>
      <c r="J7" s="5">
        <f t="shared" si="0"/>
        <v>9.45945945945946E-2</v>
      </c>
    </row>
    <row r="8" spans="1:10" x14ac:dyDescent="0.35">
      <c r="A8" t="s">
        <v>8400</v>
      </c>
      <c r="B8">
        <v>25000</v>
      </c>
      <c r="C8">
        <v>29999</v>
      </c>
      <c r="D8" s="13">
        <f>IF(ISBLANK($C8),COUNTIFS(KickstarterData!$D:$D,"&gt;="&amp;$B8,KickstarterData!$F:$F,RIGHT(D$1,LEN(D$1)-SEARCH(" ",D$1,SEARCH(" ",D$1)))),COUNTIFS(KickstarterData!$D:$D,"&gt;="&amp;$B8,KickstarterData!$D:$D,"&lt;="&amp;$C8,KickstarterData!$F:$F,RIGHT(D$1,LEN(D$1)-SEARCH(" ",D$1,SEARCH(" ",D$1)))))</f>
        <v>55</v>
      </c>
      <c r="E8" s="13">
        <f>IF(ISBLANK($C8),COUNTIFS(KickstarterData!$D:$D,"&gt;="&amp;$B8,KickstarterData!$F:$F,RIGHT(E$1,LEN(E$1)-SEARCH(" ",E$1,SEARCH(" ",E$1)))),COUNTIFS(KickstarterData!$D:$D,"&gt;="&amp;$B8,KickstarterData!$D:$D,"&lt;="&amp;$C8,KickstarterData!$F:$F,RIGHT(E$1,LEN(E$1)-SEARCH(" ",E$1,SEARCH(" ",E$1)))))</f>
        <v>64</v>
      </c>
      <c r="F8" s="13">
        <f>IF(ISBLANK($C8),COUNTIFS(KickstarterData!$D:$D,"&gt;="&amp;$B8,KickstarterData!$F:$F,RIGHT(F$1,LEN(F$1)-SEARCH(" ",F$1,SEARCH(" ",F$1)))),COUNTIFS(KickstarterData!$D:$D,"&gt;="&amp;$B8,KickstarterData!$D:$D,"&lt;="&amp;$C8,KickstarterData!$F:$F,RIGHT(F$1,LEN(F$1)-SEARCH(" ",F$1,SEARCH(" ",F$1)))))</f>
        <v>18</v>
      </c>
      <c r="G8">
        <f t="shared" si="1"/>
        <v>137</v>
      </c>
      <c r="H8" s="5">
        <f t="shared" si="2"/>
        <v>0.40145985401459855</v>
      </c>
      <c r="I8" s="5">
        <f t="shared" si="0"/>
        <v>0.46715328467153283</v>
      </c>
      <c r="J8" s="5">
        <f t="shared" si="0"/>
        <v>0.13138686131386862</v>
      </c>
    </row>
    <row r="9" spans="1:10" x14ac:dyDescent="0.35">
      <c r="A9" t="s">
        <v>8395</v>
      </c>
      <c r="B9">
        <v>30000</v>
      </c>
      <c r="C9">
        <v>34999</v>
      </c>
      <c r="D9" s="13">
        <f>IF(ISBLANK($C9),COUNTIFS(KickstarterData!$D:$D,"&gt;="&amp;$B9,KickstarterData!$F:$F,RIGHT(D$1,LEN(D$1)-SEARCH(" ",D$1,SEARCH(" ",D$1)))),COUNTIFS(KickstarterData!$D:$D,"&gt;="&amp;$B9,KickstarterData!$D:$D,"&lt;="&amp;$C9,KickstarterData!$F:$F,RIGHT(D$1,LEN(D$1)-SEARCH(" ",D$1,SEARCH(" ",D$1)))))</f>
        <v>32</v>
      </c>
      <c r="E9" s="13">
        <f>IF(ISBLANK($C9),COUNTIFS(KickstarterData!$D:$D,"&gt;="&amp;$B9,KickstarterData!$F:$F,RIGHT(E$1,LEN(E$1)-SEARCH(" ",E$1,SEARCH(" ",E$1)))),COUNTIFS(KickstarterData!$D:$D,"&gt;="&amp;$B9,KickstarterData!$D:$D,"&lt;="&amp;$C9,KickstarterData!$F:$F,RIGHT(E$1,LEN(E$1)-SEARCH(" ",E$1,SEARCH(" ",E$1)))))</f>
        <v>37</v>
      </c>
      <c r="F9" s="13">
        <f>IF(ISBLANK($C9),COUNTIFS(KickstarterData!$D:$D,"&gt;="&amp;$B9,KickstarterData!$F:$F,RIGHT(F$1,LEN(F$1)-SEARCH(" ",F$1,SEARCH(" ",F$1)))),COUNTIFS(KickstarterData!$D:$D,"&gt;="&amp;$B9,KickstarterData!$D:$D,"&lt;="&amp;$C9,KickstarterData!$F:$F,RIGHT(F$1,LEN(F$1)-SEARCH(" ",F$1,SEARCH(" ",F$1)))))</f>
        <v>13</v>
      </c>
      <c r="G9">
        <f t="shared" si="1"/>
        <v>82</v>
      </c>
      <c r="H9" s="5">
        <f t="shared" si="2"/>
        <v>0.3902439024390244</v>
      </c>
      <c r="I9" s="5">
        <f t="shared" si="0"/>
        <v>0.45121951219512196</v>
      </c>
      <c r="J9" s="5">
        <f t="shared" si="0"/>
        <v>0.15853658536585366</v>
      </c>
    </row>
    <row r="10" spans="1:10" x14ac:dyDescent="0.35">
      <c r="A10" t="s">
        <v>8396</v>
      </c>
      <c r="B10">
        <v>35000</v>
      </c>
      <c r="C10">
        <v>39999</v>
      </c>
      <c r="D10" s="13">
        <f>IF(ISBLANK($C10),COUNTIFS(KickstarterData!$D:$D,"&gt;="&amp;$B10,KickstarterData!$F:$F,RIGHT(D$1,LEN(D$1)-SEARCH(" ",D$1,SEARCH(" ",D$1)))),COUNTIFS(KickstarterData!$D:$D,"&gt;="&amp;$B10,KickstarterData!$D:$D,"&lt;="&amp;$C10,KickstarterData!$F:$F,RIGHT(D$1,LEN(D$1)-SEARCH(" ",D$1,SEARCH(" ",D$1)))))</f>
        <v>26</v>
      </c>
      <c r="E10" s="13">
        <f>IF(ISBLANK($C10),COUNTIFS(KickstarterData!$D:$D,"&gt;="&amp;$B10,KickstarterData!$F:$F,RIGHT(E$1,LEN(E$1)-SEARCH(" ",E$1,SEARCH(" ",E$1)))),COUNTIFS(KickstarterData!$D:$D,"&gt;="&amp;$B10,KickstarterData!$D:$D,"&lt;="&amp;$C10,KickstarterData!$F:$F,RIGHT(E$1,LEN(E$1)-SEARCH(" ",E$1,SEARCH(" ",E$1)))))</f>
        <v>22</v>
      </c>
      <c r="F10" s="13">
        <f>IF(ISBLANK($C10),COUNTIFS(KickstarterData!$D:$D,"&gt;="&amp;$B10,KickstarterData!$F:$F,RIGHT(F$1,LEN(F$1)-SEARCH(" ",F$1,SEARCH(" ",F$1)))),COUNTIFS(KickstarterData!$D:$D,"&gt;="&amp;$B10,KickstarterData!$D:$D,"&lt;="&amp;$C10,KickstarterData!$F:$F,RIGHT(F$1,LEN(F$1)-SEARCH(" ",F$1,SEARCH(" ",F$1)))))</f>
        <v>7</v>
      </c>
      <c r="G10">
        <f t="shared" si="1"/>
        <v>55</v>
      </c>
      <c r="H10" s="5">
        <f t="shared" si="2"/>
        <v>0.47272727272727272</v>
      </c>
      <c r="I10" s="5">
        <f t="shared" si="0"/>
        <v>0.4</v>
      </c>
      <c r="J10" s="5">
        <f t="shared" si="0"/>
        <v>0.12727272727272726</v>
      </c>
    </row>
    <row r="11" spans="1:10" x14ac:dyDescent="0.35">
      <c r="A11" t="s">
        <v>8397</v>
      </c>
      <c r="B11">
        <v>40000</v>
      </c>
      <c r="C11">
        <v>44999</v>
      </c>
      <c r="D11" s="13">
        <f>IF(ISBLANK($C11),COUNTIFS(KickstarterData!$D:$D,"&gt;="&amp;$B11,KickstarterData!$F:$F,RIGHT(D$1,LEN(D$1)-SEARCH(" ",D$1,SEARCH(" ",D$1)))),COUNTIFS(KickstarterData!$D:$D,"&gt;="&amp;$B11,KickstarterData!$D:$D,"&lt;="&amp;$C11,KickstarterData!$F:$F,RIGHT(D$1,LEN(D$1)-SEARCH(" ",D$1,SEARCH(" ",D$1)))))</f>
        <v>21</v>
      </c>
      <c r="E11" s="13">
        <f>IF(ISBLANK($C11),COUNTIFS(KickstarterData!$D:$D,"&gt;="&amp;$B11,KickstarterData!$F:$F,RIGHT(E$1,LEN(E$1)-SEARCH(" ",E$1,SEARCH(" ",E$1)))),COUNTIFS(KickstarterData!$D:$D,"&gt;="&amp;$B11,KickstarterData!$D:$D,"&lt;="&amp;$C11,KickstarterData!$F:$F,RIGHT(E$1,LEN(E$1)-SEARCH(" ",E$1,SEARCH(" ",E$1)))))</f>
        <v>16</v>
      </c>
      <c r="F11" s="13">
        <f>IF(ISBLANK($C11),COUNTIFS(KickstarterData!$D:$D,"&gt;="&amp;$B11,KickstarterData!$F:$F,RIGHT(F$1,LEN(F$1)-SEARCH(" ",F$1,SEARCH(" ",F$1)))),COUNTIFS(KickstarterData!$D:$D,"&gt;="&amp;$B11,KickstarterData!$D:$D,"&lt;="&amp;$C11,KickstarterData!$F:$F,RIGHT(F$1,LEN(F$1)-SEARCH(" ",F$1,SEARCH(" ",F$1)))))</f>
        <v>6</v>
      </c>
      <c r="G11">
        <f t="shared" si="1"/>
        <v>43</v>
      </c>
      <c r="H11" s="5">
        <f t="shared" si="2"/>
        <v>0.48837209302325579</v>
      </c>
      <c r="I11" s="5">
        <f t="shared" si="0"/>
        <v>0.37209302325581395</v>
      </c>
      <c r="J11" s="5">
        <f t="shared" si="0"/>
        <v>0.13953488372093023</v>
      </c>
    </row>
    <row r="12" spans="1:10" x14ac:dyDescent="0.35">
      <c r="A12" t="s">
        <v>8398</v>
      </c>
      <c r="B12">
        <v>45000</v>
      </c>
      <c r="C12">
        <v>49999</v>
      </c>
      <c r="D12" s="13">
        <f>IF(ISBLANK($C12),COUNTIFS(KickstarterData!$D:$D,"&gt;="&amp;$B12,KickstarterData!$F:$F,RIGHT(D$1,LEN(D$1)-SEARCH(" ",D$1,SEARCH(" ",D$1)))),COUNTIFS(KickstarterData!$D:$D,"&gt;="&amp;$B12,KickstarterData!$D:$D,"&lt;="&amp;$C12,KickstarterData!$F:$F,RIGHT(D$1,LEN(D$1)-SEARCH(" ",D$1,SEARCH(" ",D$1)))))</f>
        <v>6</v>
      </c>
      <c r="E12" s="13">
        <f>IF(ISBLANK($C12),COUNTIFS(KickstarterData!$D:$D,"&gt;="&amp;$B12,KickstarterData!$F:$F,RIGHT(E$1,LEN(E$1)-SEARCH(" ",E$1,SEARCH(" ",E$1)))),COUNTIFS(KickstarterData!$D:$D,"&gt;="&amp;$B12,KickstarterData!$D:$D,"&lt;="&amp;$C12,KickstarterData!$F:$F,RIGHT(E$1,LEN(E$1)-SEARCH(" ",E$1,SEARCH(" ",E$1)))))</f>
        <v>11</v>
      </c>
      <c r="F12" s="13">
        <f>IF(ISBLANK($C12),COUNTIFS(KickstarterData!$D:$D,"&gt;="&amp;$B12,KickstarterData!$F:$F,RIGHT(F$1,LEN(F$1)-SEARCH(" ",F$1,SEARCH(" ",F$1)))),COUNTIFS(KickstarterData!$D:$D,"&gt;="&amp;$B12,KickstarterData!$D:$D,"&lt;="&amp;$C12,KickstarterData!$F:$F,RIGHT(F$1,LEN(F$1)-SEARCH(" ",F$1,SEARCH(" ",F$1)))))</f>
        <v>4</v>
      </c>
      <c r="G12">
        <f t="shared" si="1"/>
        <v>21</v>
      </c>
      <c r="H12" s="5">
        <f t="shared" si="2"/>
        <v>0.2857142857142857</v>
      </c>
      <c r="I12" s="5">
        <f t="shared" si="0"/>
        <v>0.52380952380952384</v>
      </c>
      <c r="J12" s="5">
        <f t="shared" si="0"/>
        <v>0.19047619047619047</v>
      </c>
    </row>
    <row r="13" spans="1:10" x14ac:dyDescent="0.35">
      <c r="A13" t="s">
        <v>8399</v>
      </c>
      <c r="B13">
        <v>50000</v>
      </c>
      <c r="D13" s="13">
        <f>IF(ISBLANK($C13),COUNTIFS(KickstarterData!$D:$D,"&gt;="&amp;$B13,KickstarterData!$F:$F,RIGHT(D$1,LEN(D$1)-SEARCH(" ",D$1,SEARCH(" ",D$1)))),COUNTIFS(KickstarterData!$D:$D,"&gt;="&amp;$B13,KickstarterData!$D:$D,"&lt;="&amp;$C13,KickstarterData!$F:$F,RIGHT(D$1,LEN(D$1)-SEARCH(" ",D$1,SEARCH(" ",D$1)))))</f>
        <v>86</v>
      </c>
      <c r="E13" s="13">
        <f>IF(ISBLANK($C13),COUNTIFS(KickstarterData!$D:$D,"&gt;="&amp;$B13,KickstarterData!$F:$F,RIGHT(E$1,LEN(E$1)-SEARCH(" ",E$1,SEARCH(" ",E$1)))),COUNTIFS(KickstarterData!$D:$D,"&gt;="&amp;$B13,KickstarterData!$D:$D,"&lt;="&amp;$C13,KickstarterData!$F:$F,RIGHT(E$1,LEN(E$1)-SEARCH(" ",E$1,SEARCH(" ",E$1)))))</f>
        <v>258</v>
      </c>
      <c r="F13" s="13">
        <f>IF(ISBLANK($C13),COUNTIFS(KickstarterData!$D:$D,"&gt;="&amp;$B13,KickstarterData!$F:$F,RIGHT(F$1,LEN(F$1)-SEARCH(" ",F$1,SEARCH(" ",F$1)))),COUNTIFS(KickstarterData!$D:$D,"&gt;="&amp;$B13,KickstarterData!$D:$D,"&lt;="&amp;$C13,KickstarterData!$F:$F,RIGHT(F$1,LEN(F$1)-SEARCH(" ",F$1,SEARCH(" ",F$1)))))</f>
        <v>100</v>
      </c>
      <c r="G13">
        <f t="shared" si="1"/>
        <v>444</v>
      </c>
      <c r="H13" s="5">
        <f t="shared" si="2"/>
        <v>0.19369369369369369</v>
      </c>
      <c r="I13" s="5">
        <f t="shared" si="0"/>
        <v>0.58108108108108103</v>
      </c>
      <c r="J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6"/>
  <sheetViews>
    <sheetView workbookViewId="0">
      <selection activeCell="E6" sqref="E6"/>
    </sheetView>
  </sheetViews>
  <sheetFormatPr defaultRowHeight="14.5" x14ac:dyDescent="0.35"/>
  <cols>
    <col min="1" max="2" width="17.08984375" customWidth="1"/>
    <col min="3" max="3" width="8.7265625" customWidth="1"/>
    <col min="4" max="5" width="17.08984375" customWidth="1"/>
    <col min="7" max="7" width="16.81640625" bestFit="1" customWidth="1"/>
    <col min="10" max="10" width="16.81640625" bestFit="1" customWidth="1"/>
  </cols>
  <sheetData>
    <row r="1" spans="1:11" ht="15" thickBot="1" x14ac:dyDescent="0.4">
      <c r="A1" s="1" t="s">
        <v>8401</v>
      </c>
      <c r="B1" s="1" t="s">
        <v>8262</v>
      </c>
      <c r="D1" s="1" t="s">
        <v>8401</v>
      </c>
      <c r="E1" s="1" t="s">
        <v>8262</v>
      </c>
      <c r="G1" t="s">
        <v>8411</v>
      </c>
    </row>
    <row r="2" spans="1:11" x14ac:dyDescent="0.35">
      <c r="A2" t="s">
        <v>8219</v>
      </c>
      <c r="B2">
        <v>182</v>
      </c>
      <c r="D2" t="s">
        <v>8221</v>
      </c>
      <c r="E2">
        <v>0</v>
      </c>
      <c r="G2" s="15" t="s">
        <v>8409</v>
      </c>
      <c r="H2" s="15"/>
      <c r="J2" s="15" t="s">
        <v>8410</v>
      </c>
      <c r="K2" s="15"/>
    </row>
    <row r="3" spans="1:11" x14ac:dyDescent="0.35">
      <c r="A3" t="s">
        <v>8219</v>
      </c>
      <c r="B3">
        <v>79</v>
      </c>
      <c r="D3" t="s">
        <v>8221</v>
      </c>
      <c r="E3">
        <v>1</v>
      </c>
      <c r="G3" s="14"/>
      <c r="H3" s="14"/>
      <c r="J3" s="14"/>
      <c r="K3" s="14"/>
    </row>
    <row r="4" spans="1:11" x14ac:dyDescent="0.35">
      <c r="A4" t="s">
        <v>8219</v>
      </c>
      <c r="B4">
        <v>35</v>
      </c>
      <c r="D4" t="s">
        <v>8221</v>
      </c>
      <c r="E4">
        <v>10</v>
      </c>
      <c r="G4" s="14" t="s">
        <v>8402</v>
      </c>
      <c r="H4" s="14">
        <v>194.42517162471395</v>
      </c>
      <c r="J4" s="14" t="s">
        <v>8402</v>
      </c>
      <c r="K4" s="14">
        <v>17.709803921568628</v>
      </c>
    </row>
    <row r="5" spans="1:11" x14ac:dyDescent="0.35">
      <c r="A5" t="s">
        <v>8219</v>
      </c>
      <c r="B5">
        <v>150</v>
      </c>
      <c r="D5" t="s">
        <v>8221</v>
      </c>
      <c r="E5">
        <v>0</v>
      </c>
      <c r="G5" s="14" t="s">
        <v>8403</v>
      </c>
      <c r="H5" s="14">
        <v>62</v>
      </c>
      <c r="J5" s="14" t="s">
        <v>8403</v>
      </c>
      <c r="K5" s="14">
        <v>4</v>
      </c>
    </row>
    <row r="6" spans="1:11" x14ac:dyDescent="0.35">
      <c r="A6" t="s">
        <v>8219</v>
      </c>
      <c r="B6">
        <v>284</v>
      </c>
      <c r="D6" t="s">
        <v>8221</v>
      </c>
      <c r="E6">
        <v>7</v>
      </c>
      <c r="G6" s="14" t="s">
        <v>8404</v>
      </c>
      <c r="H6" s="14">
        <v>27</v>
      </c>
      <c r="J6" s="14" t="s">
        <v>8404</v>
      </c>
      <c r="K6" s="14">
        <v>0</v>
      </c>
    </row>
    <row r="7" spans="1:11" x14ac:dyDescent="0.35">
      <c r="A7" t="s">
        <v>8219</v>
      </c>
      <c r="B7">
        <v>47</v>
      </c>
      <c r="D7" t="s">
        <v>8221</v>
      </c>
      <c r="E7">
        <v>0</v>
      </c>
      <c r="G7" s="14" t="s">
        <v>8405</v>
      </c>
      <c r="H7" s="14">
        <v>844.49237955591047</v>
      </c>
      <c r="J7" s="14" t="s">
        <v>8405</v>
      </c>
      <c r="K7" s="14">
        <v>61.446638959868842</v>
      </c>
    </row>
    <row r="8" spans="1:11" x14ac:dyDescent="0.35">
      <c r="A8" t="s">
        <v>8219</v>
      </c>
      <c r="B8">
        <v>58</v>
      </c>
      <c r="D8" t="s">
        <v>8221</v>
      </c>
      <c r="E8">
        <v>1</v>
      </c>
      <c r="G8" s="14" t="s">
        <v>8406</v>
      </c>
      <c r="H8" s="14">
        <v>713167.37912800396</v>
      </c>
      <c r="J8" s="14" t="s">
        <v>8406</v>
      </c>
      <c r="K8" s="14">
        <v>3775.6894394644714</v>
      </c>
    </row>
    <row r="9" spans="1:11" x14ac:dyDescent="0.35">
      <c r="A9" t="s">
        <v>8219</v>
      </c>
      <c r="B9">
        <v>57</v>
      </c>
      <c r="D9" t="s">
        <v>8221</v>
      </c>
      <c r="E9">
        <v>2</v>
      </c>
      <c r="G9" s="14" t="s">
        <v>8407</v>
      </c>
      <c r="H9" s="14">
        <v>1</v>
      </c>
      <c r="J9" s="14" t="s">
        <v>8407</v>
      </c>
      <c r="K9" s="14">
        <v>0</v>
      </c>
    </row>
    <row r="10" spans="1:11" x14ac:dyDescent="0.35">
      <c r="A10" t="s">
        <v>8219</v>
      </c>
      <c r="B10">
        <v>12</v>
      </c>
      <c r="D10" t="s">
        <v>8221</v>
      </c>
      <c r="E10">
        <v>3</v>
      </c>
      <c r="G10" s="14" t="s">
        <v>8408</v>
      </c>
      <c r="H10" s="14">
        <v>26457</v>
      </c>
      <c r="J10" s="14" t="s">
        <v>8408</v>
      </c>
      <c r="K10" s="14">
        <v>1293</v>
      </c>
    </row>
    <row r="11" spans="1:11" x14ac:dyDescent="0.35">
      <c r="A11" t="s">
        <v>8219</v>
      </c>
      <c r="B11">
        <v>20</v>
      </c>
      <c r="D11" t="s">
        <v>8221</v>
      </c>
      <c r="E11">
        <v>10</v>
      </c>
    </row>
    <row r="12" spans="1:11" x14ac:dyDescent="0.35">
      <c r="A12" t="s">
        <v>8219</v>
      </c>
      <c r="B12">
        <v>19</v>
      </c>
      <c r="D12" t="s">
        <v>8221</v>
      </c>
      <c r="E12">
        <v>10</v>
      </c>
    </row>
    <row r="13" spans="1:11" x14ac:dyDescent="0.35">
      <c r="A13" t="s">
        <v>8219</v>
      </c>
      <c r="B13">
        <v>75</v>
      </c>
      <c r="D13" t="s">
        <v>8221</v>
      </c>
      <c r="E13">
        <v>1</v>
      </c>
    </row>
    <row r="14" spans="1:11" x14ac:dyDescent="0.35">
      <c r="A14" t="s">
        <v>8219</v>
      </c>
      <c r="B14">
        <v>827</v>
      </c>
      <c r="D14" t="s">
        <v>8221</v>
      </c>
      <c r="E14">
        <v>0</v>
      </c>
    </row>
    <row r="15" spans="1:11" x14ac:dyDescent="0.35">
      <c r="A15" t="s">
        <v>8219</v>
      </c>
      <c r="B15">
        <v>51</v>
      </c>
      <c r="D15" t="s">
        <v>8221</v>
      </c>
      <c r="E15">
        <v>0</v>
      </c>
    </row>
    <row r="16" spans="1:11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:A1048576 D2:D1045992">
    <cfRule type="cellIs" dxfId="5" priority="10" operator="equal">
      <formula>"canceled"</formula>
    </cfRule>
    <cfRule type="cellIs" dxfId="4" priority="11" operator="equal">
      <formula>"failed"</formula>
    </cfRule>
    <cfRule type="cellIs" dxfId="3" priority="12" operator="equal">
      <formula>"successful"</formula>
    </cfRule>
  </conditionalFormatting>
  <conditionalFormatting sqref="D1 D1045993:D1048576">
    <cfRule type="cellIs" dxfId="2" priority="7" operator="equal">
      <formula>"canceled"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KickstarterData</vt:lpstr>
      <vt:lpstr>ByCategory</vt:lpstr>
      <vt:lpstr>BySubCategory</vt:lpstr>
      <vt:lpstr>ByMonth</vt:lpstr>
      <vt:lpstr>Bonus-ByGoalRange</vt:lpstr>
      <vt:lpstr>Bonus-StatisticalAnalysis</vt:lpstr>
      <vt:lpstr>backersbyoutcome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Elliott McFarland</cp:lastModifiedBy>
  <dcterms:created xsi:type="dcterms:W3CDTF">2017-04-20T15:17:24Z</dcterms:created>
  <dcterms:modified xsi:type="dcterms:W3CDTF">2020-09-09T01:58:24Z</dcterms:modified>
</cp:coreProperties>
</file>