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ThePlanetARium/"/>
    </mc:Choice>
  </mc:AlternateContent>
  <xr:revisionPtr revIDLastSave="0" documentId="13_ncr:1_{45C68BB9-02A6-C84A-9D3C-AA4610DDA412}" xr6:coauthVersionLast="45" xr6:coauthVersionMax="45" xr10:uidLastSave="{00000000-0000-0000-0000-000000000000}"/>
  <bookViews>
    <workbookView xWindow="0" yWindow="9940" windowWidth="33600" windowHeight="9600" activeTab="1" xr2:uid="{7D1D30A3-8BFD-5043-AC88-3924606A1C59}"/>
  </bookViews>
  <sheets>
    <sheet name="Planet Info" sheetId="1" r:id="rId1"/>
    <sheet name="Propor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1" i="2" l="1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5" i="2"/>
  <c r="K15" i="2"/>
  <c r="J15" i="2"/>
  <c r="L14" i="2"/>
  <c r="K14" i="2"/>
  <c r="J14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M5" i="2"/>
  <c r="M10" i="2" s="1"/>
  <c r="J5" i="2"/>
  <c r="J4" i="2" s="1"/>
  <c r="L5" i="2"/>
  <c r="L3" i="2" s="1"/>
  <c r="K5" i="2"/>
  <c r="K9" i="2" s="1"/>
  <c r="L9" i="2" l="1"/>
  <c r="M4" i="2"/>
  <c r="M7" i="2"/>
  <c r="M9" i="2"/>
  <c r="J7" i="2"/>
  <c r="K7" i="2"/>
  <c r="L7" i="2"/>
  <c r="J3" i="2"/>
  <c r="J6" i="2"/>
  <c r="J8" i="2"/>
  <c r="J10" i="2"/>
  <c r="J9" i="2"/>
  <c r="K4" i="2"/>
  <c r="L4" i="2"/>
  <c r="K3" i="2"/>
  <c r="K6" i="2"/>
  <c r="K8" i="2"/>
  <c r="K10" i="2"/>
  <c r="L6" i="2"/>
  <c r="L8" i="2"/>
  <c r="L10" i="2"/>
  <c r="M3" i="2"/>
  <c r="M6" i="2"/>
  <c r="M8" i="2"/>
  <c r="F8" i="2"/>
  <c r="I7" i="2"/>
  <c r="U7" i="2" s="1"/>
  <c r="G6" i="2"/>
  <c r="F6" i="2"/>
  <c r="I4" i="2"/>
  <c r="U4" i="2" s="1"/>
  <c r="F4" i="2"/>
  <c r="F3" i="2"/>
  <c r="R3" i="2" s="1"/>
  <c r="E10" i="2"/>
  <c r="C9" i="2"/>
  <c r="B9" i="2"/>
  <c r="E6" i="2"/>
  <c r="E3" i="2"/>
  <c r="U5" i="2"/>
  <c r="T5" i="2"/>
  <c r="S5" i="2"/>
  <c r="R5" i="2"/>
  <c r="A21" i="2"/>
  <c r="A20" i="2"/>
  <c r="A19" i="2"/>
  <c r="A18" i="2"/>
  <c r="A17" i="2"/>
  <c r="A16" i="2"/>
  <c r="A15" i="2"/>
  <c r="A14" i="2"/>
  <c r="G9" i="1"/>
  <c r="D10" i="2" s="1"/>
  <c r="G8" i="1"/>
  <c r="E9" i="2" s="1"/>
  <c r="G5" i="1"/>
  <c r="D6" i="2" s="1"/>
  <c r="J9" i="1"/>
  <c r="J8" i="1"/>
  <c r="J7" i="1"/>
  <c r="J6" i="1"/>
  <c r="J5" i="1"/>
  <c r="J4" i="1"/>
  <c r="J3" i="1"/>
  <c r="J2" i="1"/>
  <c r="H9" i="1"/>
  <c r="F10" i="2" s="1"/>
  <c r="H8" i="1"/>
  <c r="H9" i="2" s="1"/>
  <c r="H7" i="1"/>
  <c r="G8" i="2" s="1"/>
  <c r="H6" i="1"/>
  <c r="H7" i="2" s="1"/>
  <c r="T7" i="2" s="1"/>
  <c r="H5" i="1"/>
  <c r="I6" i="2" s="1"/>
  <c r="U6" i="2" s="1"/>
  <c r="H4" i="1"/>
  <c r="H3" i="1"/>
  <c r="H4" i="2" s="1"/>
  <c r="H2" i="1"/>
  <c r="I3" i="2" s="1"/>
  <c r="U3" i="2" s="1"/>
  <c r="I9" i="1"/>
  <c r="I8" i="1"/>
  <c r="I7" i="1"/>
  <c r="I6" i="1"/>
  <c r="I5" i="1"/>
  <c r="I4" i="1"/>
  <c r="I3" i="1"/>
  <c r="I2" i="1"/>
  <c r="G4" i="1"/>
  <c r="G3" i="1"/>
  <c r="E4" i="2" s="1"/>
  <c r="G2" i="1"/>
  <c r="D3" i="2" s="1"/>
  <c r="R10" i="2" l="1"/>
  <c r="S8" i="2"/>
  <c r="B4" i="2"/>
  <c r="C4" i="2"/>
  <c r="D4" i="2"/>
  <c r="D9" i="2"/>
  <c r="G3" i="2"/>
  <c r="H6" i="2"/>
  <c r="H8" i="2"/>
  <c r="H10" i="2"/>
  <c r="I9" i="2"/>
  <c r="U9" i="2" s="1"/>
  <c r="G4" i="2"/>
  <c r="S4" i="2" s="1"/>
  <c r="I8" i="2"/>
  <c r="U8" i="2" s="1"/>
  <c r="I10" i="2"/>
  <c r="U10" i="2" s="1"/>
  <c r="R4" i="2"/>
  <c r="B3" i="2"/>
  <c r="B6" i="2"/>
  <c r="B10" i="2"/>
  <c r="H3" i="2"/>
  <c r="T3" i="2" s="1"/>
  <c r="F7" i="2"/>
  <c r="F9" i="2"/>
  <c r="R9" i="2" s="1"/>
  <c r="G10" i="2"/>
  <c r="C3" i="2"/>
  <c r="C6" i="2"/>
  <c r="C10" i="2"/>
  <c r="G7" i="2"/>
  <c r="S7" i="2" s="1"/>
  <c r="G9" i="2"/>
  <c r="R8" i="2"/>
  <c r="T9" i="2"/>
  <c r="T4" i="2"/>
  <c r="R6" i="2"/>
  <c r="S6" i="2"/>
  <c r="G7" i="1"/>
  <c r="G6" i="1"/>
  <c r="S9" i="2" l="1"/>
  <c r="T6" i="2"/>
  <c r="E7" i="2"/>
  <c r="D7" i="2"/>
  <c r="C7" i="2"/>
  <c r="B7" i="2"/>
  <c r="S3" i="2"/>
  <c r="S10" i="2"/>
  <c r="D8" i="2"/>
  <c r="C8" i="2"/>
  <c r="B8" i="2"/>
  <c r="E8" i="2"/>
  <c r="R7" i="2"/>
  <c r="T10" i="2"/>
  <c r="T8" i="2"/>
</calcChain>
</file>

<file path=xl/sharedStrings.xml><?xml version="1.0" encoding="utf-8"?>
<sst xmlns="http://schemas.openxmlformats.org/spreadsheetml/2006/main" count="68" uniqueCount="31">
  <si>
    <t>Planet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</si>
  <si>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</si>
  <si>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</si>
  <si>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</si>
  <si>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</si>
  <si>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</si>
  <si>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</si>
  <si>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</si>
  <si>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</si>
  <si>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Sidereal Day (Earth)</t>
  </si>
  <si>
    <t>Radius (Earth)</t>
  </si>
  <si>
    <t>Radius (mi)</t>
  </si>
  <si>
    <t>Tilt (degrees)</t>
  </si>
  <si>
    <t>Distance from Sun (MM mi)</t>
  </si>
  <si>
    <t>1 year (days)</t>
  </si>
  <si>
    <t>Sidereal Day (hrs)</t>
  </si>
  <si>
    <t>Distance from Sun (Earth)</t>
  </si>
  <si>
    <t>1 year (Earth)</t>
  </si>
  <si>
    <t>S</t>
  </si>
  <si>
    <t>M</t>
  </si>
  <si>
    <t>L</t>
  </si>
  <si>
    <t>XL</t>
  </si>
  <si>
    <t>ANGLE/DIST</t>
  </si>
  <si>
    <t>S/M</t>
  </si>
  <si>
    <t>M/L</t>
  </si>
  <si>
    <t>L/XL</t>
  </si>
  <si>
    <t>RADIUS</t>
  </si>
  <si>
    <t>RATIOS</t>
  </si>
  <si>
    <t>ANGLE (DEGREES)</t>
  </si>
  <si>
    <t>DISTANCE FROM SUN</t>
  </si>
  <si>
    <t>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</si>
</sst>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color theme="6"/>
      <name val="Calibri"/>
      <family val="2"/>
      <scheme val="minor"/>
    </font>
    <font>
      <b/>
      <sz val="12"/>
      <color theme="6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3" fontId="2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4" borderId="0" xfId="0" applyFont="1" applyFill="1"/>
    <xf numFmtId="0" fontId="5" fillId="0" borderId="0" xfId="0" applyFont="1"/>
    <xf numFmtId="0" fontId="6" fillId="0" borderId="0" xfId="0" applyFont="1" applyFill="1"/>
    <xf numFmtId="164" fontId="0" fillId="0" borderId="0" xfId="0" applyNumberFormat="1" applyAlignment="1">
      <alignment horizontal="center"/>
    </xf>
    <xf numFmtId="164" fontId="7" fillId="7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4" fontId="8" fillId="0" borderId="0" xfId="0" applyNumberFormat="1" applyFont="1"/>
    <xf numFmtId="164" fontId="8" fillId="0" borderId="0" xfId="0" applyNumberFormat="1" applyFont="1" applyAlignment="1">
      <alignment horizontal="center"/>
    </xf>
    <xf numFmtId="164" fontId="7" fillId="7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164" fontId="1" fillId="8" borderId="0" xfId="0" applyNumberFormat="1" applyFont="1" applyFill="1" applyAlignment="1">
      <alignment horizontal="center"/>
    </xf>
    <xf numFmtId="164" fontId="1" fillId="8" borderId="0" xfId="0" applyNumberFormat="1" applyFont="1" applyFill="1" applyAlignment="1">
      <alignment horizontal="center"/>
    </xf>
    <xf numFmtId="3" fontId="6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E3532-F095-B44B-B103-9190BFB28654}">
  <dimension ref="A1:J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6" sqref="J6"/>
    </sheetView>
  </sheetViews>
  <sheetFormatPr baseColWidth="10" defaultRowHeight="16" x14ac:dyDescent="0.2"/>
  <cols>
    <col min="1" max="1" width="14" customWidth="1"/>
    <col min="2" max="2" width="24.6640625" style="5" customWidth="1"/>
    <col min="3" max="3" width="24.6640625" style="2" customWidth="1"/>
    <col min="4" max="6" width="24.6640625" style="5" customWidth="1"/>
    <col min="7" max="10" width="24.6640625" style="2" customWidth="1"/>
  </cols>
  <sheetData>
    <row r="1" spans="1:10" s="1" customFormat="1" x14ac:dyDescent="0.2">
      <c r="A1" s="7" t="s">
        <v>0</v>
      </c>
      <c r="B1" s="8" t="s">
        <v>11</v>
      </c>
      <c r="C1" s="6" t="s">
        <v>12</v>
      </c>
      <c r="D1" s="8" t="s">
        <v>13</v>
      </c>
      <c r="E1" s="8" t="s">
        <v>15</v>
      </c>
      <c r="F1" s="8" t="s">
        <v>14</v>
      </c>
      <c r="G1" s="9" t="s">
        <v>10</v>
      </c>
      <c r="H1" s="9" t="s">
        <v>16</v>
      </c>
      <c r="I1" s="9" t="s">
        <v>9</v>
      </c>
      <c r="J1" s="9" t="s">
        <v>17</v>
      </c>
    </row>
    <row r="2" spans="1:10" x14ac:dyDescent="0.2">
      <c r="A2" t="s">
        <v>1</v>
      </c>
      <c r="B2" s="5">
        <v>1516</v>
      </c>
      <c r="C2" s="2">
        <v>0</v>
      </c>
      <c r="D2" s="5">
        <v>36</v>
      </c>
      <c r="E2" s="5">
        <v>1408</v>
      </c>
      <c r="F2" s="5">
        <v>88</v>
      </c>
      <c r="G2" s="3">
        <f t="shared" ref="G2:G9" si="0">B2/B$4</f>
        <v>0.38253848094877618</v>
      </c>
      <c r="H2" s="3">
        <f>D2/D$4</f>
        <v>0.38709677419354838</v>
      </c>
      <c r="I2" s="3">
        <f>E2/E$4</f>
        <v>58.666666666666664</v>
      </c>
      <c r="J2" s="3">
        <f>F2/F$4</f>
        <v>0.24109589041095891</v>
      </c>
    </row>
    <row r="3" spans="1:10" x14ac:dyDescent="0.2">
      <c r="A3" t="s">
        <v>2</v>
      </c>
      <c r="B3" s="5">
        <v>3761</v>
      </c>
      <c r="C3" s="2">
        <v>177</v>
      </c>
      <c r="D3" s="5">
        <v>67</v>
      </c>
      <c r="E3" s="5">
        <v>5832</v>
      </c>
      <c r="F3" s="5">
        <v>225</v>
      </c>
      <c r="G3" s="3">
        <f t="shared" si="0"/>
        <v>0.94902851375220787</v>
      </c>
      <c r="H3" s="3">
        <f t="shared" ref="H3:H9" si="1">D3/D$4</f>
        <v>0.72043010752688175</v>
      </c>
      <c r="I3" s="3">
        <f t="shared" ref="I3:I9" si="2">E3/E$4</f>
        <v>243</v>
      </c>
      <c r="J3" s="3">
        <f t="shared" ref="J3:J9" si="3">F3/F$4</f>
        <v>0.61643835616438358</v>
      </c>
    </row>
    <row r="4" spans="1:10" x14ac:dyDescent="0.2">
      <c r="A4" s="10" t="s">
        <v>3</v>
      </c>
      <c r="B4" s="11">
        <v>3963</v>
      </c>
      <c r="C4" s="12">
        <v>23</v>
      </c>
      <c r="D4" s="11">
        <v>93</v>
      </c>
      <c r="E4" s="11">
        <v>24</v>
      </c>
      <c r="F4" s="11">
        <v>365</v>
      </c>
      <c r="G4" s="13">
        <f t="shared" si="0"/>
        <v>1</v>
      </c>
      <c r="H4" s="13">
        <f t="shared" si="1"/>
        <v>1</v>
      </c>
      <c r="I4" s="13">
        <f t="shared" si="2"/>
        <v>1</v>
      </c>
      <c r="J4" s="13">
        <f t="shared" si="3"/>
        <v>1</v>
      </c>
    </row>
    <row r="5" spans="1:10" x14ac:dyDescent="0.2">
      <c r="A5" t="s">
        <v>4</v>
      </c>
      <c r="B5" s="5">
        <v>2111</v>
      </c>
      <c r="C5" s="2">
        <v>25</v>
      </c>
      <c r="D5" s="5">
        <v>141</v>
      </c>
      <c r="E5" s="5">
        <v>25</v>
      </c>
      <c r="F5" s="5">
        <v>686</v>
      </c>
      <c r="G5" s="3">
        <f t="shared" si="0"/>
        <v>0.53267726469846077</v>
      </c>
      <c r="H5" s="3">
        <f t="shared" si="1"/>
        <v>1.5161290322580645</v>
      </c>
      <c r="I5" s="3">
        <f t="shared" si="2"/>
        <v>1.0416666666666667</v>
      </c>
      <c r="J5" s="3">
        <f t="shared" si="3"/>
        <v>1.8794520547945206</v>
      </c>
    </row>
    <row r="6" spans="1:10" x14ac:dyDescent="0.2">
      <c r="A6" t="s">
        <v>5</v>
      </c>
      <c r="B6" s="5">
        <v>44423</v>
      </c>
      <c r="C6" s="2">
        <v>3</v>
      </c>
      <c r="D6" s="5">
        <v>484</v>
      </c>
      <c r="E6" s="5">
        <v>10</v>
      </c>
      <c r="F6" s="5">
        <v>4331</v>
      </c>
      <c r="G6" s="3">
        <f t="shared" si="0"/>
        <v>11.209437294978551</v>
      </c>
      <c r="H6" s="3">
        <f t="shared" si="1"/>
        <v>5.204301075268817</v>
      </c>
      <c r="I6" s="3">
        <f t="shared" si="2"/>
        <v>0.41666666666666669</v>
      </c>
      <c r="J6" s="3">
        <f t="shared" si="3"/>
        <v>11.865753424657534</v>
      </c>
    </row>
    <row r="7" spans="1:10" x14ac:dyDescent="0.2">
      <c r="A7" t="s">
        <v>6</v>
      </c>
      <c r="B7" s="5">
        <v>37448</v>
      </c>
      <c r="C7" s="2">
        <v>27</v>
      </c>
      <c r="D7" s="5">
        <v>891</v>
      </c>
      <c r="E7" s="5">
        <v>11</v>
      </c>
      <c r="F7" s="5">
        <v>10747</v>
      </c>
      <c r="G7" s="3">
        <f t="shared" si="0"/>
        <v>9.4494070148877114</v>
      </c>
      <c r="H7" s="3">
        <f t="shared" si="1"/>
        <v>9.5806451612903221</v>
      </c>
      <c r="I7" s="3">
        <f t="shared" si="2"/>
        <v>0.45833333333333331</v>
      </c>
      <c r="J7" s="3">
        <f t="shared" si="3"/>
        <v>29.443835616438356</v>
      </c>
    </row>
    <row r="8" spans="1:10" x14ac:dyDescent="0.2">
      <c r="A8" t="s">
        <v>7</v>
      </c>
      <c r="B8" s="4">
        <v>15882</v>
      </c>
      <c r="C8" s="2">
        <v>98</v>
      </c>
      <c r="D8" s="5">
        <v>1784</v>
      </c>
      <c r="E8" s="5">
        <v>17</v>
      </c>
      <c r="F8" s="5">
        <v>30589</v>
      </c>
      <c r="G8" s="3">
        <f t="shared" si="0"/>
        <v>4.0075700227100679</v>
      </c>
      <c r="H8" s="3">
        <f t="shared" si="1"/>
        <v>19.182795698924732</v>
      </c>
      <c r="I8" s="3">
        <f t="shared" si="2"/>
        <v>0.70833333333333337</v>
      </c>
      <c r="J8" s="3">
        <f t="shared" si="3"/>
        <v>83.805479452054797</v>
      </c>
    </row>
    <row r="9" spans="1:10" x14ac:dyDescent="0.2">
      <c r="A9" t="s">
        <v>8</v>
      </c>
      <c r="B9" s="5">
        <v>15388</v>
      </c>
      <c r="C9" s="2">
        <v>23</v>
      </c>
      <c r="D9" s="5">
        <v>2793</v>
      </c>
      <c r="E9" s="5">
        <v>16</v>
      </c>
      <c r="F9" s="5">
        <v>59800</v>
      </c>
      <c r="G9" s="3">
        <f t="shared" si="0"/>
        <v>3.8829169820842795</v>
      </c>
      <c r="H9" s="3">
        <f t="shared" si="1"/>
        <v>30.032258064516128</v>
      </c>
      <c r="I9" s="3">
        <f t="shared" si="2"/>
        <v>0.66666666666666663</v>
      </c>
      <c r="J9" s="3">
        <f t="shared" si="3"/>
        <v>163.83561643835617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26A4-8A35-E74D-9BFE-9C2E929FA9DC}">
  <dimension ref="A1:U21"/>
  <sheetViews>
    <sheetView tabSelected="1" workbookViewId="0">
      <pane xSplit="1" ySplit="2" topLeftCell="B12" activePane="bottomRight" state="frozen"/>
      <selection pane="topRight" activeCell="B1" sqref="B1"/>
      <selection pane="bottomLeft" activeCell="A2" sqref="A2"/>
      <selection pane="bottomRight" activeCell="N13" sqref="N13"/>
    </sheetView>
  </sheetViews>
  <sheetFormatPr baseColWidth="10" defaultRowHeight="16" x14ac:dyDescent="0.2"/>
  <cols>
    <col min="1" max="1" width="15.5" customWidth="1"/>
    <col min="2" max="9" width="11" style="17" customWidth="1"/>
    <col min="10" max="14" width="11.1640625" style="17" customWidth="1"/>
    <col min="15" max="21" width="11" style="17" customWidth="1"/>
  </cols>
  <sheetData>
    <row r="1" spans="1:21" x14ac:dyDescent="0.2">
      <c r="B1" s="27" t="s">
        <v>26</v>
      </c>
      <c r="C1" s="27"/>
      <c r="D1" s="27"/>
      <c r="E1" s="27"/>
      <c r="F1" s="28" t="s">
        <v>29</v>
      </c>
      <c r="G1" s="28"/>
      <c r="H1" s="28"/>
      <c r="I1" s="28"/>
      <c r="J1" s="31" t="s">
        <v>30</v>
      </c>
      <c r="K1" s="31"/>
      <c r="L1" s="31"/>
      <c r="M1" s="31"/>
      <c r="N1" s="29" t="s">
        <v>28</v>
      </c>
      <c r="O1" s="29"/>
      <c r="P1" s="29"/>
      <c r="Q1" s="29"/>
      <c r="R1" s="30" t="s">
        <v>22</v>
      </c>
      <c r="S1" s="30"/>
      <c r="T1" s="30"/>
      <c r="U1" s="30"/>
    </row>
    <row r="2" spans="1:21" x14ac:dyDescent="0.2">
      <c r="A2" s="14" t="s">
        <v>0</v>
      </c>
      <c r="B2" s="18" t="s">
        <v>18</v>
      </c>
      <c r="C2" s="18" t="s">
        <v>19</v>
      </c>
      <c r="D2" s="18" t="s">
        <v>20</v>
      </c>
      <c r="E2" s="18" t="s">
        <v>21</v>
      </c>
      <c r="F2" s="19" t="s">
        <v>18</v>
      </c>
      <c r="G2" s="19" t="s">
        <v>19</v>
      </c>
      <c r="H2" s="19" t="s">
        <v>20</v>
      </c>
      <c r="I2" s="19" t="s">
        <v>21</v>
      </c>
      <c r="J2" s="32" t="s">
        <v>18</v>
      </c>
      <c r="K2" s="32" t="s">
        <v>19</v>
      </c>
      <c r="L2" s="32" t="s">
        <v>20</v>
      </c>
      <c r="M2" s="32" t="s">
        <v>21</v>
      </c>
      <c r="N2" s="20" t="s">
        <v>18</v>
      </c>
      <c r="O2" s="20" t="s">
        <v>19</v>
      </c>
      <c r="P2" s="20" t="s">
        <v>20</v>
      </c>
      <c r="Q2" s="20" t="s">
        <v>21</v>
      </c>
      <c r="R2" s="21" t="s">
        <v>18</v>
      </c>
      <c r="S2" s="21" t="s">
        <v>19</v>
      </c>
      <c r="T2" s="21" t="s">
        <v>20</v>
      </c>
      <c r="U2" s="21" t="s">
        <v>21</v>
      </c>
    </row>
    <row r="3" spans="1:21" x14ac:dyDescent="0.2">
      <c r="A3" t="s">
        <v>1</v>
      </c>
      <c r="B3" s="17">
        <f>B$5*'Planet Info'!$G2</f>
        <v>1.5301539237951047E-3</v>
      </c>
      <c r="C3" s="17">
        <f>C$5*'Planet Info'!$G2</f>
        <v>7.6507696189755236E-3</v>
      </c>
      <c r="D3" s="17">
        <f>D$5*'Planet Info'!$G2</f>
        <v>0.30603078475902096</v>
      </c>
      <c r="E3" s="17">
        <f>E$5*'Planet Info'!$G2</f>
        <v>1.5301539237951047</v>
      </c>
      <c r="F3" s="17">
        <f>F$5*'Planet Info'!$H2</f>
        <v>1.1612903225806451E-2</v>
      </c>
      <c r="G3" s="17">
        <f>G$5*'Planet Info'!$H2</f>
        <v>7.7419354838709681E-2</v>
      </c>
      <c r="H3" s="17">
        <f>H$5*'Planet Info'!$H2</f>
        <v>1.935483870967742</v>
      </c>
      <c r="I3" s="17">
        <f>I$5*'Planet Info'!$H2</f>
        <v>7.741935483870968</v>
      </c>
      <c r="J3" s="17">
        <f>J$5*'Planet Info'!$J2</f>
        <v>1.375</v>
      </c>
      <c r="K3" s="17">
        <f>K$5*'Planet Info'!$J2</f>
        <v>11</v>
      </c>
      <c r="L3" s="5">
        <f>L$5*'Planet Info'!$J2</f>
        <v>704</v>
      </c>
      <c r="M3" s="5">
        <f>M$5*'Planet Info'!$J2</f>
        <v>5632</v>
      </c>
      <c r="N3" s="17">
        <v>0</v>
      </c>
      <c r="O3" s="17">
        <v>0</v>
      </c>
      <c r="P3" s="5">
        <v>0</v>
      </c>
      <c r="Q3" s="5">
        <v>0</v>
      </c>
      <c r="R3" s="17">
        <f t="shared" ref="R3:R10" si="0">N3/F3</f>
        <v>0</v>
      </c>
      <c r="S3" s="17">
        <f t="shared" ref="S3" si="1">O3/G3</f>
        <v>0</v>
      </c>
      <c r="T3" s="17">
        <f t="shared" ref="T3:T10" si="2">P3/H3</f>
        <v>0</v>
      </c>
      <c r="U3" s="17">
        <f t="shared" ref="U3:U10" si="3">Q3/I3</f>
        <v>0</v>
      </c>
    </row>
    <row r="4" spans="1:21" x14ac:dyDescent="0.2">
      <c r="A4" t="s">
        <v>2</v>
      </c>
      <c r="B4" s="17">
        <f>B$5*'Planet Info'!$G3</f>
        <v>3.7961140550088314E-3</v>
      </c>
      <c r="C4" s="17">
        <f>C$5*'Planet Info'!$G3</f>
        <v>1.8980570275044156E-2</v>
      </c>
      <c r="D4" s="17">
        <f>D$5*'Planet Info'!$G3</f>
        <v>0.75922281100176636</v>
      </c>
      <c r="E4" s="17">
        <f>E$5*'Planet Info'!$G3</f>
        <v>3.7961140550088315</v>
      </c>
      <c r="F4" s="17">
        <f>F$5*'Planet Info'!$H3</f>
        <v>2.1612903225806453E-2</v>
      </c>
      <c r="G4" s="17">
        <f>G$5*'Planet Info'!$H3</f>
        <v>0.14408602150537636</v>
      </c>
      <c r="H4" s="17">
        <f>H$5*'Planet Info'!$H3</f>
        <v>3.602150537634409</v>
      </c>
      <c r="I4" s="17">
        <f>I$5*'Planet Info'!$H3</f>
        <v>14.408602150537636</v>
      </c>
      <c r="J4" s="17">
        <f>J$5*'Planet Info'!$J3</f>
        <v>3.515625</v>
      </c>
      <c r="K4" s="17">
        <f>K$5*'Planet Info'!$J3</f>
        <v>28.125</v>
      </c>
      <c r="L4" s="5">
        <f>L$5*'Planet Info'!$J3</f>
        <v>1800</v>
      </c>
      <c r="M4" s="5">
        <f>M$5*'Planet Info'!$J3</f>
        <v>14400</v>
      </c>
      <c r="N4" s="17">
        <v>0.24</v>
      </c>
      <c r="O4" s="17">
        <v>0.8</v>
      </c>
      <c r="P4" s="5">
        <v>10</v>
      </c>
      <c r="Q4" s="5">
        <v>20</v>
      </c>
      <c r="R4" s="17">
        <f t="shared" si="0"/>
        <v>11.104477611940297</v>
      </c>
      <c r="S4" s="17">
        <f>O4/G4</f>
        <v>5.5522388059701493</v>
      </c>
      <c r="T4" s="17">
        <f t="shared" si="2"/>
        <v>2.7761194029850742</v>
      </c>
      <c r="U4" s="17">
        <f t="shared" si="3"/>
        <v>1.3880597014925371</v>
      </c>
    </row>
    <row r="5" spans="1:21" x14ac:dyDescent="0.2">
      <c r="A5" s="16" t="s">
        <v>3</v>
      </c>
      <c r="B5" s="22">
        <v>4.0000000000000001E-3</v>
      </c>
      <c r="C5" s="22">
        <v>0.02</v>
      </c>
      <c r="D5" s="22">
        <v>0.8</v>
      </c>
      <c r="E5" s="22">
        <v>4</v>
      </c>
      <c r="F5" s="22">
        <v>0.03</v>
      </c>
      <c r="G5" s="22">
        <v>0.2</v>
      </c>
      <c r="H5" s="22">
        <v>5</v>
      </c>
      <c r="I5" s="22">
        <v>20</v>
      </c>
      <c r="J5" s="22">
        <f>365/64</f>
        <v>5.703125</v>
      </c>
      <c r="K5" s="22">
        <f>365/8</f>
        <v>45.625</v>
      </c>
      <c r="L5" s="33">
        <f>365*8</f>
        <v>2920</v>
      </c>
      <c r="M5" s="33">
        <f>365*64</f>
        <v>23360</v>
      </c>
      <c r="N5" s="22">
        <v>0.6</v>
      </c>
      <c r="O5" s="22">
        <v>2</v>
      </c>
      <c r="P5" s="33">
        <v>25</v>
      </c>
      <c r="Q5" s="33">
        <v>50</v>
      </c>
      <c r="R5" s="17">
        <f t="shared" si="0"/>
        <v>20</v>
      </c>
      <c r="S5" s="17">
        <f t="shared" ref="S5:S10" si="4">O5/G5</f>
        <v>10</v>
      </c>
      <c r="T5" s="17">
        <f t="shared" si="2"/>
        <v>5</v>
      </c>
      <c r="U5" s="17">
        <f t="shared" si="3"/>
        <v>2.5</v>
      </c>
    </row>
    <row r="6" spans="1:21" x14ac:dyDescent="0.2">
      <c r="A6" t="s">
        <v>4</v>
      </c>
      <c r="B6" s="17">
        <f>B$5*'Planet Info'!$G5</f>
        <v>2.1307090587938432E-3</v>
      </c>
      <c r="C6" s="17">
        <f>C$5*'Planet Info'!$G5</f>
        <v>1.0653545293969216E-2</v>
      </c>
      <c r="D6" s="17">
        <f>D$5*'Planet Info'!$G5</f>
        <v>0.42614181175876864</v>
      </c>
      <c r="E6" s="17">
        <f>E$5*'Planet Info'!$G5</f>
        <v>2.1307090587938431</v>
      </c>
      <c r="F6" s="17">
        <f>F$5*'Planet Info'!$H5</f>
        <v>4.5483870967741931E-2</v>
      </c>
      <c r="G6" s="17">
        <f>G$5*'Planet Info'!$H5</f>
        <v>0.3032258064516129</v>
      </c>
      <c r="H6" s="17">
        <f>H$5*'Planet Info'!$H5</f>
        <v>7.5806451612903221</v>
      </c>
      <c r="I6" s="17">
        <f>I$5*'Planet Info'!$H5</f>
        <v>30.322580645161288</v>
      </c>
      <c r="J6" s="17">
        <f>J$5*'Planet Info'!$J5</f>
        <v>10.71875</v>
      </c>
      <c r="K6" s="17">
        <f>K$5*'Planet Info'!$J5</f>
        <v>85.75</v>
      </c>
      <c r="L6" s="5">
        <f>L$5*'Planet Info'!$J5</f>
        <v>5488</v>
      </c>
      <c r="M6" s="5">
        <f>M$5*'Planet Info'!$J5</f>
        <v>43904</v>
      </c>
      <c r="N6" s="17">
        <v>0.84</v>
      </c>
      <c r="O6" s="17">
        <v>2.8</v>
      </c>
      <c r="P6" s="5">
        <v>35</v>
      </c>
      <c r="Q6" s="5">
        <v>70</v>
      </c>
      <c r="R6" s="17">
        <f t="shared" si="0"/>
        <v>18.468085106382979</v>
      </c>
      <c r="S6" s="17">
        <f t="shared" si="4"/>
        <v>9.2340425531914896</v>
      </c>
      <c r="T6" s="17">
        <f t="shared" si="2"/>
        <v>4.6170212765957448</v>
      </c>
      <c r="U6" s="17">
        <f t="shared" si="3"/>
        <v>2.3085106382978724</v>
      </c>
    </row>
    <row r="7" spans="1:21" x14ac:dyDescent="0.2">
      <c r="A7" t="s">
        <v>5</v>
      </c>
      <c r="B7" s="17">
        <f>B$5*'Planet Info'!$G6</f>
        <v>4.4837749179914205E-2</v>
      </c>
      <c r="C7" s="17">
        <f>C$5*'Planet Info'!$G6</f>
        <v>0.22418874589957102</v>
      </c>
      <c r="D7" s="17">
        <f>D$5*'Planet Info'!$G6</f>
        <v>8.9675498359828421</v>
      </c>
      <c r="E7" s="17">
        <f>E$5*'Planet Info'!$G6</f>
        <v>44.837749179914205</v>
      </c>
      <c r="F7" s="17">
        <f>F$5*'Planet Info'!$H6</f>
        <v>0.15612903225806452</v>
      </c>
      <c r="G7" s="17">
        <f>G$5*'Planet Info'!$H6</f>
        <v>1.0408602150537634</v>
      </c>
      <c r="H7" s="17">
        <f>H$5*'Planet Info'!$H6</f>
        <v>26.021505376344084</v>
      </c>
      <c r="I7" s="17">
        <f>I$5*'Planet Info'!$H6</f>
        <v>104.08602150537634</v>
      </c>
      <c r="J7" s="17">
        <f>J$5*'Planet Info'!$J6</f>
        <v>67.671875</v>
      </c>
      <c r="K7" s="17">
        <f>K$5*'Planet Info'!$J6</f>
        <v>541.375</v>
      </c>
      <c r="L7" s="5">
        <f>L$5*'Planet Info'!$J6</f>
        <v>34648</v>
      </c>
      <c r="M7" s="5">
        <f>M$5*'Planet Info'!$J6</f>
        <v>277184</v>
      </c>
      <c r="N7" s="17">
        <v>1.66</v>
      </c>
      <c r="O7" s="17">
        <v>4.7</v>
      </c>
      <c r="P7" s="5">
        <v>50</v>
      </c>
      <c r="Q7" s="5">
        <v>85</v>
      </c>
      <c r="R7" s="17">
        <f t="shared" si="0"/>
        <v>10.632231404958677</v>
      </c>
      <c r="S7" s="17">
        <f t="shared" si="4"/>
        <v>4.5154958677685952</v>
      </c>
      <c r="T7" s="17">
        <f t="shared" si="2"/>
        <v>1.9214876033057853</v>
      </c>
      <c r="U7" s="17">
        <f t="shared" si="3"/>
        <v>0.81663223140495877</v>
      </c>
    </row>
    <row r="8" spans="1:21" x14ac:dyDescent="0.2">
      <c r="A8" t="s">
        <v>6</v>
      </c>
      <c r="B8" s="17">
        <f>B$5*'Planet Info'!$G7</f>
        <v>3.7797628059550843E-2</v>
      </c>
      <c r="C8" s="17">
        <f>C$5*'Planet Info'!$G7</f>
        <v>0.18898814029775424</v>
      </c>
      <c r="D8" s="17">
        <f>D$5*'Planet Info'!$G7</f>
        <v>7.5595256119101695</v>
      </c>
      <c r="E8" s="17">
        <f>E$5*'Planet Info'!$G7</f>
        <v>37.797628059550846</v>
      </c>
      <c r="F8" s="17">
        <f>F$5*'Planet Info'!$H7</f>
        <v>0.28741935483870967</v>
      </c>
      <c r="G8" s="17">
        <f>G$5*'Planet Info'!$H7</f>
        <v>1.9161290322580644</v>
      </c>
      <c r="H8" s="17">
        <f>H$5*'Planet Info'!$H7</f>
        <v>47.903225806451609</v>
      </c>
      <c r="I8" s="17">
        <f>I$5*'Planet Info'!$H7</f>
        <v>191.61290322580643</v>
      </c>
      <c r="J8" s="17">
        <f>J$5*'Planet Info'!$J7</f>
        <v>167.921875</v>
      </c>
      <c r="K8" s="17">
        <f>K$5*'Planet Info'!$J7</f>
        <v>1343.375</v>
      </c>
      <c r="L8" s="5">
        <f>L$5*'Planet Info'!$J7</f>
        <v>85976</v>
      </c>
      <c r="M8" s="5">
        <f>M$5*'Planet Info'!$J7</f>
        <v>687808</v>
      </c>
      <c r="N8" s="17">
        <v>5.75</v>
      </c>
      <c r="O8" s="17">
        <v>13</v>
      </c>
      <c r="P8" s="5">
        <v>110</v>
      </c>
      <c r="Q8" s="5">
        <v>150</v>
      </c>
      <c r="R8" s="17">
        <f t="shared" si="0"/>
        <v>20.005611672278338</v>
      </c>
      <c r="S8" s="17">
        <f t="shared" si="4"/>
        <v>6.7845117845117846</v>
      </c>
      <c r="T8" s="17">
        <f t="shared" si="2"/>
        <v>2.2962962962962967</v>
      </c>
      <c r="U8" s="17">
        <f t="shared" si="3"/>
        <v>0.78282828282828287</v>
      </c>
    </row>
    <row r="9" spans="1:21" x14ac:dyDescent="0.2">
      <c r="A9" t="s">
        <v>7</v>
      </c>
      <c r="B9" s="17">
        <f>B$5*'Planet Info'!$G8</f>
        <v>1.603028009084027E-2</v>
      </c>
      <c r="C9" s="17">
        <f>C$5*'Planet Info'!$G8</f>
        <v>8.0151400454201355E-2</v>
      </c>
      <c r="D9" s="17">
        <f>D$5*'Planet Info'!$G8</f>
        <v>3.2060560181680544</v>
      </c>
      <c r="E9" s="17">
        <f>E$5*'Planet Info'!$G8</f>
        <v>16.030280090840272</v>
      </c>
      <c r="F9" s="17">
        <f>F$5*'Planet Info'!$H8</f>
        <v>0.5754838709677419</v>
      </c>
      <c r="G9" s="17">
        <f>G$5*'Planet Info'!$H8</f>
        <v>3.8365591397849466</v>
      </c>
      <c r="H9" s="17">
        <f>H$5*'Planet Info'!$H8</f>
        <v>95.913978494623663</v>
      </c>
      <c r="I9" s="17">
        <f>I$5*'Planet Info'!$H8</f>
        <v>383.65591397849465</v>
      </c>
      <c r="J9" s="17">
        <f>J$5*'Planet Info'!$J8</f>
        <v>477.953125</v>
      </c>
      <c r="K9" s="17">
        <f>K$5*'Planet Info'!$J8</f>
        <v>3823.625</v>
      </c>
      <c r="L9" s="5">
        <f>L$5*'Planet Info'!$J8</f>
        <v>244712</v>
      </c>
      <c r="M9" s="5">
        <f>M$5*'Planet Info'!$J8</f>
        <v>1957696</v>
      </c>
      <c r="N9" s="17">
        <v>10.3</v>
      </c>
      <c r="O9" s="17">
        <v>21</v>
      </c>
      <c r="P9" s="5">
        <v>160</v>
      </c>
      <c r="Q9" s="5">
        <v>195</v>
      </c>
      <c r="R9" s="17">
        <f t="shared" si="0"/>
        <v>17.897982062780272</v>
      </c>
      <c r="S9" s="17">
        <f t="shared" si="4"/>
        <v>5.4736547085201792</v>
      </c>
      <c r="T9" s="17">
        <f t="shared" si="2"/>
        <v>1.6681614349775784</v>
      </c>
      <c r="U9" s="17">
        <f t="shared" si="3"/>
        <v>0.50826793721973096</v>
      </c>
    </row>
    <row r="10" spans="1:21" x14ac:dyDescent="0.2">
      <c r="A10" t="s">
        <v>8</v>
      </c>
      <c r="B10" s="17">
        <f>B$5*'Planet Info'!$G9</f>
        <v>1.5531667928337118E-2</v>
      </c>
      <c r="C10" s="17">
        <f>C$5*'Planet Info'!$G9</f>
        <v>7.7658339641685586E-2</v>
      </c>
      <c r="D10" s="17">
        <f>D$5*'Planet Info'!$G9</f>
        <v>3.1063335856674237</v>
      </c>
      <c r="E10" s="17">
        <f>E$5*'Planet Info'!$G9</f>
        <v>15.531667928337118</v>
      </c>
      <c r="F10" s="17">
        <f>F$5*'Planet Info'!$H9</f>
        <v>0.90096774193548379</v>
      </c>
      <c r="G10" s="17">
        <f>G$5*'Planet Info'!$H9</f>
        <v>6.0064516129032262</v>
      </c>
      <c r="H10" s="17">
        <f>H$5*'Planet Info'!$H9</f>
        <v>150.16129032258064</v>
      </c>
      <c r="I10" s="17">
        <f>I$5*'Planet Info'!$H9</f>
        <v>600.64516129032256</v>
      </c>
      <c r="J10" s="17">
        <f>J$5*'Planet Info'!$J9</f>
        <v>934.375</v>
      </c>
      <c r="K10" s="17">
        <f>K$5*'Planet Info'!$J9</f>
        <v>7475</v>
      </c>
      <c r="L10" s="5">
        <f>L$5*'Planet Info'!$J9</f>
        <v>478400</v>
      </c>
      <c r="M10" s="5">
        <f>M$5*'Planet Info'!$J9</f>
        <v>3827200</v>
      </c>
      <c r="N10" s="17">
        <v>14.87</v>
      </c>
      <c r="O10" s="17">
        <v>29</v>
      </c>
      <c r="P10" s="5">
        <v>210</v>
      </c>
      <c r="Q10" s="5">
        <v>245</v>
      </c>
      <c r="R10" s="17">
        <f t="shared" si="0"/>
        <v>16.504475474400287</v>
      </c>
      <c r="S10" s="17">
        <f t="shared" si="4"/>
        <v>4.8281417830290012</v>
      </c>
      <c r="T10" s="17">
        <f t="shared" si="2"/>
        <v>1.3984962406015038</v>
      </c>
      <c r="U10" s="17">
        <f t="shared" si="3"/>
        <v>0.40789473684210525</v>
      </c>
    </row>
    <row r="13" spans="1:21" x14ac:dyDescent="0.2">
      <c r="A13" s="15" t="s">
        <v>27</v>
      </c>
      <c r="B13" s="23" t="s">
        <v>23</v>
      </c>
      <c r="C13" s="23" t="s">
        <v>24</v>
      </c>
      <c r="D13" s="23" t="s">
        <v>25</v>
      </c>
      <c r="E13" s="23"/>
      <c r="F13" s="23" t="s">
        <v>23</v>
      </c>
      <c r="G13" s="23" t="s">
        <v>24</v>
      </c>
      <c r="H13" s="23" t="s">
        <v>25</v>
      </c>
      <c r="I13" s="24"/>
      <c r="J13" s="23" t="s">
        <v>23</v>
      </c>
      <c r="K13" s="23" t="s">
        <v>24</v>
      </c>
      <c r="L13" s="23" t="s">
        <v>25</v>
      </c>
      <c r="M13" s="24"/>
      <c r="N13" s="23" t="s">
        <v>23</v>
      </c>
      <c r="O13" s="23" t="s">
        <v>24</v>
      </c>
      <c r="P13" s="23" t="s">
        <v>25</v>
      </c>
      <c r="R13" s="23" t="s">
        <v>23</v>
      </c>
      <c r="S13" s="23" t="s">
        <v>24</v>
      </c>
      <c r="T13" s="23" t="s">
        <v>25</v>
      </c>
    </row>
    <row r="14" spans="1:21" x14ac:dyDescent="0.2">
      <c r="A14" s="25" t="str">
        <f>A3</f>
        <v>Mercury</v>
      </c>
      <c r="B14" s="26">
        <f>IFERROR(B3/C3,0)</f>
        <v>0.19999999999999998</v>
      </c>
      <c r="C14" s="26">
        <f t="shared" ref="C14:D14" si="5">IFERROR(C3/D3,0)</f>
        <v>2.4999999999999998E-2</v>
      </c>
      <c r="D14" s="26">
        <f t="shared" si="5"/>
        <v>0.2</v>
      </c>
      <c r="E14" s="26"/>
      <c r="F14" s="26">
        <f>IFERROR(F3/G3,0)</f>
        <v>0.15</v>
      </c>
      <c r="G14" s="26">
        <f t="shared" ref="G14:H14" si="6">IFERROR(G3/H3,0)</f>
        <v>0.04</v>
      </c>
      <c r="H14" s="26">
        <f t="shared" si="6"/>
        <v>0.25</v>
      </c>
      <c r="I14" s="26"/>
      <c r="J14" s="26">
        <f>IFERROR(J3/K3,0)</f>
        <v>0.125</v>
      </c>
      <c r="K14" s="26">
        <f t="shared" ref="K14:L14" si="7">IFERROR(K3/L3,0)</f>
        <v>1.5625E-2</v>
      </c>
      <c r="L14" s="26">
        <f t="shared" si="7"/>
        <v>0.125</v>
      </c>
      <c r="M14" s="26"/>
      <c r="N14" s="26">
        <f>IFERROR(N3/O3,0)</f>
        <v>0</v>
      </c>
      <c r="O14" s="26">
        <f t="shared" ref="O14:P14" si="8">IFERROR(O3/P3,0)</f>
        <v>0</v>
      </c>
      <c r="P14" s="26">
        <f t="shared" si="8"/>
        <v>0</v>
      </c>
      <c r="Q14" s="26"/>
      <c r="R14" s="26">
        <f>IFERROR(R3/S3,0)</f>
        <v>0</v>
      </c>
      <c r="S14" s="26">
        <f t="shared" ref="S14:T14" si="9">IFERROR(S3/T3,0)</f>
        <v>0</v>
      </c>
      <c r="T14" s="26">
        <f t="shared" si="9"/>
        <v>0</v>
      </c>
      <c r="U14" s="26"/>
    </row>
    <row r="15" spans="1:21" x14ac:dyDescent="0.2">
      <c r="A15" s="25" t="str">
        <f t="shared" ref="A15:A21" si="10">A4</f>
        <v>Venus</v>
      </c>
      <c r="B15" s="26">
        <f t="shared" ref="B15:D15" si="11">IFERROR(B4/C4,0)</f>
        <v>0.2</v>
      </c>
      <c r="C15" s="26">
        <f t="shared" si="11"/>
        <v>2.4999999999999998E-2</v>
      </c>
      <c r="D15" s="26">
        <f t="shared" si="11"/>
        <v>0.2</v>
      </c>
      <c r="E15" s="26"/>
      <c r="F15" s="26">
        <f t="shared" ref="F15:H15" si="12">IFERROR(F4/G4,0)</f>
        <v>0.15</v>
      </c>
      <c r="G15" s="26">
        <f t="shared" si="12"/>
        <v>0.04</v>
      </c>
      <c r="H15" s="26">
        <f t="shared" si="12"/>
        <v>0.25</v>
      </c>
      <c r="I15" s="26"/>
      <c r="J15" s="26">
        <f t="shared" ref="J15:L15" si="13">IFERROR(J4/K4,0)</f>
        <v>0.125</v>
      </c>
      <c r="K15" s="26">
        <f t="shared" si="13"/>
        <v>1.5625E-2</v>
      </c>
      <c r="L15" s="26">
        <f t="shared" si="13"/>
        <v>0.125</v>
      </c>
      <c r="M15" s="26"/>
      <c r="N15" s="26">
        <f t="shared" ref="N15:P15" si="14">IFERROR(N4/O4,0)</f>
        <v>0.3</v>
      </c>
      <c r="O15" s="26">
        <f t="shared" si="14"/>
        <v>0.08</v>
      </c>
      <c r="P15" s="26">
        <f t="shared" si="14"/>
        <v>0.5</v>
      </c>
      <c r="Q15" s="26"/>
      <c r="R15" s="26">
        <f t="shared" ref="R15:T15" si="15">IFERROR(R4/S4,0)</f>
        <v>1.9999999999999998</v>
      </c>
      <c r="S15" s="26">
        <f t="shared" si="15"/>
        <v>2.0000000000000004</v>
      </c>
      <c r="T15" s="26">
        <f t="shared" si="15"/>
        <v>2</v>
      </c>
      <c r="U15" s="26"/>
    </row>
    <row r="16" spans="1:21" x14ac:dyDescent="0.2">
      <c r="A16" s="25" t="str">
        <f t="shared" si="10"/>
        <v>Earth</v>
      </c>
      <c r="B16" s="26">
        <f t="shared" ref="B16:D16" si="16">IFERROR(B5/C5,0)</f>
        <v>0.2</v>
      </c>
      <c r="C16" s="26">
        <f t="shared" si="16"/>
        <v>2.4999999999999998E-2</v>
      </c>
      <c r="D16" s="26">
        <f t="shared" si="16"/>
        <v>0.2</v>
      </c>
      <c r="E16" s="26"/>
      <c r="F16" s="26">
        <f t="shared" ref="F16:H16" si="17">IFERROR(F5/G5,0)</f>
        <v>0.15</v>
      </c>
      <c r="G16" s="26">
        <f t="shared" si="17"/>
        <v>0.04</v>
      </c>
      <c r="H16" s="26">
        <f t="shared" si="17"/>
        <v>0.25</v>
      </c>
      <c r="I16" s="26"/>
      <c r="J16" s="26">
        <f t="shared" ref="J16:L16" si="18">IFERROR(J5/K5,0)</f>
        <v>0.125</v>
      </c>
      <c r="K16" s="26">
        <f t="shared" si="18"/>
        <v>1.5625E-2</v>
      </c>
      <c r="L16" s="26">
        <f t="shared" si="18"/>
        <v>0.125</v>
      </c>
      <c r="M16" s="26"/>
      <c r="N16" s="26">
        <f t="shared" ref="N16:P16" si="19">IFERROR(N5/O5,0)</f>
        <v>0.3</v>
      </c>
      <c r="O16" s="26">
        <f t="shared" si="19"/>
        <v>0.08</v>
      </c>
      <c r="P16" s="26">
        <f t="shared" si="19"/>
        <v>0.5</v>
      </c>
      <c r="Q16" s="26"/>
      <c r="R16" s="26">
        <f t="shared" ref="R16:T16" si="20">IFERROR(R5/S5,0)</f>
        <v>2</v>
      </c>
      <c r="S16" s="26">
        <f t="shared" si="20"/>
        <v>2</v>
      </c>
      <c r="T16" s="26">
        <f t="shared" si="20"/>
        <v>2</v>
      </c>
      <c r="U16" s="26"/>
    </row>
    <row r="17" spans="1:21" x14ac:dyDescent="0.2">
      <c r="A17" s="25" t="str">
        <f t="shared" si="10"/>
        <v>Mars</v>
      </c>
      <c r="B17" s="26">
        <f t="shared" ref="B17:D17" si="21">IFERROR(B6/C6,0)</f>
        <v>0.2</v>
      </c>
      <c r="C17" s="26">
        <f t="shared" si="21"/>
        <v>2.4999999999999998E-2</v>
      </c>
      <c r="D17" s="26">
        <f t="shared" si="21"/>
        <v>0.2</v>
      </c>
      <c r="E17" s="26"/>
      <c r="F17" s="26">
        <f t="shared" ref="F17:H17" si="22">IFERROR(F6/G6,0)</f>
        <v>0.15</v>
      </c>
      <c r="G17" s="26">
        <f t="shared" si="22"/>
        <v>0.04</v>
      </c>
      <c r="H17" s="26">
        <f t="shared" si="22"/>
        <v>0.25</v>
      </c>
      <c r="I17" s="26"/>
      <c r="J17" s="26">
        <f t="shared" ref="J17:L17" si="23">IFERROR(J6/K6,0)</f>
        <v>0.125</v>
      </c>
      <c r="K17" s="26">
        <f t="shared" si="23"/>
        <v>1.5625E-2</v>
      </c>
      <c r="L17" s="26">
        <f t="shared" si="23"/>
        <v>0.125</v>
      </c>
      <c r="M17" s="26"/>
      <c r="N17" s="26">
        <f t="shared" ref="N17:P17" si="24">IFERROR(N6/O6,0)</f>
        <v>0.3</v>
      </c>
      <c r="O17" s="26">
        <f t="shared" si="24"/>
        <v>0.08</v>
      </c>
      <c r="P17" s="26">
        <f t="shared" si="24"/>
        <v>0.5</v>
      </c>
      <c r="Q17" s="26"/>
      <c r="R17" s="26">
        <f t="shared" ref="R17:T17" si="25">IFERROR(R6/S6,0)</f>
        <v>2</v>
      </c>
      <c r="S17" s="26">
        <f t="shared" si="25"/>
        <v>2</v>
      </c>
      <c r="T17" s="26">
        <f t="shared" si="25"/>
        <v>2</v>
      </c>
      <c r="U17" s="26"/>
    </row>
    <row r="18" spans="1:21" x14ac:dyDescent="0.2">
      <c r="A18" s="25" t="str">
        <f t="shared" si="10"/>
        <v>Jupiter</v>
      </c>
      <c r="B18" s="26">
        <f t="shared" ref="B18:D18" si="26">IFERROR(B7/C7,0)</f>
        <v>0.2</v>
      </c>
      <c r="C18" s="26">
        <f t="shared" si="26"/>
        <v>2.4999999999999998E-2</v>
      </c>
      <c r="D18" s="26">
        <f t="shared" si="26"/>
        <v>0.2</v>
      </c>
      <c r="E18" s="26"/>
      <c r="F18" s="26">
        <f t="shared" ref="F18:H18" si="27">IFERROR(F7/G7,0)</f>
        <v>0.15000000000000002</v>
      </c>
      <c r="G18" s="26">
        <f t="shared" si="27"/>
        <v>0.04</v>
      </c>
      <c r="H18" s="26">
        <f t="shared" si="27"/>
        <v>0.25</v>
      </c>
      <c r="I18" s="26"/>
      <c r="J18" s="26">
        <f t="shared" ref="J18:L18" si="28">IFERROR(J7/K7,0)</f>
        <v>0.125</v>
      </c>
      <c r="K18" s="26">
        <f t="shared" si="28"/>
        <v>1.5625E-2</v>
      </c>
      <c r="L18" s="26">
        <f t="shared" si="28"/>
        <v>0.125</v>
      </c>
      <c r="M18" s="26"/>
      <c r="N18" s="26">
        <f t="shared" ref="N18:P18" si="29">IFERROR(N7/O7,0)</f>
        <v>0.35319148936170208</v>
      </c>
      <c r="O18" s="26">
        <f t="shared" si="29"/>
        <v>9.4E-2</v>
      </c>
      <c r="P18" s="26">
        <f t="shared" si="29"/>
        <v>0.58823529411764708</v>
      </c>
      <c r="Q18" s="26"/>
      <c r="R18" s="26">
        <f t="shared" ref="R18:T18" si="30">IFERROR(R7/S7,0)</f>
        <v>2.354609929078014</v>
      </c>
      <c r="S18" s="26">
        <f t="shared" si="30"/>
        <v>2.35</v>
      </c>
      <c r="T18" s="26">
        <f t="shared" si="30"/>
        <v>2.3529411764705883</v>
      </c>
      <c r="U18" s="26"/>
    </row>
    <row r="19" spans="1:21" x14ac:dyDescent="0.2">
      <c r="A19" s="25" t="str">
        <f t="shared" si="10"/>
        <v>Saturn</v>
      </c>
      <c r="B19" s="26">
        <f t="shared" ref="B19:D19" si="31">IFERROR(B8/C8,0)</f>
        <v>0.19999999999999998</v>
      </c>
      <c r="C19" s="26">
        <f t="shared" si="31"/>
        <v>2.5000000000000001E-2</v>
      </c>
      <c r="D19" s="26">
        <f t="shared" si="31"/>
        <v>0.2</v>
      </c>
      <c r="E19" s="26"/>
      <c r="F19" s="26">
        <f t="shared" ref="F19:H19" si="32">IFERROR(F8/G8,0)</f>
        <v>0.15</v>
      </c>
      <c r="G19" s="26">
        <f t="shared" si="32"/>
        <v>0.04</v>
      </c>
      <c r="H19" s="26">
        <f t="shared" si="32"/>
        <v>0.25</v>
      </c>
      <c r="I19" s="26"/>
      <c r="J19" s="26">
        <f t="shared" ref="J19:L19" si="33">IFERROR(J8/K8,0)</f>
        <v>0.125</v>
      </c>
      <c r="K19" s="26">
        <f t="shared" si="33"/>
        <v>1.5625E-2</v>
      </c>
      <c r="L19" s="26">
        <f t="shared" si="33"/>
        <v>0.125</v>
      </c>
      <c r="M19" s="26"/>
      <c r="N19" s="26">
        <f t="shared" ref="N19:P19" si="34">IFERROR(N8/O8,0)</f>
        <v>0.44230769230769229</v>
      </c>
      <c r="O19" s="26">
        <f t="shared" si="34"/>
        <v>0.11818181818181818</v>
      </c>
      <c r="P19" s="26">
        <f t="shared" si="34"/>
        <v>0.73333333333333328</v>
      </c>
      <c r="Q19" s="26"/>
      <c r="R19" s="26">
        <f t="shared" ref="R19:T19" si="35">IFERROR(R8/S8,0)</f>
        <v>2.9487179487179485</v>
      </c>
      <c r="S19" s="26">
        <f t="shared" si="35"/>
        <v>2.9545454545454541</v>
      </c>
      <c r="T19" s="26">
        <f t="shared" si="35"/>
        <v>2.9333333333333336</v>
      </c>
      <c r="U19" s="26"/>
    </row>
    <row r="20" spans="1:21" x14ac:dyDescent="0.2">
      <c r="A20" s="25" t="str">
        <f t="shared" si="10"/>
        <v>Uranus</v>
      </c>
      <c r="B20" s="26">
        <f t="shared" ref="B20:D20" si="36">IFERROR(B9/C9,0)</f>
        <v>0.19999999999999998</v>
      </c>
      <c r="C20" s="26">
        <f t="shared" si="36"/>
        <v>2.4999999999999998E-2</v>
      </c>
      <c r="D20" s="26">
        <f t="shared" si="36"/>
        <v>0.2</v>
      </c>
      <c r="E20" s="26"/>
      <c r="F20" s="26">
        <f t="shared" ref="F20:H20" si="37">IFERROR(F9/G9,0)</f>
        <v>0.14999999999999997</v>
      </c>
      <c r="G20" s="26">
        <f t="shared" si="37"/>
        <v>0.04</v>
      </c>
      <c r="H20" s="26">
        <f t="shared" si="37"/>
        <v>0.25</v>
      </c>
      <c r="I20" s="26"/>
      <c r="J20" s="26">
        <f t="shared" ref="J20:L20" si="38">IFERROR(J9/K9,0)</f>
        <v>0.125</v>
      </c>
      <c r="K20" s="26">
        <f t="shared" si="38"/>
        <v>1.5625E-2</v>
      </c>
      <c r="L20" s="26">
        <f t="shared" si="38"/>
        <v>0.125</v>
      </c>
      <c r="M20" s="26"/>
      <c r="N20" s="26">
        <f t="shared" ref="N20:P20" si="39">IFERROR(N9/O9,0)</f>
        <v>0.49047619047619051</v>
      </c>
      <c r="O20" s="26">
        <f t="shared" si="39"/>
        <v>0.13125000000000001</v>
      </c>
      <c r="P20" s="26">
        <f t="shared" si="39"/>
        <v>0.82051282051282048</v>
      </c>
      <c r="Q20" s="26"/>
      <c r="R20" s="26">
        <f t="shared" ref="R20:T20" si="40">IFERROR(R9/S9,0)</f>
        <v>3.2698412698412707</v>
      </c>
      <c r="S20" s="26">
        <f t="shared" si="40"/>
        <v>3.28125</v>
      </c>
      <c r="T20" s="26">
        <f t="shared" si="40"/>
        <v>3.2820512820512819</v>
      </c>
      <c r="U20" s="26"/>
    </row>
    <row r="21" spans="1:21" x14ac:dyDescent="0.2">
      <c r="A21" s="25" t="str">
        <f t="shared" si="10"/>
        <v>Neptune</v>
      </c>
      <c r="B21" s="26">
        <f t="shared" ref="B21:D21" si="41">IFERROR(B10/C10,0)</f>
        <v>0.2</v>
      </c>
      <c r="C21" s="26">
        <f t="shared" si="41"/>
        <v>2.4999999999999998E-2</v>
      </c>
      <c r="D21" s="26">
        <f t="shared" si="41"/>
        <v>0.2</v>
      </c>
      <c r="E21" s="26"/>
      <c r="F21" s="26">
        <f t="shared" ref="F21:H21" si="42">IFERROR(F10/G10,0)</f>
        <v>0.14999999999999997</v>
      </c>
      <c r="G21" s="26">
        <f t="shared" si="42"/>
        <v>0.04</v>
      </c>
      <c r="H21" s="26">
        <f t="shared" si="42"/>
        <v>0.25</v>
      </c>
      <c r="I21" s="26"/>
      <c r="J21" s="26">
        <f t="shared" ref="J21:L21" si="43">IFERROR(J10/K10,0)</f>
        <v>0.125</v>
      </c>
      <c r="K21" s="26">
        <f t="shared" si="43"/>
        <v>1.5625E-2</v>
      </c>
      <c r="L21" s="26">
        <f t="shared" si="43"/>
        <v>0.125</v>
      </c>
      <c r="M21" s="26"/>
      <c r="N21" s="26">
        <f t="shared" ref="N21:P21" si="44">IFERROR(N10/O10,0)</f>
        <v>0.51275862068965516</v>
      </c>
      <c r="O21" s="26">
        <f t="shared" si="44"/>
        <v>0.1380952380952381</v>
      </c>
      <c r="P21" s="26">
        <f t="shared" si="44"/>
        <v>0.8571428571428571</v>
      </c>
      <c r="Q21" s="26"/>
      <c r="R21" s="26">
        <f t="shared" ref="R21:T21" si="45">IFERROR(R10/S10,0)</f>
        <v>3.4183908045977014</v>
      </c>
      <c r="S21" s="26">
        <f t="shared" si="45"/>
        <v>3.4523809523809526</v>
      </c>
      <c r="T21" s="26">
        <f t="shared" si="45"/>
        <v>3.4285714285714288</v>
      </c>
      <c r="U21" s="26"/>
    </row>
  </sheetData>
  <mergeCells count="5">
    <mergeCell ref="B1:E1"/>
    <mergeCell ref="F1:I1"/>
    <mergeCell ref="N1:Q1"/>
    <mergeCell ref="R1:U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Planet Info</vt:lpstr>
      <vt:lpstr>Proportions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2020-09-18T00:13:21Z</dcterms:created>
  <dcterms:modified xsi:type="dcterms:W3CDTF">2020-09-18T17:56:30Z</dcterms:modified>
</cp:coreProperties>
</file>