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ThePlanetARium/"/>
    </mc:Choice>
  </mc:AlternateContent>
  <xr:revisionPtr revIDLastSave="0" documentId="13_ncr:1_{14152589-81A7-9443-8CF2-D2AE21BA6F1D}" xr6:coauthVersionLast="45" xr6:coauthVersionMax="45" xr10:uidLastSave="{00000000-0000-0000-0000-000000000000}"/>
  <bookViews>
    <workbookView xWindow="0" yWindow="460" windowWidth="33600" windowHeight="19080" activeTab="2" xr2:uid="{7D1D30A3-8BFD-5043-AC88-3924606A1C59}"/>
  </bookViews>
  <sheets>
    <sheet name="Planet Info" sheetId="1" r:id="rId1"/>
    <sheet name="Proportions" sheetId="2" r:id="rId2"/>
    <sheet name="scale test" sheetId="3" r:id="rId3"/>
  </sheets>
  <definedNames>
    <definedName name="_xlnm._FilterDatabase" localSheetId="2" hidden="1">'scale test'!$A$1:$A$1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3" i="3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G3" i="3"/>
  <c r="F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2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T21" i="2"/>
  <c r="S21" i="2"/>
  <c r="R21" i="2"/>
  <c r="T20" i="2"/>
  <c r="S20" i="2"/>
  <c r="R20" i="2"/>
  <c r="T19" i="2"/>
  <c r="S19" i="2"/>
  <c r="R19" i="2"/>
  <c r="T18" i="2"/>
  <c r="S18" i="2"/>
  <c r="R18" i="2"/>
  <c r="T17" i="2"/>
  <c r="S17" i="2"/>
  <c r="R17" i="2"/>
  <c r="T16" i="2"/>
  <c r="S16" i="2"/>
  <c r="R16" i="2"/>
  <c r="T15" i="2"/>
  <c r="S15" i="2"/>
  <c r="R15" i="2"/>
  <c r="T14" i="2"/>
  <c r="S14" i="2"/>
  <c r="R14" i="2"/>
  <c r="P21" i="2"/>
  <c r="O21" i="2"/>
  <c r="N21" i="2"/>
  <c r="P20" i="2"/>
  <c r="O20" i="2"/>
  <c r="N20" i="2"/>
  <c r="P19" i="2"/>
  <c r="O19" i="2"/>
  <c r="N19" i="2"/>
  <c r="P18" i="2"/>
  <c r="O18" i="2"/>
  <c r="N18" i="2"/>
  <c r="P17" i="2"/>
  <c r="O17" i="2"/>
  <c r="N17" i="2"/>
  <c r="P16" i="2"/>
  <c r="O16" i="2"/>
  <c r="N16" i="2"/>
  <c r="P15" i="2"/>
  <c r="O15" i="2"/>
  <c r="N15" i="2"/>
  <c r="P14" i="2"/>
  <c r="O14" i="2"/>
  <c r="N14" i="2"/>
  <c r="L21" i="2"/>
  <c r="K21" i="2"/>
  <c r="J21" i="2"/>
  <c r="L20" i="2"/>
  <c r="K20" i="2"/>
  <c r="J20" i="2"/>
  <c r="L19" i="2"/>
  <c r="K19" i="2"/>
  <c r="J19" i="2"/>
  <c r="L18" i="2"/>
  <c r="K18" i="2"/>
  <c r="J18" i="2"/>
  <c r="L17" i="2"/>
  <c r="K17" i="2"/>
  <c r="J17" i="2"/>
  <c r="L16" i="2"/>
  <c r="K16" i="2"/>
  <c r="J16" i="2"/>
  <c r="L15" i="2"/>
  <c r="K15" i="2"/>
  <c r="J15" i="2"/>
  <c r="L14" i="2"/>
  <c r="K14" i="2"/>
  <c r="J14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D21" i="2"/>
  <c r="C21" i="2"/>
  <c r="B21" i="2"/>
  <c r="D20" i="2"/>
  <c r="C20" i="2"/>
  <c r="B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M5" i="2"/>
  <c r="M10" i="2" s="1"/>
  <c r="J5" i="2"/>
  <c r="J4" i="2" s="1"/>
  <c r="L5" i="2"/>
  <c r="L3" i="2" s="1"/>
  <c r="K5" i="2"/>
  <c r="K9" i="2" s="1"/>
  <c r="L9" i="2" l="1"/>
  <c r="M4" i="2"/>
  <c r="M7" i="2"/>
  <c r="M9" i="2"/>
  <c r="J7" i="2"/>
  <c r="K7" i="2"/>
  <c r="L7" i="2"/>
  <c r="J3" i="2"/>
  <c r="J6" i="2"/>
  <c r="J8" i="2"/>
  <c r="J10" i="2"/>
  <c r="J9" i="2"/>
  <c r="K4" i="2"/>
  <c r="L4" i="2"/>
  <c r="K3" i="2"/>
  <c r="K6" i="2"/>
  <c r="K8" i="2"/>
  <c r="K10" i="2"/>
  <c r="L6" i="2"/>
  <c r="L8" i="2"/>
  <c r="L10" i="2"/>
  <c r="M3" i="2"/>
  <c r="M6" i="2"/>
  <c r="M8" i="2"/>
  <c r="F8" i="2"/>
  <c r="I7" i="2"/>
  <c r="U7" i="2" s="1"/>
  <c r="G6" i="2"/>
  <c r="F6" i="2"/>
  <c r="I4" i="2"/>
  <c r="U4" i="2" s="1"/>
  <c r="F4" i="2"/>
  <c r="F3" i="2"/>
  <c r="R3" i="2" s="1"/>
  <c r="E10" i="2"/>
  <c r="C9" i="2"/>
  <c r="B9" i="2"/>
  <c r="E6" i="2"/>
  <c r="E3" i="2"/>
  <c r="U5" i="2"/>
  <c r="T5" i="2"/>
  <c r="S5" i="2"/>
  <c r="R5" i="2"/>
  <c r="A21" i="2"/>
  <c r="A20" i="2"/>
  <c r="A19" i="2"/>
  <c r="A18" i="2"/>
  <c r="A17" i="2"/>
  <c r="A16" i="2"/>
  <c r="A15" i="2"/>
  <c r="A14" i="2"/>
  <c r="G9" i="1"/>
  <c r="D10" i="2" s="1"/>
  <c r="G8" i="1"/>
  <c r="E9" i="2" s="1"/>
  <c r="G5" i="1"/>
  <c r="D6" i="2" s="1"/>
  <c r="J9" i="1"/>
  <c r="J8" i="1"/>
  <c r="J7" i="1"/>
  <c r="J6" i="1"/>
  <c r="J5" i="1"/>
  <c r="J4" i="1"/>
  <c r="J3" i="1"/>
  <c r="J2" i="1"/>
  <c r="H9" i="1"/>
  <c r="F10" i="2" s="1"/>
  <c r="H8" i="1"/>
  <c r="H9" i="2" s="1"/>
  <c r="H7" i="1"/>
  <c r="G8" i="2" s="1"/>
  <c r="H6" i="1"/>
  <c r="H7" i="2" s="1"/>
  <c r="T7" i="2" s="1"/>
  <c r="H5" i="1"/>
  <c r="I6" i="2" s="1"/>
  <c r="U6" i="2" s="1"/>
  <c r="H4" i="1"/>
  <c r="H3" i="1"/>
  <c r="H4" i="2" s="1"/>
  <c r="H2" i="1"/>
  <c r="I3" i="2" s="1"/>
  <c r="U3" i="2" s="1"/>
  <c r="I9" i="1"/>
  <c r="I8" i="1"/>
  <c r="I7" i="1"/>
  <c r="I6" i="1"/>
  <c r="I5" i="1"/>
  <c r="I4" i="1"/>
  <c r="I3" i="1"/>
  <c r="I2" i="1"/>
  <c r="G4" i="1"/>
  <c r="G3" i="1"/>
  <c r="E4" i="2" s="1"/>
  <c r="G2" i="1"/>
  <c r="D3" i="2" s="1"/>
  <c r="R10" i="2" l="1"/>
  <c r="S8" i="2"/>
  <c r="B4" i="2"/>
  <c r="C4" i="2"/>
  <c r="D4" i="2"/>
  <c r="D9" i="2"/>
  <c r="G3" i="2"/>
  <c r="H6" i="2"/>
  <c r="H8" i="2"/>
  <c r="H10" i="2"/>
  <c r="I9" i="2"/>
  <c r="U9" i="2" s="1"/>
  <c r="G4" i="2"/>
  <c r="S4" i="2" s="1"/>
  <c r="I8" i="2"/>
  <c r="U8" i="2" s="1"/>
  <c r="I10" i="2"/>
  <c r="U10" i="2" s="1"/>
  <c r="R4" i="2"/>
  <c r="B3" i="2"/>
  <c r="B6" i="2"/>
  <c r="B10" i="2"/>
  <c r="H3" i="2"/>
  <c r="T3" i="2" s="1"/>
  <c r="F7" i="2"/>
  <c r="F9" i="2"/>
  <c r="R9" i="2" s="1"/>
  <c r="G10" i="2"/>
  <c r="C3" i="2"/>
  <c r="C6" i="2"/>
  <c r="C10" i="2"/>
  <c r="G7" i="2"/>
  <c r="S7" i="2" s="1"/>
  <c r="G9" i="2"/>
  <c r="R8" i="2"/>
  <c r="T9" i="2"/>
  <c r="T4" i="2"/>
  <c r="R6" i="2"/>
  <c r="S6" i="2"/>
  <c r="G7" i="1"/>
  <c r="G6" i="1"/>
  <c r="S9" i="2" l="1"/>
  <c r="T6" i="2"/>
  <c r="E7" i="2"/>
  <c r="D7" i="2"/>
  <c r="C7" i="2"/>
  <c r="B7" i="2"/>
  <c r="S3" i="2"/>
  <c r="S10" i="2"/>
  <c r="D8" i="2"/>
  <c r="C8" i="2"/>
  <c r="B8" i="2"/>
  <c r="E8" i="2"/>
  <c r="R7" i="2"/>
  <c r="T10" i="2"/>
  <c r="T8" i="2"/>
</calcChain>
</file>

<file path=xl/sharedStrings.xml><?xml version="1.0" encoding="utf-8"?>
<sst xmlns="http://schemas.openxmlformats.org/spreadsheetml/2006/main" count="207" uniqueCount="170">
  <si>
    <t>Planet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</si>
  <si>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</si>
  <si>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</si>
  <si>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</si>
  <si>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</si>
  <si>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</si>
  <si>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</si>
  <si>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</si>
  <si>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</si>
  <si>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Sidereal Day (Earth)</t>
  </si>
  <si>
    <t>Radius (Earth)</t>
  </si>
  <si>
    <t>Radius (mi)</t>
  </si>
  <si>
    <t>Tilt (degrees)</t>
  </si>
  <si>
    <t>Distance from Sun (MM mi)</t>
  </si>
  <si>
    <t>1 year (days)</t>
  </si>
  <si>
    <t>Sidereal Day (hrs)</t>
  </si>
  <si>
    <t>Distance from Sun (Earth)</t>
  </si>
  <si>
    <t>1 year (Earth)</t>
  </si>
  <si>
    <t>S</t>
  </si>
  <si>
    <t>M</t>
  </si>
  <si>
    <t>L</t>
  </si>
  <si>
    <t>XL</t>
  </si>
  <si>
    <t>ANGLE/DIST</t>
  </si>
  <si>
    <t>S/M</t>
  </si>
  <si>
    <t>M/L</t>
  </si>
  <si>
    <t>L/XL</t>
  </si>
  <si>
    <t>RADIUS</t>
  </si>
  <si>
    <t>RATIOS</t>
  </si>
  <si>
    <t>ANGLE (DEGREES)</t>
  </si>
  <si>
    <t>DISTANCE FROM SUN</t>
  </si>
  <si>
    <t>1 YEAR</t>
  </si>
  <si>
    <t xml:space="preserve"> size (earth): 0.006m</t>
  </si>
  <si>
    <t xml:space="preserve"> distance (earth): -0.040000003m</t>
  </si>
  <si>
    <t xml:space="preserve"> size (earth): 0.0082376m</t>
  </si>
  <si>
    <t xml:space="preserve"> distance (earth): -0.054917336m</t>
  </si>
  <si>
    <t xml:space="preserve"> size (earth): 0.03061435m</t>
  </si>
  <si>
    <t xml:space="preserve"> distance (earth): -0.20409568m</t>
  </si>
  <si>
    <t xml:space="preserve"> size (earth): 0.035089616m</t>
  </si>
  <si>
    <t xml:space="preserve"> distance (earth): -0.23393078m</t>
  </si>
  <si>
    <t xml:space="preserve"> size (earth): 0.052990895m</t>
  </si>
  <si>
    <t xml:space="preserve"> distance (earth): -0.35327262m</t>
  </si>
  <si>
    <t xml:space="preserve"> size (earth): 0.08431839m</t>
  </si>
  <si>
    <t xml:space="preserve"> distance (earth): -0.5621226m</t>
  </si>
  <si>
    <t xml:space="preserve"> size (earth): 0.12907168m</t>
  </si>
  <si>
    <t xml:space="preserve"> distance (earth): -0.8604778m</t>
  </si>
  <si>
    <t xml:space="preserve"> size (earth): 0.17382498m</t>
  </si>
  <si>
    <t xml:space="preserve"> distance (earth): -1.1588333m</t>
  </si>
  <si>
    <t xml:space="preserve"> size (earth): 0.18725099m</t>
  </si>
  <si>
    <t xml:space="preserve"> distance (earth): -1.2483399m</t>
  </si>
  <si>
    <t xml:space="preserve"> size (earth): 0.21857849m</t>
  </si>
  <si>
    <t xml:space="preserve"> distance (earth): -1.4571899m</t>
  </si>
  <si>
    <t xml:space="preserve"> size (earth): 0.2588565m</t>
  </si>
  <si>
    <t xml:space="preserve"> distance (earth): -1.72571m</t>
  </si>
  <si>
    <t xml:space="preserve"> size (earth): 0.29913455m</t>
  </si>
  <si>
    <t xml:space="preserve"> distance (earth): -1.9942303m</t>
  </si>
  <si>
    <t xml:space="preserve"> size (earth): 0.33941257m</t>
  </si>
  <si>
    <t xml:space="preserve"> distance (earth): -2.2627506m</t>
  </si>
  <si>
    <t xml:space="preserve"> size (earth): 0.37521517m</t>
  </si>
  <si>
    <t xml:space="preserve"> distance (earth): -2.5014343m</t>
  </si>
  <si>
    <t xml:space="preserve"> size (earth): 0.4154932m</t>
  </si>
  <si>
    <t xml:space="preserve"> distance (earth): -2.7699544m</t>
  </si>
  <si>
    <t xml:space="preserve"> size (earth): 0.46472192m</t>
  </si>
  <si>
    <t xml:space="preserve"> distance (earth): -3.098146m</t>
  </si>
  <si>
    <t xml:space="preserve"> size (earth): 0.5139507m</t>
  </si>
  <si>
    <t xml:space="preserve"> distance (earth): -3.4263377m</t>
  </si>
  <si>
    <t xml:space="preserve"> size (earth): 0.55870396m</t>
  </si>
  <si>
    <t xml:space="preserve"> distance (earth): -3.724693m</t>
  </si>
  <si>
    <t xml:space="preserve"> size (earth): 0.58555603m</t>
  </si>
  <si>
    <t xml:space="preserve"> distance (earth): -3.9037066m</t>
  </si>
  <si>
    <t xml:space="preserve"> size (earth): 0.6168833m</t>
  </si>
  <si>
    <t xml:space="preserve"> distance (earth): -4.112555m</t>
  </si>
  <si>
    <t xml:space="preserve"> size (earth): 0.6437353m</t>
  </si>
  <si>
    <t xml:space="preserve"> distance (earth): -4.2915688m</t>
  </si>
  <si>
    <t xml:space="preserve"> size (earth): 0.6705873m</t>
  </si>
  <si>
    <t xml:space="preserve"> distance (earth): -4.470582m</t>
  </si>
  <si>
    <t xml:space="preserve"> size (earth): 0.7198161m</t>
  </si>
  <si>
    <t xml:space="preserve"> distance (earth): -4.798774m</t>
  </si>
  <si>
    <t xml:space="preserve"> size (earth): 0.76009417m</t>
  </si>
  <si>
    <t xml:space="preserve"> distance (earth): -5.067294m</t>
  </si>
  <si>
    <t xml:space="preserve"> size (earth): 0.78694606m</t>
  </si>
  <si>
    <t xml:space="preserve"> distance (earth): -5.2463074m</t>
  </si>
  <si>
    <t xml:space="preserve"> size (earth): 0.82274884m</t>
  </si>
  <si>
    <t xml:space="preserve"> distance (earth): -5.484992m</t>
  </si>
  <si>
    <t xml:space="preserve"> size (earth): 0.8496009m</t>
  </si>
  <si>
    <t xml:space="preserve"> distance (earth): -5.6640058m</t>
  </si>
  <si>
    <t xml:space="preserve"> size (earth): 0.88092816m</t>
  </si>
  <si>
    <t xml:space="preserve"> distance (earth): -5.8728547m</t>
  </si>
  <si>
    <t xml:space="preserve"> size (earth): 0.90778023m</t>
  </si>
  <si>
    <t xml:space="preserve"> distance (earth): -6.0518684m</t>
  </si>
  <si>
    <t xml:space="preserve"> size (earth): 0.9525335m</t>
  </si>
  <si>
    <t xml:space="preserve"> distance (earth): -6.3502235m</t>
  </si>
  <si>
    <t xml:space="preserve"> size (earth): 0.9928116m</t>
  </si>
  <si>
    <t xml:space="preserve"> distance (earth): -6.618744m</t>
  </si>
  <si>
    <t xml:space="preserve"> size (earth): 1.0375651m</t>
  </si>
  <si>
    <t xml:space="preserve"> distance (earth): -6.9171004m</t>
  </si>
  <si>
    <t xml:space="preserve"> size (earth): 1.0688924m</t>
  </si>
  <si>
    <t xml:space="preserve"> distance (earth): -7.1259494m</t>
  </si>
  <si>
    <t xml:space="preserve"> size (earth): 1.1002197m</t>
  </si>
  <si>
    <t xml:space="preserve"> distance (earth): -7.334798m</t>
  </si>
  <si>
    <t xml:space="preserve"> size (earth): 1.1539237m</t>
  </si>
  <si>
    <t xml:space="preserve"> distance (earth): -7.6928244m</t>
  </si>
  <si>
    <t xml:space="preserve"> size (earth): 1.2165785m</t>
  </si>
  <si>
    <t xml:space="preserve"> distance (earth): -8.110523m</t>
  </si>
  <si>
    <t xml:space="preserve"> size (earth): 1.2971345m</t>
  </si>
  <si>
    <t xml:space="preserve"> distance (earth): -8.647564m</t>
  </si>
  <si>
    <t xml:space="preserve"> size (earth): 1.3642646m</t>
  </si>
  <si>
    <t xml:space="preserve"> distance (earth): -9.095098m</t>
  </si>
  <si>
    <t xml:space="preserve"> size (earth): 1.4134934m</t>
  </si>
  <si>
    <t xml:space="preserve"> distance (earth): -9.423289m</t>
  </si>
  <si>
    <t xml:space="preserve"> size (earth): 1.4448206m</t>
  </si>
  <si>
    <t xml:space="preserve"> distance (earth): -9.632137m</t>
  </si>
  <si>
    <t xml:space="preserve"> size (earth): 1.4806234m</t>
  </si>
  <si>
    <t xml:space="preserve"> distance (earth): -9.870823m</t>
  </si>
  <si>
    <t xml:space="preserve"> size (earth): 1.5253766m</t>
  </si>
  <si>
    <t xml:space="preserve"> distance (earth): -10.169177m</t>
  </si>
  <si>
    <t xml:space="preserve"> size (earth): 1.5701301m</t>
  </si>
  <si>
    <t xml:space="preserve"> distance (earth): -10.467534m</t>
  </si>
  <si>
    <t xml:space="preserve"> size (earth): 1.623834m</t>
  </si>
  <si>
    <t xml:space="preserve"> distance (earth): -10.82556m</t>
  </si>
  <si>
    <t xml:space="preserve"> size (earth): 1.6641121m</t>
  </si>
  <si>
    <t xml:space="preserve"> distance (earth): -11.09408m</t>
  </si>
  <si>
    <t xml:space="preserve"> size (earth): 1.7088656m</t>
  </si>
  <si>
    <t xml:space="preserve"> distance (earth): -11.392437m</t>
  </si>
  <si>
    <t xml:space="preserve"> size (earth): 1.7401927m</t>
  </si>
  <si>
    <t xml:space="preserve"> distance (earth): -11.601285m</t>
  </si>
  <si>
    <t xml:space="preserve"> size (earth): 1.7759955m</t>
  </si>
  <si>
    <t xml:space="preserve"> distance (earth): -11.839971m</t>
  </si>
  <si>
    <t xml:space="preserve"> size (earth): 1.8162735m</t>
  </si>
  <si>
    <t xml:space="preserve"> distance (earth): -12.108489m</t>
  </si>
  <si>
    <t xml:space="preserve"> size (earth): 1.8565516m</t>
  </si>
  <si>
    <t xml:space="preserve"> distance (earth): -12.37701m</t>
  </si>
  <si>
    <t xml:space="preserve"> size (earth): 1.8968296m</t>
  </si>
  <si>
    <t xml:space="preserve"> distance (earth): -12.645531m</t>
  </si>
  <si>
    <t xml:space="preserve"> size (earth): 1.9550089m</t>
  </si>
  <si>
    <t xml:space="preserve"> distance (earth): -13.033392m</t>
  </si>
  <si>
    <t xml:space="preserve"> size (earth): 2.0176637m</t>
  </si>
  <si>
    <t xml:space="preserve"> distance (earth): -13.451091m</t>
  </si>
  <si>
    <t xml:space="preserve"> size (earth): 2.0803182m</t>
  </si>
  <si>
    <t xml:space="preserve"> distance (earth): -13.868789m</t>
  </si>
  <si>
    <t xml:space="preserve"> size (earth): 2.1519237m</t>
  </si>
  <si>
    <t xml:space="preserve"> distance (earth): -14.346159m</t>
  </si>
  <si>
    <t xml:space="preserve"> size (earth): 2.2101033m</t>
  </si>
  <si>
    <t xml:space="preserve"> distance (earth): -14.734021m</t>
  </si>
  <si>
    <t xml:space="preserve"> size (earth): 2.2727578m</t>
  </si>
  <si>
    <t xml:space="preserve"> distance (earth): -15.151719m</t>
  </si>
  <si>
    <t xml:space="preserve"> size (earth): 2.3309371m</t>
  </si>
  <si>
    <t xml:space="preserve"> distance (earth): -15.53958m</t>
  </si>
  <si>
    <t xml:space="preserve"> size (earth): 2.3980672m</t>
  </si>
  <si>
    <t xml:space="preserve"> distance (earth): -15.987115m</t>
  </si>
  <si>
    <t xml:space="preserve"> size (earth): 2.4696727m</t>
  </si>
  <si>
    <t xml:space="preserve"> distance (earth): -16.464483m</t>
  </si>
  <si>
    <t xml:space="preserve"> size (earth): 2.5323274m</t>
  </si>
  <si>
    <t xml:space="preserve"> distance (earth): -16.882183m</t>
  </si>
  <si>
    <t xml:space="preserve"> size (earth): 2.6039326m</t>
  </si>
  <si>
    <t xml:space="preserve"> distance (earth): -17.35955m</t>
  </si>
  <si>
    <t xml:space="preserve"> size (earth): 2.6800134m</t>
  </si>
  <si>
    <t xml:space="preserve"> distance (earth): -17.866756m</t>
  </si>
  <si>
    <t xml:space="preserve"> size (earth): 2.7516186m</t>
  </si>
  <si>
    <t xml:space="preserve"> distance (earth): -18.344124m</t>
  </si>
  <si>
    <t xml:space="preserve"> size (earth): 2.8276994m</t>
  </si>
  <si>
    <t xml:space="preserve"> distance (earth): -18.85133m</t>
  </si>
  <si>
    <t xml:space="preserve"> size (earth): 2.8903544m</t>
  </si>
  <si>
    <t xml:space="preserve"> distance (earth): -19.26903m</t>
  </si>
  <si>
    <t xml:space="preserve"> size (earth): 2.9530087m</t>
  </si>
  <si>
    <t xml:space="preserve"> distance (earth): -19.686726m</t>
  </si>
  <si>
    <t xml:space="preserve"> size (earth): 3.0m</t>
  </si>
  <si>
    <t xml:space="preserve"> distance (earth): -20.0m</t>
  </si>
  <si>
    <t>slider</t>
  </si>
  <si>
    <t>size(m)</t>
  </si>
  <si>
    <t>|distance|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</si>
</sst>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6"/>
      <name val="Calibri"/>
      <family val="2"/>
      <scheme val="minor"/>
    </font>
    <font>
      <b/>
      <sz val="12"/>
      <color theme="6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1"/>
      <color rgb="FF000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3" fontId="2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4" borderId="0" xfId="0" applyFont="1" applyFill="1"/>
    <xf numFmtId="0" fontId="5" fillId="0" borderId="0" xfId="0" applyFont="1"/>
    <xf numFmtId="0" fontId="6" fillId="0" borderId="0" xfId="0" applyFont="1" applyFill="1"/>
    <xf numFmtId="164" fontId="0" fillId="0" borderId="0" xfId="0" applyNumberFormat="1" applyAlignment="1">
      <alignment horizontal="center"/>
    </xf>
    <xf numFmtId="164" fontId="7" fillId="7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4" fontId="8" fillId="0" borderId="0" xfId="0" applyNumberFormat="1" applyFont="1"/>
    <xf numFmtId="164" fontId="8" fillId="0" borderId="0" xfId="0" applyNumberFormat="1" applyFont="1" applyAlignment="1">
      <alignment horizontal="center"/>
    </xf>
    <xf numFmtId="164" fontId="7" fillId="7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164" fontId="1" fillId="8" borderId="0" xfId="0" applyNumberFormat="1" applyFont="1" applyFill="1" applyAlignment="1">
      <alignment horizontal="center"/>
    </xf>
    <xf numFmtId="164" fontId="1" fillId="8" borderId="0" xfId="0" applyNumberFormat="1" applyFont="1" applyFill="1" applyAlignment="1">
      <alignment horizontal="center"/>
    </xf>
    <xf numFmtId="3" fontId="6" fillId="0" borderId="0" xfId="0" applyNumberFormat="1" applyFont="1" applyFill="1" applyAlignment="1">
      <alignment horizontal="center"/>
    </xf>
    <xf numFmtId="0" fontId="9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3532-F095-B44B-B103-9190BFB28654}">
  <dimension ref="A1:J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baseColWidth="10" defaultRowHeight="16" x14ac:dyDescent="0.2"/>
  <cols>
    <col min="1" max="1" width="14" customWidth="1"/>
    <col min="2" max="2" width="24.6640625" style="5" customWidth="1"/>
    <col min="3" max="3" width="24.6640625" style="2" customWidth="1"/>
    <col min="4" max="6" width="24.6640625" style="5" customWidth="1"/>
    <col min="7" max="10" width="24.6640625" style="2" customWidth="1"/>
  </cols>
  <sheetData>
    <row r="1" spans="1:10" s="1" customFormat="1" x14ac:dyDescent="0.2">
      <c r="A1" s="7" t="s">
        <v>0</v>
      </c>
      <c r="B1" s="8" t="s">
        <v>11</v>
      </c>
      <c r="C1" s="6" t="s">
        <v>12</v>
      </c>
      <c r="D1" s="8" t="s">
        <v>13</v>
      </c>
      <c r="E1" s="8" t="s">
        <v>15</v>
      </c>
      <c r="F1" s="8" t="s">
        <v>14</v>
      </c>
      <c r="G1" s="9" t="s">
        <v>10</v>
      </c>
      <c r="H1" s="9" t="s">
        <v>16</v>
      </c>
      <c r="I1" s="9" t="s">
        <v>9</v>
      </c>
      <c r="J1" s="9" t="s">
        <v>17</v>
      </c>
    </row>
    <row r="2" spans="1:10" x14ac:dyDescent="0.2">
      <c r="A2" t="s">
        <v>1</v>
      </c>
      <c r="B2" s="5">
        <v>1516</v>
      </c>
      <c r="C2" s="2">
        <v>0</v>
      </c>
      <c r="D2" s="5">
        <v>36</v>
      </c>
      <c r="E2" s="5">
        <v>1408</v>
      </c>
      <c r="F2" s="5">
        <v>88</v>
      </c>
      <c r="G2" s="3">
        <f t="shared" ref="G2:G9" si="0">B2/B$4</f>
        <v>0.38253848094877618</v>
      </c>
      <c r="H2" s="3">
        <f>D2/D$4</f>
        <v>0.38709677419354838</v>
      </c>
      <c r="I2" s="3">
        <f>E2/E$4</f>
        <v>58.666666666666664</v>
      </c>
      <c r="J2" s="3">
        <f>F2/F$4</f>
        <v>0.24109589041095891</v>
      </c>
    </row>
    <row r="3" spans="1:10" x14ac:dyDescent="0.2">
      <c r="A3" t="s">
        <v>2</v>
      </c>
      <c r="B3" s="5">
        <v>3761</v>
      </c>
      <c r="C3" s="2">
        <v>177</v>
      </c>
      <c r="D3" s="5">
        <v>67</v>
      </c>
      <c r="E3" s="5">
        <v>5832</v>
      </c>
      <c r="F3" s="5">
        <v>225</v>
      </c>
      <c r="G3" s="3">
        <f t="shared" si="0"/>
        <v>0.94902851375220787</v>
      </c>
      <c r="H3" s="3">
        <f t="shared" ref="H3:H9" si="1">D3/D$4</f>
        <v>0.72043010752688175</v>
      </c>
      <c r="I3" s="3">
        <f t="shared" ref="I3:I9" si="2">E3/E$4</f>
        <v>243</v>
      </c>
      <c r="J3" s="3">
        <f t="shared" ref="J3:J9" si="3">F3/F$4</f>
        <v>0.61643835616438358</v>
      </c>
    </row>
    <row r="4" spans="1:10" x14ac:dyDescent="0.2">
      <c r="A4" s="10" t="s">
        <v>3</v>
      </c>
      <c r="B4" s="11">
        <v>3963</v>
      </c>
      <c r="C4" s="12">
        <v>23</v>
      </c>
      <c r="D4" s="11">
        <v>93</v>
      </c>
      <c r="E4" s="11">
        <v>24</v>
      </c>
      <c r="F4" s="11">
        <v>365</v>
      </c>
      <c r="G4" s="13">
        <f t="shared" si="0"/>
        <v>1</v>
      </c>
      <c r="H4" s="13">
        <f t="shared" si="1"/>
        <v>1</v>
      </c>
      <c r="I4" s="13">
        <f t="shared" si="2"/>
        <v>1</v>
      </c>
      <c r="J4" s="13">
        <f t="shared" si="3"/>
        <v>1</v>
      </c>
    </row>
    <row r="5" spans="1:10" x14ac:dyDescent="0.2">
      <c r="A5" t="s">
        <v>4</v>
      </c>
      <c r="B5" s="5">
        <v>2111</v>
      </c>
      <c r="C5" s="2">
        <v>25</v>
      </c>
      <c r="D5" s="5">
        <v>141</v>
      </c>
      <c r="E5" s="5">
        <v>25</v>
      </c>
      <c r="F5" s="5">
        <v>686</v>
      </c>
      <c r="G5" s="3">
        <f t="shared" si="0"/>
        <v>0.53267726469846077</v>
      </c>
      <c r="H5" s="3">
        <f t="shared" si="1"/>
        <v>1.5161290322580645</v>
      </c>
      <c r="I5" s="3">
        <f t="shared" si="2"/>
        <v>1.0416666666666667</v>
      </c>
      <c r="J5" s="3">
        <f t="shared" si="3"/>
        <v>1.8794520547945206</v>
      </c>
    </row>
    <row r="6" spans="1:10" x14ac:dyDescent="0.2">
      <c r="A6" t="s">
        <v>5</v>
      </c>
      <c r="B6" s="5">
        <v>44423</v>
      </c>
      <c r="C6" s="2">
        <v>3</v>
      </c>
      <c r="D6" s="5">
        <v>484</v>
      </c>
      <c r="E6" s="5">
        <v>10</v>
      </c>
      <c r="F6" s="5">
        <v>4331</v>
      </c>
      <c r="G6" s="3">
        <f t="shared" si="0"/>
        <v>11.209437294978551</v>
      </c>
      <c r="H6" s="3">
        <f t="shared" si="1"/>
        <v>5.204301075268817</v>
      </c>
      <c r="I6" s="3">
        <f t="shared" si="2"/>
        <v>0.41666666666666669</v>
      </c>
      <c r="J6" s="3">
        <f t="shared" si="3"/>
        <v>11.865753424657534</v>
      </c>
    </row>
    <row r="7" spans="1:10" x14ac:dyDescent="0.2">
      <c r="A7" t="s">
        <v>6</v>
      </c>
      <c r="B7" s="5">
        <v>37448</v>
      </c>
      <c r="C7" s="2">
        <v>27</v>
      </c>
      <c r="D7" s="5">
        <v>891</v>
      </c>
      <c r="E7" s="5">
        <v>11</v>
      </c>
      <c r="F7" s="5">
        <v>10747</v>
      </c>
      <c r="G7" s="3">
        <f t="shared" si="0"/>
        <v>9.4494070148877114</v>
      </c>
      <c r="H7" s="3">
        <f t="shared" si="1"/>
        <v>9.5806451612903221</v>
      </c>
      <c r="I7" s="3">
        <f t="shared" si="2"/>
        <v>0.45833333333333331</v>
      </c>
      <c r="J7" s="3">
        <f t="shared" si="3"/>
        <v>29.443835616438356</v>
      </c>
    </row>
    <row r="8" spans="1:10" x14ac:dyDescent="0.2">
      <c r="A8" t="s">
        <v>7</v>
      </c>
      <c r="B8" s="4">
        <v>15882</v>
      </c>
      <c r="C8" s="2">
        <v>98</v>
      </c>
      <c r="D8" s="5">
        <v>1784</v>
      </c>
      <c r="E8" s="5">
        <v>17</v>
      </c>
      <c r="F8" s="5">
        <v>30589</v>
      </c>
      <c r="G8" s="3">
        <f t="shared" si="0"/>
        <v>4.0075700227100679</v>
      </c>
      <c r="H8" s="3">
        <f t="shared" si="1"/>
        <v>19.182795698924732</v>
      </c>
      <c r="I8" s="3">
        <f t="shared" si="2"/>
        <v>0.70833333333333337</v>
      </c>
      <c r="J8" s="3">
        <f t="shared" si="3"/>
        <v>83.805479452054797</v>
      </c>
    </row>
    <row r="9" spans="1:10" x14ac:dyDescent="0.2">
      <c r="A9" t="s">
        <v>8</v>
      </c>
      <c r="B9" s="5">
        <v>15388</v>
      </c>
      <c r="C9" s="2">
        <v>23</v>
      </c>
      <c r="D9" s="5">
        <v>2793</v>
      </c>
      <c r="E9" s="5">
        <v>16</v>
      </c>
      <c r="F9" s="5">
        <v>59800</v>
      </c>
      <c r="G9" s="3">
        <f t="shared" si="0"/>
        <v>3.8829169820842795</v>
      </c>
      <c r="H9" s="3">
        <f t="shared" si="1"/>
        <v>30.032258064516128</v>
      </c>
      <c r="I9" s="3">
        <f t="shared" si="2"/>
        <v>0.66666666666666663</v>
      </c>
      <c r="J9" s="3">
        <f t="shared" si="3"/>
        <v>163.83561643835617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26A4-8A35-E74D-9BFE-9C2E929FA9DC}">
  <dimension ref="A1:U21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M5" sqref="M5"/>
    </sheetView>
  </sheetViews>
  <sheetFormatPr baseColWidth="10" defaultRowHeight="16" x14ac:dyDescent="0.2"/>
  <cols>
    <col min="1" max="1" width="15.5" customWidth="1"/>
    <col min="2" max="9" width="11" style="17" customWidth="1"/>
    <col min="10" max="14" width="11.1640625" style="17" customWidth="1"/>
    <col min="15" max="21" width="11" style="17" customWidth="1"/>
  </cols>
  <sheetData>
    <row r="1" spans="1:21" x14ac:dyDescent="0.2">
      <c r="B1" s="27" t="s">
        <v>26</v>
      </c>
      <c r="C1" s="27"/>
      <c r="D1" s="27"/>
      <c r="E1" s="27"/>
      <c r="F1" s="28" t="s">
        <v>29</v>
      </c>
      <c r="G1" s="28"/>
      <c r="H1" s="28"/>
      <c r="I1" s="28"/>
      <c r="J1" s="31" t="s">
        <v>30</v>
      </c>
      <c r="K1" s="31"/>
      <c r="L1" s="31"/>
      <c r="M1" s="31"/>
      <c r="N1" s="29" t="s">
        <v>28</v>
      </c>
      <c r="O1" s="29"/>
      <c r="P1" s="29"/>
      <c r="Q1" s="29"/>
      <c r="R1" s="30" t="s">
        <v>22</v>
      </c>
      <c r="S1" s="30"/>
      <c r="T1" s="30"/>
      <c r="U1" s="30"/>
    </row>
    <row r="2" spans="1:21" x14ac:dyDescent="0.2">
      <c r="A2" s="14" t="s">
        <v>0</v>
      </c>
      <c r="B2" s="18" t="s">
        <v>18</v>
      </c>
      <c r="C2" s="18" t="s">
        <v>19</v>
      </c>
      <c r="D2" s="18" t="s">
        <v>20</v>
      </c>
      <c r="E2" s="18" t="s">
        <v>21</v>
      </c>
      <c r="F2" s="19" t="s">
        <v>18</v>
      </c>
      <c r="G2" s="19" t="s">
        <v>19</v>
      </c>
      <c r="H2" s="19" t="s">
        <v>20</v>
      </c>
      <c r="I2" s="19" t="s">
        <v>21</v>
      </c>
      <c r="J2" s="32" t="s">
        <v>18</v>
      </c>
      <c r="K2" s="32" t="s">
        <v>19</v>
      </c>
      <c r="L2" s="32" t="s">
        <v>20</v>
      </c>
      <c r="M2" s="32" t="s">
        <v>21</v>
      </c>
      <c r="N2" s="20" t="s">
        <v>18</v>
      </c>
      <c r="O2" s="20" t="s">
        <v>19</v>
      </c>
      <c r="P2" s="20" t="s">
        <v>20</v>
      </c>
      <c r="Q2" s="20" t="s">
        <v>21</v>
      </c>
      <c r="R2" s="21" t="s">
        <v>18</v>
      </c>
      <c r="S2" s="21" t="s">
        <v>19</v>
      </c>
      <c r="T2" s="21" t="s">
        <v>20</v>
      </c>
      <c r="U2" s="21" t="s">
        <v>21</v>
      </c>
    </row>
    <row r="3" spans="1:21" x14ac:dyDescent="0.2">
      <c r="A3" t="s">
        <v>1</v>
      </c>
      <c r="B3" s="17">
        <f>B$5*'Planet Info'!$G2</f>
        <v>1.5301539237951047E-3</v>
      </c>
      <c r="C3" s="17">
        <f>C$5*'Planet Info'!$G2</f>
        <v>7.6507696189755236E-3</v>
      </c>
      <c r="D3" s="17">
        <f>D$5*'Planet Info'!$G2</f>
        <v>0.30603078475902096</v>
      </c>
      <c r="E3" s="17">
        <f>E$5*'Planet Info'!$G2</f>
        <v>1.5301539237951047</v>
      </c>
      <c r="F3" s="17">
        <f>F$5*'Planet Info'!$H2</f>
        <v>1.1612903225806451E-2</v>
      </c>
      <c r="G3" s="17">
        <f>G$5*'Planet Info'!$H2</f>
        <v>7.7419354838709681E-2</v>
      </c>
      <c r="H3" s="17">
        <f>H$5*'Planet Info'!$H2</f>
        <v>1.935483870967742</v>
      </c>
      <c r="I3" s="17">
        <f>I$5*'Planet Info'!$H2</f>
        <v>7.741935483870968</v>
      </c>
      <c r="J3" s="17">
        <f>J$5*'Planet Info'!$J2</f>
        <v>1.375</v>
      </c>
      <c r="K3" s="17">
        <f>K$5*'Planet Info'!$J2</f>
        <v>11</v>
      </c>
      <c r="L3" s="5">
        <f>L$5*'Planet Info'!$J2</f>
        <v>704</v>
      </c>
      <c r="M3" s="5">
        <f>M$5*'Planet Info'!$J2</f>
        <v>5632</v>
      </c>
      <c r="N3" s="17">
        <v>0</v>
      </c>
      <c r="O3" s="17">
        <v>0</v>
      </c>
      <c r="P3" s="5">
        <v>0</v>
      </c>
      <c r="Q3" s="5">
        <v>0</v>
      </c>
      <c r="R3" s="17">
        <f t="shared" ref="R3:R10" si="0">N3/F3</f>
        <v>0</v>
      </c>
      <c r="S3" s="17">
        <f t="shared" ref="S3" si="1">O3/G3</f>
        <v>0</v>
      </c>
      <c r="T3" s="17">
        <f t="shared" ref="T3:T10" si="2">P3/H3</f>
        <v>0</v>
      </c>
      <c r="U3" s="17">
        <f t="shared" ref="U3:U10" si="3">Q3/I3</f>
        <v>0</v>
      </c>
    </row>
    <row r="4" spans="1:21" x14ac:dyDescent="0.2">
      <c r="A4" t="s">
        <v>2</v>
      </c>
      <c r="B4" s="17">
        <f>B$5*'Planet Info'!$G3</f>
        <v>3.7961140550088314E-3</v>
      </c>
      <c r="C4" s="17">
        <f>C$5*'Planet Info'!$G3</f>
        <v>1.8980570275044156E-2</v>
      </c>
      <c r="D4" s="17">
        <f>D$5*'Planet Info'!$G3</f>
        <v>0.75922281100176636</v>
      </c>
      <c r="E4" s="17">
        <f>E$5*'Planet Info'!$G3</f>
        <v>3.7961140550088315</v>
      </c>
      <c r="F4" s="17">
        <f>F$5*'Planet Info'!$H3</f>
        <v>2.1612903225806453E-2</v>
      </c>
      <c r="G4" s="17">
        <f>G$5*'Planet Info'!$H3</f>
        <v>0.14408602150537636</v>
      </c>
      <c r="H4" s="17">
        <f>H$5*'Planet Info'!$H3</f>
        <v>3.602150537634409</v>
      </c>
      <c r="I4" s="17">
        <f>I$5*'Planet Info'!$H3</f>
        <v>14.408602150537636</v>
      </c>
      <c r="J4" s="17">
        <f>J$5*'Planet Info'!$J3</f>
        <v>3.515625</v>
      </c>
      <c r="K4" s="17">
        <f>K$5*'Planet Info'!$J3</f>
        <v>28.125</v>
      </c>
      <c r="L4" s="5">
        <f>L$5*'Planet Info'!$J3</f>
        <v>1800</v>
      </c>
      <c r="M4" s="5">
        <f>M$5*'Planet Info'!$J3</f>
        <v>14400</v>
      </c>
      <c r="N4" s="17">
        <v>0.24</v>
      </c>
      <c r="O4" s="17">
        <v>0.8</v>
      </c>
      <c r="P4" s="5">
        <v>10</v>
      </c>
      <c r="Q4" s="5">
        <v>20</v>
      </c>
      <c r="R4" s="17">
        <f t="shared" si="0"/>
        <v>11.104477611940297</v>
      </c>
      <c r="S4" s="17">
        <f>O4/G4</f>
        <v>5.5522388059701493</v>
      </c>
      <c r="T4" s="17">
        <f t="shared" si="2"/>
        <v>2.7761194029850742</v>
      </c>
      <c r="U4" s="17">
        <f t="shared" si="3"/>
        <v>1.3880597014925371</v>
      </c>
    </row>
    <row r="5" spans="1:21" x14ac:dyDescent="0.2">
      <c r="A5" s="16" t="s">
        <v>3</v>
      </c>
      <c r="B5" s="22">
        <v>4.0000000000000001E-3</v>
      </c>
      <c r="C5" s="22">
        <v>0.02</v>
      </c>
      <c r="D5" s="22">
        <v>0.8</v>
      </c>
      <c r="E5" s="22">
        <v>4</v>
      </c>
      <c r="F5" s="22">
        <v>0.03</v>
      </c>
      <c r="G5" s="22">
        <v>0.2</v>
      </c>
      <c r="H5" s="22">
        <v>5</v>
      </c>
      <c r="I5" s="22">
        <v>20</v>
      </c>
      <c r="J5" s="22">
        <f>365/64</f>
        <v>5.703125</v>
      </c>
      <c r="K5" s="22">
        <f>365/8</f>
        <v>45.625</v>
      </c>
      <c r="L5" s="33">
        <f>365*8</f>
        <v>2920</v>
      </c>
      <c r="M5" s="33">
        <f>365*64</f>
        <v>23360</v>
      </c>
      <c r="N5" s="22">
        <v>0.6</v>
      </c>
      <c r="O5" s="22">
        <v>2</v>
      </c>
      <c r="P5" s="33">
        <v>25</v>
      </c>
      <c r="Q5" s="33">
        <v>50</v>
      </c>
      <c r="R5" s="17">
        <f t="shared" si="0"/>
        <v>20</v>
      </c>
      <c r="S5" s="17">
        <f t="shared" ref="S5:S10" si="4">O5/G5</f>
        <v>10</v>
      </c>
      <c r="T5" s="17">
        <f t="shared" si="2"/>
        <v>5</v>
      </c>
      <c r="U5" s="17">
        <f t="shared" si="3"/>
        <v>2.5</v>
      </c>
    </row>
    <row r="6" spans="1:21" x14ac:dyDescent="0.2">
      <c r="A6" t="s">
        <v>4</v>
      </c>
      <c r="B6" s="17">
        <f>B$5*'Planet Info'!$G5</f>
        <v>2.1307090587938432E-3</v>
      </c>
      <c r="C6" s="17">
        <f>C$5*'Planet Info'!$G5</f>
        <v>1.0653545293969216E-2</v>
      </c>
      <c r="D6" s="17">
        <f>D$5*'Planet Info'!$G5</f>
        <v>0.42614181175876864</v>
      </c>
      <c r="E6" s="17">
        <f>E$5*'Planet Info'!$G5</f>
        <v>2.1307090587938431</v>
      </c>
      <c r="F6" s="17">
        <f>F$5*'Planet Info'!$H5</f>
        <v>4.5483870967741931E-2</v>
      </c>
      <c r="G6" s="17">
        <f>G$5*'Planet Info'!$H5</f>
        <v>0.3032258064516129</v>
      </c>
      <c r="H6" s="17">
        <f>H$5*'Planet Info'!$H5</f>
        <v>7.5806451612903221</v>
      </c>
      <c r="I6" s="17">
        <f>I$5*'Planet Info'!$H5</f>
        <v>30.322580645161288</v>
      </c>
      <c r="J6" s="17">
        <f>J$5*'Planet Info'!$J5</f>
        <v>10.71875</v>
      </c>
      <c r="K6" s="17">
        <f>K$5*'Planet Info'!$J5</f>
        <v>85.75</v>
      </c>
      <c r="L6" s="5">
        <f>L$5*'Planet Info'!$J5</f>
        <v>5488</v>
      </c>
      <c r="M6" s="5">
        <f>M$5*'Planet Info'!$J5</f>
        <v>43904</v>
      </c>
      <c r="N6" s="17">
        <v>0.84</v>
      </c>
      <c r="O6" s="17">
        <v>2.8</v>
      </c>
      <c r="P6" s="5">
        <v>35</v>
      </c>
      <c r="Q6" s="5">
        <v>70</v>
      </c>
      <c r="R6" s="17">
        <f t="shared" si="0"/>
        <v>18.468085106382979</v>
      </c>
      <c r="S6" s="17">
        <f t="shared" si="4"/>
        <v>9.2340425531914896</v>
      </c>
      <c r="T6" s="17">
        <f t="shared" si="2"/>
        <v>4.6170212765957448</v>
      </c>
      <c r="U6" s="17">
        <f t="shared" si="3"/>
        <v>2.3085106382978724</v>
      </c>
    </row>
    <row r="7" spans="1:21" x14ac:dyDescent="0.2">
      <c r="A7" t="s">
        <v>5</v>
      </c>
      <c r="B7" s="17">
        <f>B$5*'Planet Info'!$G6</f>
        <v>4.4837749179914205E-2</v>
      </c>
      <c r="C7" s="17">
        <f>C$5*'Planet Info'!$G6</f>
        <v>0.22418874589957102</v>
      </c>
      <c r="D7" s="17">
        <f>D$5*'Planet Info'!$G6</f>
        <v>8.9675498359828421</v>
      </c>
      <c r="E7" s="17">
        <f>E$5*'Planet Info'!$G6</f>
        <v>44.837749179914205</v>
      </c>
      <c r="F7" s="17">
        <f>F$5*'Planet Info'!$H6</f>
        <v>0.15612903225806452</v>
      </c>
      <c r="G7" s="17">
        <f>G$5*'Planet Info'!$H6</f>
        <v>1.0408602150537634</v>
      </c>
      <c r="H7" s="17">
        <f>H$5*'Planet Info'!$H6</f>
        <v>26.021505376344084</v>
      </c>
      <c r="I7" s="17">
        <f>I$5*'Planet Info'!$H6</f>
        <v>104.08602150537634</v>
      </c>
      <c r="J7" s="17">
        <f>J$5*'Planet Info'!$J6</f>
        <v>67.671875</v>
      </c>
      <c r="K7" s="17">
        <f>K$5*'Planet Info'!$J6</f>
        <v>541.375</v>
      </c>
      <c r="L7" s="5">
        <f>L$5*'Planet Info'!$J6</f>
        <v>34648</v>
      </c>
      <c r="M7" s="5">
        <f>M$5*'Planet Info'!$J6</f>
        <v>277184</v>
      </c>
      <c r="N7" s="17">
        <v>1.66</v>
      </c>
      <c r="O7" s="17">
        <v>4.7</v>
      </c>
      <c r="P7" s="5">
        <v>50</v>
      </c>
      <c r="Q7" s="5">
        <v>85</v>
      </c>
      <c r="R7" s="17">
        <f t="shared" si="0"/>
        <v>10.632231404958677</v>
      </c>
      <c r="S7" s="17">
        <f t="shared" si="4"/>
        <v>4.5154958677685952</v>
      </c>
      <c r="T7" s="17">
        <f t="shared" si="2"/>
        <v>1.9214876033057853</v>
      </c>
      <c r="U7" s="17">
        <f t="shared" si="3"/>
        <v>0.81663223140495877</v>
      </c>
    </row>
    <row r="8" spans="1:21" x14ac:dyDescent="0.2">
      <c r="A8" t="s">
        <v>6</v>
      </c>
      <c r="B8" s="17">
        <f>B$5*'Planet Info'!$G7</f>
        <v>3.7797628059550843E-2</v>
      </c>
      <c r="C8" s="17">
        <f>C$5*'Planet Info'!$G7</f>
        <v>0.18898814029775424</v>
      </c>
      <c r="D8" s="17">
        <f>D$5*'Planet Info'!$G7</f>
        <v>7.5595256119101695</v>
      </c>
      <c r="E8" s="17">
        <f>E$5*'Planet Info'!$G7</f>
        <v>37.797628059550846</v>
      </c>
      <c r="F8" s="17">
        <f>F$5*'Planet Info'!$H7</f>
        <v>0.28741935483870967</v>
      </c>
      <c r="G8" s="17">
        <f>G$5*'Planet Info'!$H7</f>
        <v>1.9161290322580644</v>
      </c>
      <c r="H8" s="17">
        <f>H$5*'Planet Info'!$H7</f>
        <v>47.903225806451609</v>
      </c>
      <c r="I8" s="17">
        <f>I$5*'Planet Info'!$H7</f>
        <v>191.61290322580643</v>
      </c>
      <c r="J8" s="17">
        <f>J$5*'Planet Info'!$J7</f>
        <v>167.921875</v>
      </c>
      <c r="K8" s="17">
        <f>K$5*'Planet Info'!$J7</f>
        <v>1343.375</v>
      </c>
      <c r="L8" s="5">
        <f>L$5*'Planet Info'!$J7</f>
        <v>85976</v>
      </c>
      <c r="M8" s="5">
        <f>M$5*'Planet Info'!$J7</f>
        <v>687808</v>
      </c>
      <c r="N8" s="17">
        <v>5.75</v>
      </c>
      <c r="O8" s="17">
        <v>13</v>
      </c>
      <c r="P8" s="5">
        <v>110</v>
      </c>
      <c r="Q8" s="5">
        <v>150</v>
      </c>
      <c r="R8" s="17">
        <f t="shared" si="0"/>
        <v>20.005611672278338</v>
      </c>
      <c r="S8" s="17">
        <f t="shared" si="4"/>
        <v>6.7845117845117846</v>
      </c>
      <c r="T8" s="17">
        <f t="shared" si="2"/>
        <v>2.2962962962962967</v>
      </c>
      <c r="U8" s="17">
        <f t="shared" si="3"/>
        <v>0.78282828282828287</v>
      </c>
    </row>
    <row r="9" spans="1:21" x14ac:dyDescent="0.2">
      <c r="A9" t="s">
        <v>7</v>
      </c>
      <c r="B9" s="17">
        <f>B$5*'Planet Info'!$G8</f>
        <v>1.603028009084027E-2</v>
      </c>
      <c r="C9" s="17">
        <f>C$5*'Planet Info'!$G8</f>
        <v>8.0151400454201355E-2</v>
      </c>
      <c r="D9" s="17">
        <f>D$5*'Planet Info'!$G8</f>
        <v>3.2060560181680544</v>
      </c>
      <c r="E9" s="17">
        <f>E$5*'Planet Info'!$G8</f>
        <v>16.030280090840272</v>
      </c>
      <c r="F9" s="17">
        <f>F$5*'Planet Info'!$H8</f>
        <v>0.5754838709677419</v>
      </c>
      <c r="G9" s="17">
        <f>G$5*'Planet Info'!$H8</f>
        <v>3.8365591397849466</v>
      </c>
      <c r="H9" s="17">
        <f>H$5*'Planet Info'!$H8</f>
        <v>95.913978494623663</v>
      </c>
      <c r="I9" s="17">
        <f>I$5*'Planet Info'!$H8</f>
        <v>383.65591397849465</v>
      </c>
      <c r="J9" s="17">
        <f>J$5*'Planet Info'!$J8</f>
        <v>477.953125</v>
      </c>
      <c r="K9" s="17">
        <f>K$5*'Planet Info'!$J8</f>
        <v>3823.625</v>
      </c>
      <c r="L9" s="5">
        <f>L$5*'Planet Info'!$J8</f>
        <v>244712</v>
      </c>
      <c r="M9" s="5">
        <f>M$5*'Planet Info'!$J8</f>
        <v>1957696</v>
      </c>
      <c r="N9" s="17">
        <v>10.3</v>
      </c>
      <c r="O9" s="17">
        <v>21</v>
      </c>
      <c r="P9" s="5">
        <v>160</v>
      </c>
      <c r="Q9" s="5">
        <v>195</v>
      </c>
      <c r="R9" s="17">
        <f t="shared" si="0"/>
        <v>17.897982062780272</v>
      </c>
      <c r="S9" s="17">
        <f t="shared" si="4"/>
        <v>5.4736547085201792</v>
      </c>
      <c r="T9" s="17">
        <f t="shared" si="2"/>
        <v>1.6681614349775784</v>
      </c>
      <c r="U9" s="17">
        <f t="shared" si="3"/>
        <v>0.50826793721973096</v>
      </c>
    </row>
    <row r="10" spans="1:21" x14ac:dyDescent="0.2">
      <c r="A10" t="s">
        <v>8</v>
      </c>
      <c r="B10" s="17">
        <f>B$5*'Planet Info'!$G9</f>
        <v>1.5531667928337118E-2</v>
      </c>
      <c r="C10" s="17">
        <f>C$5*'Planet Info'!$G9</f>
        <v>7.7658339641685586E-2</v>
      </c>
      <c r="D10" s="17">
        <f>D$5*'Planet Info'!$G9</f>
        <v>3.1063335856674237</v>
      </c>
      <c r="E10" s="17">
        <f>E$5*'Planet Info'!$G9</f>
        <v>15.531667928337118</v>
      </c>
      <c r="F10" s="17">
        <f>F$5*'Planet Info'!$H9</f>
        <v>0.90096774193548379</v>
      </c>
      <c r="G10" s="17">
        <f>G$5*'Planet Info'!$H9</f>
        <v>6.0064516129032262</v>
      </c>
      <c r="H10" s="17">
        <f>H$5*'Planet Info'!$H9</f>
        <v>150.16129032258064</v>
      </c>
      <c r="I10" s="17">
        <f>I$5*'Planet Info'!$H9</f>
        <v>600.64516129032256</v>
      </c>
      <c r="J10" s="17">
        <f>J$5*'Planet Info'!$J9</f>
        <v>934.375</v>
      </c>
      <c r="K10" s="17">
        <f>K$5*'Planet Info'!$J9</f>
        <v>7475</v>
      </c>
      <c r="L10" s="5">
        <f>L$5*'Planet Info'!$J9</f>
        <v>478400</v>
      </c>
      <c r="M10" s="5">
        <f>M$5*'Planet Info'!$J9</f>
        <v>3827200</v>
      </c>
      <c r="N10" s="17">
        <v>14.87</v>
      </c>
      <c r="O10" s="17">
        <v>29</v>
      </c>
      <c r="P10" s="5">
        <v>210</v>
      </c>
      <c r="Q10" s="5">
        <v>245</v>
      </c>
      <c r="R10" s="17">
        <f t="shared" si="0"/>
        <v>16.504475474400287</v>
      </c>
      <c r="S10" s="17">
        <f t="shared" si="4"/>
        <v>4.8281417830290012</v>
      </c>
      <c r="T10" s="17">
        <f t="shared" si="2"/>
        <v>1.3984962406015038</v>
      </c>
      <c r="U10" s="17">
        <f t="shared" si="3"/>
        <v>0.40789473684210525</v>
      </c>
    </row>
    <row r="13" spans="1:21" x14ac:dyDescent="0.2">
      <c r="A13" s="15" t="s">
        <v>27</v>
      </c>
      <c r="B13" s="23" t="s">
        <v>23</v>
      </c>
      <c r="C13" s="23" t="s">
        <v>24</v>
      </c>
      <c r="D13" s="23" t="s">
        <v>25</v>
      </c>
      <c r="E13" s="23"/>
      <c r="F13" s="23" t="s">
        <v>23</v>
      </c>
      <c r="G13" s="23" t="s">
        <v>24</v>
      </c>
      <c r="H13" s="23" t="s">
        <v>25</v>
      </c>
      <c r="I13" s="24"/>
      <c r="J13" s="23" t="s">
        <v>23</v>
      </c>
      <c r="K13" s="23" t="s">
        <v>24</v>
      </c>
      <c r="L13" s="23" t="s">
        <v>25</v>
      </c>
      <c r="M13" s="24"/>
      <c r="N13" s="23" t="s">
        <v>23</v>
      </c>
      <c r="O13" s="23" t="s">
        <v>24</v>
      </c>
      <c r="P13" s="23" t="s">
        <v>25</v>
      </c>
      <c r="R13" s="23" t="s">
        <v>23</v>
      </c>
      <c r="S13" s="23" t="s">
        <v>24</v>
      </c>
      <c r="T13" s="23" t="s">
        <v>25</v>
      </c>
    </row>
    <row r="14" spans="1:21" x14ac:dyDescent="0.2">
      <c r="A14" s="25" t="str">
        <f>A3</f>
        <v>Mercury</v>
      </c>
      <c r="B14" s="26">
        <f>IFERROR(B3/C3,0)</f>
        <v>0.19999999999999998</v>
      </c>
      <c r="C14" s="26">
        <f t="shared" ref="C14:D14" si="5">IFERROR(C3/D3,0)</f>
        <v>2.4999999999999998E-2</v>
      </c>
      <c r="D14" s="26">
        <f t="shared" si="5"/>
        <v>0.2</v>
      </c>
      <c r="E14" s="26"/>
      <c r="F14" s="26">
        <f>IFERROR(F3/G3,0)</f>
        <v>0.15</v>
      </c>
      <c r="G14" s="26">
        <f t="shared" ref="G14:H14" si="6">IFERROR(G3/H3,0)</f>
        <v>0.04</v>
      </c>
      <c r="H14" s="26">
        <f t="shared" si="6"/>
        <v>0.25</v>
      </c>
      <c r="I14" s="26"/>
      <c r="J14" s="26">
        <f>IFERROR(J3/K3,0)</f>
        <v>0.125</v>
      </c>
      <c r="K14" s="26">
        <f t="shared" ref="K14:L14" si="7">IFERROR(K3/L3,0)</f>
        <v>1.5625E-2</v>
      </c>
      <c r="L14" s="26">
        <f t="shared" si="7"/>
        <v>0.125</v>
      </c>
      <c r="M14" s="26"/>
      <c r="N14" s="26">
        <f>IFERROR(N3/O3,0)</f>
        <v>0</v>
      </c>
      <c r="O14" s="26">
        <f t="shared" ref="O14:P14" si="8">IFERROR(O3/P3,0)</f>
        <v>0</v>
      </c>
      <c r="P14" s="26">
        <f t="shared" si="8"/>
        <v>0</v>
      </c>
      <c r="Q14" s="26"/>
      <c r="R14" s="26">
        <f>IFERROR(R3/S3,0)</f>
        <v>0</v>
      </c>
      <c r="S14" s="26">
        <f t="shared" ref="S14:T14" si="9">IFERROR(S3/T3,0)</f>
        <v>0</v>
      </c>
      <c r="T14" s="26">
        <f t="shared" si="9"/>
        <v>0</v>
      </c>
      <c r="U14" s="26"/>
    </row>
    <row r="15" spans="1:21" x14ac:dyDescent="0.2">
      <c r="A15" s="25" t="str">
        <f t="shared" ref="A15:A21" si="10">A4</f>
        <v>Venus</v>
      </c>
      <c r="B15" s="26">
        <f t="shared" ref="B15:D15" si="11">IFERROR(B4/C4,0)</f>
        <v>0.2</v>
      </c>
      <c r="C15" s="26">
        <f t="shared" si="11"/>
        <v>2.4999999999999998E-2</v>
      </c>
      <c r="D15" s="26">
        <f t="shared" si="11"/>
        <v>0.2</v>
      </c>
      <c r="E15" s="26"/>
      <c r="F15" s="26">
        <f t="shared" ref="F15:H15" si="12">IFERROR(F4/G4,0)</f>
        <v>0.15</v>
      </c>
      <c r="G15" s="26">
        <f t="shared" si="12"/>
        <v>0.04</v>
      </c>
      <c r="H15" s="26">
        <f t="shared" si="12"/>
        <v>0.25</v>
      </c>
      <c r="I15" s="26"/>
      <c r="J15" s="26">
        <f t="shared" ref="J15:L15" si="13">IFERROR(J4/K4,0)</f>
        <v>0.125</v>
      </c>
      <c r="K15" s="26">
        <f t="shared" si="13"/>
        <v>1.5625E-2</v>
      </c>
      <c r="L15" s="26">
        <f t="shared" si="13"/>
        <v>0.125</v>
      </c>
      <c r="M15" s="26"/>
      <c r="N15" s="26">
        <f t="shared" ref="N15:P15" si="14">IFERROR(N4/O4,0)</f>
        <v>0.3</v>
      </c>
      <c r="O15" s="26">
        <f t="shared" si="14"/>
        <v>0.08</v>
      </c>
      <c r="P15" s="26">
        <f t="shared" si="14"/>
        <v>0.5</v>
      </c>
      <c r="Q15" s="26"/>
      <c r="R15" s="26">
        <f t="shared" ref="R15:T15" si="15">IFERROR(R4/S4,0)</f>
        <v>1.9999999999999998</v>
      </c>
      <c r="S15" s="26">
        <f t="shared" si="15"/>
        <v>2.0000000000000004</v>
      </c>
      <c r="T15" s="26">
        <f t="shared" si="15"/>
        <v>2</v>
      </c>
      <c r="U15" s="26"/>
    </row>
    <row r="16" spans="1:21" x14ac:dyDescent="0.2">
      <c r="A16" s="25" t="str">
        <f t="shared" si="10"/>
        <v>Earth</v>
      </c>
      <c r="B16" s="26">
        <f t="shared" ref="B16:D16" si="16">IFERROR(B5/C5,0)</f>
        <v>0.2</v>
      </c>
      <c r="C16" s="26">
        <f t="shared" si="16"/>
        <v>2.4999999999999998E-2</v>
      </c>
      <c r="D16" s="26">
        <f t="shared" si="16"/>
        <v>0.2</v>
      </c>
      <c r="E16" s="26"/>
      <c r="F16" s="26">
        <f t="shared" ref="F16:H16" si="17">IFERROR(F5/G5,0)</f>
        <v>0.15</v>
      </c>
      <c r="G16" s="26">
        <f t="shared" si="17"/>
        <v>0.04</v>
      </c>
      <c r="H16" s="26">
        <f t="shared" si="17"/>
        <v>0.25</v>
      </c>
      <c r="I16" s="26"/>
      <c r="J16" s="26">
        <f t="shared" ref="J16:L16" si="18">IFERROR(J5/K5,0)</f>
        <v>0.125</v>
      </c>
      <c r="K16" s="26">
        <f t="shared" si="18"/>
        <v>1.5625E-2</v>
      </c>
      <c r="L16" s="26">
        <f t="shared" si="18"/>
        <v>0.125</v>
      </c>
      <c r="M16" s="26"/>
      <c r="N16" s="26">
        <f t="shared" ref="N16:P16" si="19">IFERROR(N5/O5,0)</f>
        <v>0.3</v>
      </c>
      <c r="O16" s="26">
        <f t="shared" si="19"/>
        <v>0.08</v>
      </c>
      <c r="P16" s="26">
        <f t="shared" si="19"/>
        <v>0.5</v>
      </c>
      <c r="Q16" s="26"/>
      <c r="R16" s="26">
        <f t="shared" ref="R16:T16" si="20">IFERROR(R5/S5,0)</f>
        <v>2</v>
      </c>
      <c r="S16" s="26">
        <f t="shared" si="20"/>
        <v>2</v>
      </c>
      <c r="T16" s="26">
        <f t="shared" si="20"/>
        <v>2</v>
      </c>
      <c r="U16" s="26"/>
    </row>
    <row r="17" spans="1:21" x14ac:dyDescent="0.2">
      <c r="A17" s="25" t="str">
        <f t="shared" si="10"/>
        <v>Mars</v>
      </c>
      <c r="B17" s="26">
        <f t="shared" ref="B17:D17" si="21">IFERROR(B6/C6,0)</f>
        <v>0.2</v>
      </c>
      <c r="C17" s="26">
        <f t="shared" si="21"/>
        <v>2.4999999999999998E-2</v>
      </c>
      <c r="D17" s="26">
        <f t="shared" si="21"/>
        <v>0.2</v>
      </c>
      <c r="E17" s="26"/>
      <c r="F17" s="26">
        <f t="shared" ref="F17:H17" si="22">IFERROR(F6/G6,0)</f>
        <v>0.15</v>
      </c>
      <c r="G17" s="26">
        <f t="shared" si="22"/>
        <v>0.04</v>
      </c>
      <c r="H17" s="26">
        <f t="shared" si="22"/>
        <v>0.25</v>
      </c>
      <c r="I17" s="26"/>
      <c r="J17" s="26">
        <f t="shared" ref="J17:L17" si="23">IFERROR(J6/K6,0)</f>
        <v>0.125</v>
      </c>
      <c r="K17" s="26">
        <f t="shared" si="23"/>
        <v>1.5625E-2</v>
      </c>
      <c r="L17" s="26">
        <f t="shared" si="23"/>
        <v>0.125</v>
      </c>
      <c r="M17" s="26"/>
      <c r="N17" s="26">
        <f t="shared" ref="N17:P17" si="24">IFERROR(N6/O6,0)</f>
        <v>0.3</v>
      </c>
      <c r="O17" s="26">
        <f t="shared" si="24"/>
        <v>0.08</v>
      </c>
      <c r="P17" s="26">
        <f t="shared" si="24"/>
        <v>0.5</v>
      </c>
      <c r="Q17" s="26"/>
      <c r="R17" s="26">
        <f t="shared" ref="R17:T17" si="25">IFERROR(R6/S6,0)</f>
        <v>2</v>
      </c>
      <c r="S17" s="26">
        <f t="shared" si="25"/>
        <v>2</v>
      </c>
      <c r="T17" s="26">
        <f t="shared" si="25"/>
        <v>2</v>
      </c>
      <c r="U17" s="26"/>
    </row>
    <row r="18" spans="1:21" x14ac:dyDescent="0.2">
      <c r="A18" s="25" t="str">
        <f t="shared" si="10"/>
        <v>Jupiter</v>
      </c>
      <c r="B18" s="26">
        <f t="shared" ref="B18:D18" si="26">IFERROR(B7/C7,0)</f>
        <v>0.2</v>
      </c>
      <c r="C18" s="26">
        <f t="shared" si="26"/>
        <v>2.4999999999999998E-2</v>
      </c>
      <c r="D18" s="26">
        <f t="shared" si="26"/>
        <v>0.2</v>
      </c>
      <c r="E18" s="26"/>
      <c r="F18" s="26">
        <f t="shared" ref="F18:H18" si="27">IFERROR(F7/G7,0)</f>
        <v>0.15000000000000002</v>
      </c>
      <c r="G18" s="26">
        <f t="shared" si="27"/>
        <v>0.04</v>
      </c>
      <c r="H18" s="26">
        <f t="shared" si="27"/>
        <v>0.25</v>
      </c>
      <c r="I18" s="26"/>
      <c r="J18" s="26">
        <f t="shared" ref="J18:L18" si="28">IFERROR(J7/K7,0)</f>
        <v>0.125</v>
      </c>
      <c r="K18" s="26">
        <f t="shared" si="28"/>
        <v>1.5625E-2</v>
      </c>
      <c r="L18" s="26">
        <f t="shared" si="28"/>
        <v>0.125</v>
      </c>
      <c r="M18" s="26"/>
      <c r="N18" s="26">
        <f t="shared" ref="N18:P18" si="29">IFERROR(N7/O7,0)</f>
        <v>0.35319148936170208</v>
      </c>
      <c r="O18" s="26">
        <f t="shared" si="29"/>
        <v>9.4E-2</v>
      </c>
      <c r="P18" s="26">
        <f t="shared" si="29"/>
        <v>0.58823529411764708</v>
      </c>
      <c r="Q18" s="26"/>
      <c r="R18" s="26">
        <f t="shared" ref="R18:T18" si="30">IFERROR(R7/S7,0)</f>
        <v>2.354609929078014</v>
      </c>
      <c r="S18" s="26">
        <f t="shared" si="30"/>
        <v>2.35</v>
      </c>
      <c r="T18" s="26">
        <f t="shared" si="30"/>
        <v>2.3529411764705883</v>
      </c>
      <c r="U18" s="26"/>
    </row>
    <row r="19" spans="1:21" x14ac:dyDescent="0.2">
      <c r="A19" s="25" t="str">
        <f t="shared" si="10"/>
        <v>Saturn</v>
      </c>
      <c r="B19" s="26">
        <f t="shared" ref="B19:D19" si="31">IFERROR(B8/C8,0)</f>
        <v>0.19999999999999998</v>
      </c>
      <c r="C19" s="26">
        <f t="shared" si="31"/>
        <v>2.5000000000000001E-2</v>
      </c>
      <c r="D19" s="26">
        <f t="shared" si="31"/>
        <v>0.2</v>
      </c>
      <c r="E19" s="26"/>
      <c r="F19" s="26">
        <f t="shared" ref="F19:H19" si="32">IFERROR(F8/G8,0)</f>
        <v>0.15</v>
      </c>
      <c r="G19" s="26">
        <f t="shared" si="32"/>
        <v>0.04</v>
      </c>
      <c r="H19" s="26">
        <f t="shared" si="32"/>
        <v>0.25</v>
      </c>
      <c r="I19" s="26"/>
      <c r="J19" s="26">
        <f t="shared" ref="J19:L19" si="33">IFERROR(J8/K8,0)</f>
        <v>0.125</v>
      </c>
      <c r="K19" s="26">
        <f t="shared" si="33"/>
        <v>1.5625E-2</v>
      </c>
      <c r="L19" s="26">
        <f t="shared" si="33"/>
        <v>0.125</v>
      </c>
      <c r="M19" s="26"/>
      <c r="N19" s="26">
        <f t="shared" ref="N19:P19" si="34">IFERROR(N8/O8,0)</f>
        <v>0.44230769230769229</v>
      </c>
      <c r="O19" s="26">
        <f t="shared" si="34"/>
        <v>0.11818181818181818</v>
      </c>
      <c r="P19" s="26">
        <f t="shared" si="34"/>
        <v>0.73333333333333328</v>
      </c>
      <c r="Q19" s="26"/>
      <c r="R19" s="26">
        <f t="shared" ref="R19:T19" si="35">IFERROR(R8/S8,0)</f>
        <v>2.9487179487179485</v>
      </c>
      <c r="S19" s="26">
        <f t="shared" si="35"/>
        <v>2.9545454545454541</v>
      </c>
      <c r="T19" s="26">
        <f t="shared" si="35"/>
        <v>2.9333333333333336</v>
      </c>
      <c r="U19" s="26"/>
    </row>
    <row r="20" spans="1:21" x14ac:dyDescent="0.2">
      <c r="A20" s="25" t="str">
        <f t="shared" si="10"/>
        <v>Uranus</v>
      </c>
      <c r="B20" s="26">
        <f t="shared" ref="B20:D20" si="36">IFERROR(B9/C9,0)</f>
        <v>0.19999999999999998</v>
      </c>
      <c r="C20" s="26">
        <f t="shared" si="36"/>
        <v>2.4999999999999998E-2</v>
      </c>
      <c r="D20" s="26">
        <f t="shared" si="36"/>
        <v>0.2</v>
      </c>
      <c r="E20" s="26"/>
      <c r="F20" s="26">
        <f t="shared" ref="F20:H20" si="37">IFERROR(F9/G9,0)</f>
        <v>0.14999999999999997</v>
      </c>
      <c r="G20" s="26">
        <f t="shared" si="37"/>
        <v>0.04</v>
      </c>
      <c r="H20" s="26">
        <f t="shared" si="37"/>
        <v>0.25</v>
      </c>
      <c r="I20" s="26"/>
      <c r="J20" s="26">
        <f t="shared" ref="J20:L20" si="38">IFERROR(J9/K9,0)</f>
        <v>0.125</v>
      </c>
      <c r="K20" s="26">
        <f t="shared" si="38"/>
        <v>1.5625E-2</v>
      </c>
      <c r="L20" s="26">
        <f t="shared" si="38"/>
        <v>0.125</v>
      </c>
      <c r="M20" s="26"/>
      <c r="N20" s="26">
        <f t="shared" ref="N20:P20" si="39">IFERROR(N9/O9,0)</f>
        <v>0.49047619047619051</v>
      </c>
      <c r="O20" s="26">
        <f t="shared" si="39"/>
        <v>0.13125000000000001</v>
      </c>
      <c r="P20" s="26">
        <f t="shared" si="39"/>
        <v>0.82051282051282048</v>
      </c>
      <c r="Q20" s="26"/>
      <c r="R20" s="26">
        <f t="shared" ref="R20:T20" si="40">IFERROR(R9/S9,0)</f>
        <v>3.2698412698412707</v>
      </c>
      <c r="S20" s="26">
        <f t="shared" si="40"/>
        <v>3.28125</v>
      </c>
      <c r="T20" s="26">
        <f t="shared" si="40"/>
        <v>3.2820512820512819</v>
      </c>
      <c r="U20" s="26"/>
    </row>
    <row r="21" spans="1:21" x14ac:dyDescent="0.2">
      <c r="A21" s="25" t="str">
        <f t="shared" si="10"/>
        <v>Neptune</v>
      </c>
      <c r="B21" s="26">
        <f t="shared" ref="B21:D21" si="41">IFERROR(B10/C10,0)</f>
        <v>0.2</v>
      </c>
      <c r="C21" s="26">
        <f t="shared" si="41"/>
        <v>2.4999999999999998E-2</v>
      </c>
      <c r="D21" s="26">
        <f t="shared" si="41"/>
        <v>0.2</v>
      </c>
      <c r="E21" s="26"/>
      <c r="F21" s="26">
        <f t="shared" ref="F21:H21" si="42">IFERROR(F10/G10,0)</f>
        <v>0.14999999999999997</v>
      </c>
      <c r="G21" s="26">
        <f t="shared" si="42"/>
        <v>0.04</v>
      </c>
      <c r="H21" s="26">
        <f t="shared" si="42"/>
        <v>0.25</v>
      </c>
      <c r="I21" s="26"/>
      <c r="J21" s="26">
        <f t="shared" ref="J21:L21" si="43">IFERROR(J10/K10,0)</f>
        <v>0.125</v>
      </c>
      <c r="K21" s="26">
        <f t="shared" si="43"/>
        <v>1.5625E-2</v>
      </c>
      <c r="L21" s="26">
        <f t="shared" si="43"/>
        <v>0.125</v>
      </c>
      <c r="M21" s="26"/>
      <c r="N21" s="26">
        <f t="shared" ref="N21:P21" si="44">IFERROR(N10/O10,0)</f>
        <v>0.51275862068965516</v>
      </c>
      <c r="O21" s="26">
        <f t="shared" si="44"/>
        <v>0.1380952380952381</v>
      </c>
      <c r="P21" s="26">
        <f t="shared" si="44"/>
        <v>0.8571428571428571</v>
      </c>
      <c r="Q21" s="26"/>
      <c r="R21" s="26">
        <f t="shared" ref="R21:T21" si="45">IFERROR(R10/S10,0)</f>
        <v>3.4183908045977014</v>
      </c>
      <c r="S21" s="26">
        <f t="shared" si="45"/>
        <v>3.4523809523809526</v>
      </c>
      <c r="T21" s="26">
        <f t="shared" si="45"/>
        <v>3.4285714285714288</v>
      </c>
      <c r="U21" s="26"/>
    </row>
  </sheetData>
  <mergeCells count="5">
    <mergeCell ref="B1:E1"/>
    <mergeCell ref="F1:I1"/>
    <mergeCell ref="N1:Q1"/>
    <mergeCell ref="R1:U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9359-1B3D-9F49-9D7A-8846DAF7A483}">
  <dimension ref="A1:H69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RowHeight="16" x14ac:dyDescent="0.2"/>
  <cols>
    <col min="1" max="1" width="23.6640625" bestFit="1" customWidth="1"/>
    <col min="2" max="2" width="24.5" bestFit="1" customWidth="1"/>
    <col min="3" max="3" width="29" bestFit="1" customWidth="1"/>
    <col min="4" max="5" width="10.83203125" style="3"/>
    <col min="8" max="8" width="10.83203125" style="3"/>
  </cols>
  <sheetData>
    <row r="1" spans="1:8" x14ac:dyDescent="0.2">
      <c r="A1" t="s">
        <v>167</v>
      </c>
      <c r="D1" s="3" t="s">
        <v>168</v>
      </c>
      <c r="E1" s="3" t="s">
        <v>169</v>
      </c>
    </row>
    <row r="2" spans="1:8" x14ac:dyDescent="0.2">
      <c r="A2" s="34">
        <v>2E-3</v>
      </c>
      <c r="B2" t="s">
        <v>31</v>
      </c>
      <c r="C2" t="s">
        <v>32</v>
      </c>
      <c r="D2" s="3">
        <f>A2*3</f>
        <v>6.0000000000000001E-3</v>
      </c>
      <c r="E2" s="3">
        <f>A2*20</f>
        <v>0.04</v>
      </c>
    </row>
    <row r="3" spans="1:8" x14ac:dyDescent="0.2">
      <c r="A3" s="34">
        <v>2.7458667999999999E-3</v>
      </c>
      <c r="B3" t="s">
        <v>33</v>
      </c>
      <c r="C3" t="s">
        <v>34</v>
      </c>
      <c r="D3" s="3">
        <f t="shared" ref="D3:D66" si="0">A3*3</f>
        <v>8.2376003999999996E-3</v>
      </c>
      <c r="E3" s="3">
        <f t="shared" ref="E3:E66" si="1">A3*20</f>
        <v>5.4917335999999997E-2</v>
      </c>
      <c r="F3" s="35">
        <f>D3-D2</f>
        <v>2.2376003999999994E-3</v>
      </c>
      <c r="G3" s="35">
        <f>E3-E2</f>
        <v>1.4917335999999996E-2</v>
      </c>
      <c r="H3" s="3">
        <f>A3-A2</f>
        <v>7.4586679999999982E-4</v>
      </c>
    </row>
    <row r="4" spans="1:8" x14ac:dyDescent="0.2">
      <c r="A4" s="34">
        <v>1.0204784E-2</v>
      </c>
      <c r="B4" t="s">
        <v>35</v>
      </c>
      <c r="C4" t="s">
        <v>36</v>
      </c>
      <c r="D4" s="3">
        <f t="shared" si="0"/>
        <v>3.0614351999999997E-2</v>
      </c>
      <c r="E4" s="3">
        <f t="shared" si="1"/>
        <v>0.20409568</v>
      </c>
      <c r="F4" s="35">
        <f t="shared" ref="F4:F67" si="2">D4-D3</f>
        <v>2.2376751599999998E-2</v>
      </c>
      <c r="G4" s="35">
        <f t="shared" ref="G4:G67" si="3">E4-E3</f>
        <v>0.14917834400000002</v>
      </c>
      <c r="H4" s="3">
        <f t="shared" ref="H4:H67" si="4">A4-A3</f>
        <v>7.4589171999999999E-3</v>
      </c>
    </row>
    <row r="5" spans="1:8" x14ac:dyDescent="0.2">
      <c r="A5" s="34">
        <v>1.1696539000000001E-2</v>
      </c>
      <c r="B5" t="s">
        <v>37</v>
      </c>
      <c r="C5" t="s">
        <v>38</v>
      </c>
      <c r="D5" s="3">
        <f t="shared" si="0"/>
        <v>3.5089617000000003E-2</v>
      </c>
      <c r="E5" s="3">
        <f t="shared" si="1"/>
        <v>0.23393078</v>
      </c>
      <c r="F5" s="35">
        <f t="shared" si="2"/>
        <v>4.475265000000006E-3</v>
      </c>
      <c r="G5" s="35">
        <f t="shared" si="3"/>
        <v>2.9835100000000003E-2</v>
      </c>
      <c r="H5" s="3">
        <f t="shared" si="4"/>
        <v>1.4917550000000009E-3</v>
      </c>
    </row>
    <row r="6" spans="1:8" x14ac:dyDescent="0.2">
      <c r="A6" s="34">
        <v>1.7663631999999999E-2</v>
      </c>
      <c r="B6" t="s">
        <v>39</v>
      </c>
      <c r="C6" t="s">
        <v>40</v>
      </c>
      <c r="D6" s="3">
        <f t="shared" si="0"/>
        <v>5.2990895999999996E-2</v>
      </c>
      <c r="E6" s="3">
        <f t="shared" si="1"/>
        <v>0.35327263999999997</v>
      </c>
      <c r="F6" s="35">
        <f t="shared" si="2"/>
        <v>1.7901278999999992E-2</v>
      </c>
      <c r="G6" s="35">
        <f t="shared" si="3"/>
        <v>0.11934185999999997</v>
      </c>
      <c r="H6" s="3">
        <f t="shared" si="4"/>
        <v>5.967092999999998E-3</v>
      </c>
    </row>
    <row r="7" spans="1:8" x14ac:dyDescent="0.2">
      <c r="A7" s="34">
        <v>2.810613E-2</v>
      </c>
      <c r="B7" t="s">
        <v>41</v>
      </c>
      <c r="C7" t="s">
        <v>42</v>
      </c>
      <c r="D7" s="3">
        <f t="shared" si="0"/>
        <v>8.4318389999999993E-2</v>
      </c>
      <c r="E7" s="3">
        <f t="shared" si="1"/>
        <v>0.56212260000000003</v>
      </c>
      <c r="F7" s="35">
        <f t="shared" si="2"/>
        <v>3.1327493999999997E-2</v>
      </c>
      <c r="G7" s="35">
        <f t="shared" si="3"/>
        <v>0.20884996000000006</v>
      </c>
      <c r="H7" s="3">
        <f t="shared" si="4"/>
        <v>1.0442498000000001E-2</v>
      </c>
    </row>
    <row r="8" spans="1:8" x14ac:dyDescent="0.2">
      <c r="A8" s="34">
        <v>4.3023890000000002E-2</v>
      </c>
      <c r="B8" t="s">
        <v>43</v>
      </c>
      <c r="C8" t="s">
        <v>44</v>
      </c>
      <c r="D8" s="3">
        <f t="shared" si="0"/>
        <v>0.12907167</v>
      </c>
      <c r="E8" s="3">
        <f t="shared" si="1"/>
        <v>0.86047780000000007</v>
      </c>
      <c r="F8" s="35">
        <f t="shared" si="2"/>
        <v>4.4753280000000006E-2</v>
      </c>
      <c r="G8" s="35">
        <f t="shared" si="3"/>
        <v>0.29835520000000004</v>
      </c>
      <c r="H8" s="3">
        <f t="shared" si="4"/>
        <v>1.4917760000000002E-2</v>
      </c>
    </row>
    <row r="9" spans="1:8" x14ac:dyDescent="0.2">
      <c r="A9" s="34">
        <v>5.7941659999999999E-2</v>
      </c>
      <c r="B9" t="s">
        <v>45</v>
      </c>
      <c r="C9" t="s">
        <v>46</v>
      </c>
      <c r="D9" s="3">
        <f t="shared" si="0"/>
        <v>0.17382497999999999</v>
      </c>
      <c r="E9" s="3">
        <f t="shared" si="1"/>
        <v>1.1588331999999999</v>
      </c>
      <c r="F9" s="35">
        <f t="shared" si="2"/>
        <v>4.4753309999999991E-2</v>
      </c>
      <c r="G9" s="35">
        <f t="shared" si="3"/>
        <v>0.29835539999999983</v>
      </c>
      <c r="H9" s="3">
        <f t="shared" si="4"/>
        <v>1.4917769999999997E-2</v>
      </c>
    </row>
    <row r="10" spans="1:8" x14ac:dyDescent="0.2">
      <c r="A10" s="34">
        <v>6.2416997000000002E-2</v>
      </c>
      <c r="B10" t="s">
        <v>47</v>
      </c>
      <c r="C10" t="s">
        <v>48</v>
      </c>
      <c r="D10" s="3">
        <f t="shared" si="0"/>
        <v>0.18725099100000001</v>
      </c>
      <c r="E10" s="3">
        <f t="shared" si="1"/>
        <v>1.2483399400000001</v>
      </c>
      <c r="F10" s="35">
        <f t="shared" si="2"/>
        <v>1.3426011000000015E-2</v>
      </c>
      <c r="G10" s="35">
        <f t="shared" si="3"/>
        <v>8.9506740000000251E-2</v>
      </c>
      <c r="H10" s="3">
        <f t="shared" si="4"/>
        <v>4.4753370000000028E-3</v>
      </c>
    </row>
    <row r="11" spans="1:8" x14ac:dyDescent="0.2">
      <c r="A11" s="34">
        <v>7.2859495999999996E-2</v>
      </c>
      <c r="B11" t="s">
        <v>49</v>
      </c>
      <c r="C11" t="s">
        <v>50</v>
      </c>
      <c r="D11" s="3">
        <f t="shared" si="0"/>
        <v>0.21857848799999999</v>
      </c>
      <c r="E11" s="3">
        <f t="shared" si="1"/>
        <v>1.4571899199999998</v>
      </c>
      <c r="F11" s="35">
        <f t="shared" si="2"/>
        <v>3.1327496999999982E-2</v>
      </c>
      <c r="G11" s="35">
        <f t="shared" si="3"/>
        <v>0.20884997999999966</v>
      </c>
      <c r="H11" s="3">
        <f t="shared" si="4"/>
        <v>1.0442498999999994E-2</v>
      </c>
    </row>
    <row r="12" spans="1:8" x14ac:dyDescent="0.2">
      <c r="A12" s="34">
        <v>8.6285500000000001E-2</v>
      </c>
      <c r="B12" t="s">
        <v>51</v>
      </c>
      <c r="C12" t="s">
        <v>52</v>
      </c>
      <c r="D12" s="3">
        <f t="shared" si="0"/>
        <v>0.25885649999999999</v>
      </c>
      <c r="E12" s="3">
        <f t="shared" si="1"/>
        <v>1.7257100000000001</v>
      </c>
      <c r="F12" s="35">
        <f t="shared" si="2"/>
        <v>4.0278012000000002E-2</v>
      </c>
      <c r="G12" s="35">
        <f t="shared" si="3"/>
        <v>0.26852008000000027</v>
      </c>
      <c r="H12" s="3">
        <f t="shared" si="4"/>
        <v>1.3426004000000005E-2</v>
      </c>
    </row>
    <row r="13" spans="1:8" x14ac:dyDescent="0.2">
      <c r="A13" s="34">
        <v>9.9711515000000001E-2</v>
      </c>
      <c r="B13" t="s">
        <v>53</v>
      </c>
      <c r="C13" t="s">
        <v>54</v>
      </c>
      <c r="D13" s="3">
        <f t="shared" si="0"/>
        <v>0.29913454500000003</v>
      </c>
      <c r="E13" s="3">
        <f t="shared" si="1"/>
        <v>1.9942302999999999</v>
      </c>
      <c r="F13" s="35">
        <f t="shared" si="2"/>
        <v>4.027804500000004E-2</v>
      </c>
      <c r="G13" s="35">
        <f t="shared" si="3"/>
        <v>0.26852029999999982</v>
      </c>
      <c r="H13" s="3">
        <f t="shared" si="4"/>
        <v>1.3426014999999999E-2</v>
      </c>
    </row>
    <row r="14" spans="1:8" x14ac:dyDescent="0.2">
      <c r="A14" s="34">
        <v>0.11313753</v>
      </c>
      <c r="B14" t="s">
        <v>55</v>
      </c>
      <c r="C14" t="s">
        <v>56</v>
      </c>
      <c r="D14" s="3">
        <f t="shared" si="0"/>
        <v>0.33941259000000001</v>
      </c>
      <c r="E14" s="3">
        <f t="shared" si="1"/>
        <v>2.2627505999999999</v>
      </c>
      <c r="F14" s="35">
        <f t="shared" si="2"/>
        <v>4.0278044999999985E-2</v>
      </c>
      <c r="G14" s="35">
        <f t="shared" si="3"/>
        <v>0.26852030000000005</v>
      </c>
      <c r="H14" s="3">
        <f t="shared" si="4"/>
        <v>1.3426014999999999E-2</v>
      </c>
    </row>
    <row r="15" spans="1:8" x14ac:dyDescent="0.2">
      <c r="A15" s="34">
        <v>0.12507172</v>
      </c>
      <c r="B15" t="s">
        <v>57</v>
      </c>
      <c r="C15" t="s">
        <v>58</v>
      </c>
      <c r="D15" s="3">
        <f t="shared" si="0"/>
        <v>0.37521515999999999</v>
      </c>
      <c r="E15" s="3">
        <f t="shared" si="1"/>
        <v>2.5014343999999999</v>
      </c>
      <c r="F15" s="35">
        <f t="shared" si="2"/>
        <v>3.5802569999999978E-2</v>
      </c>
      <c r="G15" s="35">
        <f t="shared" si="3"/>
        <v>0.2386838</v>
      </c>
      <c r="H15" s="3">
        <f t="shared" si="4"/>
        <v>1.1934189999999997E-2</v>
      </c>
    </row>
    <row r="16" spans="1:8" x14ac:dyDescent="0.2">
      <c r="A16" s="34">
        <v>0.13849773000000001</v>
      </c>
      <c r="B16" t="s">
        <v>59</v>
      </c>
      <c r="C16" t="s">
        <v>60</v>
      </c>
      <c r="D16" s="3">
        <f t="shared" si="0"/>
        <v>0.41549319000000007</v>
      </c>
      <c r="E16" s="3">
        <f t="shared" si="1"/>
        <v>2.7699546000000002</v>
      </c>
      <c r="F16" s="35">
        <f t="shared" si="2"/>
        <v>4.0278030000000076E-2</v>
      </c>
      <c r="G16" s="35">
        <f t="shared" si="3"/>
        <v>0.26852020000000021</v>
      </c>
      <c r="H16" s="3">
        <f t="shared" si="4"/>
        <v>1.3426010000000016E-2</v>
      </c>
    </row>
    <row r="17" spans="1:8" x14ac:dyDescent="0.2">
      <c r="A17" s="34">
        <v>0.1549073</v>
      </c>
      <c r="B17" t="s">
        <v>61</v>
      </c>
      <c r="C17" t="s">
        <v>62</v>
      </c>
      <c r="D17" s="3">
        <f t="shared" si="0"/>
        <v>0.46472190000000002</v>
      </c>
      <c r="E17" s="3">
        <f t="shared" si="1"/>
        <v>3.0981459999999998</v>
      </c>
      <c r="F17" s="35">
        <f t="shared" si="2"/>
        <v>4.9228709999999953E-2</v>
      </c>
      <c r="G17" s="35">
        <f t="shared" si="3"/>
        <v>0.32819139999999969</v>
      </c>
      <c r="H17" s="3">
        <f t="shared" si="4"/>
        <v>1.6409569999999984E-2</v>
      </c>
    </row>
    <row r="18" spans="1:8" x14ac:dyDescent="0.2">
      <c r="A18" s="34">
        <v>0.17131689</v>
      </c>
      <c r="B18" t="s">
        <v>63</v>
      </c>
      <c r="C18" t="s">
        <v>64</v>
      </c>
      <c r="D18" s="3">
        <f t="shared" si="0"/>
        <v>0.51395067000000005</v>
      </c>
      <c r="E18" s="3">
        <f t="shared" si="1"/>
        <v>3.4263377999999998</v>
      </c>
      <c r="F18" s="35">
        <f t="shared" si="2"/>
        <v>4.9228770000000033E-2</v>
      </c>
      <c r="G18" s="35">
        <f t="shared" si="3"/>
        <v>0.32819179999999992</v>
      </c>
      <c r="H18" s="3">
        <f t="shared" si="4"/>
        <v>1.6409590000000002E-2</v>
      </c>
    </row>
    <row r="19" spans="1:8" x14ac:dyDescent="0.2">
      <c r="A19" s="34">
        <v>0.18623465</v>
      </c>
      <c r="B19" t="s">
        <v>65</v>
      </c>
      <c r="C19" t="s">
        <v>66</v>
      </c>
      <c r="D19" s="3">
        <f t="shared" si="0"/>
        <v>0.55870394999999995</v>
      </c>
      <c r="E19" s="3">
        <f t="shared" si="1"/>
        <v>3.7246930000000003</v>
      </c>
      <c r="F19" s="35">
        <f t="shared" si="2"/>
        <v>4.4753279999999895E-2</v>
      </c>
      <c r="G19" s="35">
        <f t="shared" si="3"/>
        <v>0.29835520000000049</v>
      </c>
      <c r="H19" s="3">
        <f t="shared" si="4"/>
        <v>1.4917760000000002E-2</v>
      </c>
    </row>
    <row r="20" spans="1:8" x14ac:dyDescent="0.2">
      <c r="A20" s="34">
        <v>0.19518532999999999</v>
      </c>
      <c r="B20" t="s">
        <v>67</v>
      </c>
      <c r="C20" t="s">
        <v>68</v>
      </c>
      <c r="D20" s="3">
        <f t="shared" si="0"/>
        <v>0.58555599000000003</v>
      </c>
      <c r="E20" s="3">
        <f t="shared" si="1"/>
        <v>3.9037065999999996</v>
      </c>
      <c r="F20" s="35">
        <f t="shared" si="2"/>
        <v>2.6852040000000077E-2</v>
      </c>
      <c r="G20" s="35">
        <f t="shared" si="3"/>
        <v>0.17901359999999933</v>
      </c>
      <c r="H20" s="3">
        <f t="shared" si="4"/>
        <v>8.9506799999999886E-3</v>
      </c>
    </row>
    <row r="21" spans="1:8" x14ac:dyDescent="0.2">
      <c r="A21" s="34">
        <v>0.20562775</v>
      </c>
      <c r="B21" t="s">
        <v>69</v>
      </c>
      <c r="C21" t="s">
        <v>70</v>
      </c>
      <c r="D21" s="3">
        <f t="shared" si="0"/>
        <v>0.61688324999999999</v>
      </c>
      <c r="E21" s="3">
        <f t="shared" si="1"/>
        <v>4.1125550000000004</v>
      </c>
      <c r="F21" s="35">
        <f t="shared" si="2"/>
        <v>3.1327259999999968E-2</v>
      </c>
      <c r="G21" s="35">
        <f t="shared" si="3"/>
        <v>0.20884840000000082</v>
      </c>
      <c r="H21" s="3">
        <f t="shared" si="4"/>
        <v>1.0442420000000008E-2</v>
      </c>
    </row>
    <row r="22" spans="1:8" x14ac:dyDescent="0.2">
      <c r="A22" s="34">
        <v>0.21457842999999999</v>
      </c>
      <c r="B22" t="s">
        <v>71</v>
      </c>
      <c r="C22" t="s">
        <v>72</v>
      </c>
      <c r="D22" s="3">
        <f t="shared" si="0"/>
        <v>0.64373528999999996</v>
      </c>
      <c r="E22" s="3">
        <f t="shared" si="1"/>
        <v>4.2915685999999997</v>
      </c>
      <c r="F22" s="35">
        <f t="shared" si="2"/>
        <v>2.6852039999999966E-2</v>
      </c>
      <c r="G22" s="35">
        <f t="shared" si="3"/>
        <v>0.17901359999999933</v>
      </c>
      <c r="H22" s="3">
        <f t="shared" si="4"/>
        <v>8.9506799999999886E-3</v>
      </c>
    </row>
    <row r="23" spans="1:8" x14ac:dyDescent="0.2">
      <c r="A23" s="34">
        <v>0.22352910000000001</v>
      </c>
      <c r="B23" t="s">
        <v>73</v>
      </c>
      <c r="C23" t="s">
        <v>74</v>
      </c>
      <c r="D23" s="3">
        <f t="shared" si="0"/>
        <v>0.6705873</v>
      </c>
      <c r="E23" s="3">
        <f t="shared" si="1"/>
        <v>4.4705820000000003</v>
      </c>
      <c r="F23" s="35">
        <f t="shared" si="2"/>
        <v>2.6852010000000037E-2</v>
      </c>
      <c r="G23" s="35">
        <f t="shared" si="3"/>
        <v>0.17901340000000054</v>
      </c>
      <c r="H23" s="3">
        <f t="shared" si="4"/>
        <v>8.9506700000000217E-3</v>
      </c>
    </row>
    <row r="24" spans="1:8" x14ac:dyDescent="0.2">
      <c r="A24" s="34">
        <v>0.23993869000000001</v>
      </c>
      <c r="B24" t="s">
        <v>75</v>
      </c>
      <c r="C24" t="s">
        <v>76</v>
      </c>
      <c r="D24" s="3">
        <f t="shared" si="0"/>
        <v>0.71981607000000003</v>
      </c>
      <c r="E24" s="3">
        <f t="shared" si="1"/>
        <v>4.7987738000000002</v>
      </c>
      <c r="F24" s="35">
        <f t="shared" si="2"/>
        <v>4.9228770000000033E-2</v>
      </c>
      <c r="G24" s="35">
        <f t="shared" si="3"/>
        <v>0.32819179999999992</v>
      </c>
      <c r="H24" s="3">
        <f t="shared" si="4"/>
        <v>1.6409590000000002E-2</v>
      </c>
    </row>
    <row r="25" spans="1:8" x14ac:dyDescent="0.2">
      <c r="A25" s="34">
        <v>0.2533647</v>
      </c>
      <c r="B25" t="s">
        <v>77</v>
      </c>
      <c r="C25" t="s">
        <v>78</v>
      </c>
      <c r="D25" s="3">
        <f t="shared" si="0"/>
        <v>0.76009409999999999</v>
      </c>
      <c r="E25" s="3">
        <f t="shared" si="1"/>
        <v>5.0672940000000004</v>
      </c>
      <c r="F25" s="35">
        <f t="shared" si="2"/>
        <v>4.0278029999999965E-2</v>
      </c>
      <c r="G25" s="35">
        <f t="shared" si="3"/>
        <v>0.26852020000000021</v>
      </c>
      <c r="H25" s="3">
        <f t="shared" si="4"/>
        <v>1.3426009999999988E-2</v>
      </c>
    </row>
    <row r="26" spans="1:8" x14ac:dyDescent="0.2">
      <c r="A26" s="34">
        <v>0.26231536</v>
      </c>
      <c r="B26" t="s">
        <v>79</v>
      </c>
      <c r="C26" t="s">
        <v>80</v>
      </c>
      <c r="D26" s="3">
        <f t="shared" si="0"/>
        <v>0.78694607999999999</v>
      </c>
      <c r="E26" s="3">
        <f t="shared" si="1"/>
        <v>5.2463072000000004</v>
      </c>
      <c r="F26" s="35">
        <f t="shared" si="2"/>
        <v>2.6851979999999998E-2</v>
      </c>
      <c r="G26" s="35">
        <f t="shared" si="3"/>
        <v>0.17901319999999998</v>
      </c>
      <c r="H26" s="3">
        <f t="shared" si="4"/>
        <v>8.9506599999999992E-3</v>
      </c>
    </row>
    <row r="27" spans="1:8" x14ac:dyDescent="0.2">
      <c r="A27" s="34">
        <v>0.27424959999999998</v>
      </c>
      <c r="B27" t="s">
        <v>81</v>
      </c>
      <c r="C27" t="s">
        <v>82</v>
      </c>
      <c r="D27" s="3">
        <f t="shared" si="0"/>
        <v>0.82274879999999995</v>
      </c>
      <c r="E27" s="3">
        <f t="shared" si="1"/>
        <v>5.4849920000000001</v>
      </c>
      <c r="F27" s="35">
        <f t="shared" si="2"/>
        <v>3.5802719999999955E-2</v>
      </c>
      <c r="G27" s="35">
        <f t="shared" si="3"/>
        <v>0.2386847999999997</v>
      </c>
      <c r="H27" s="3">
        <f t="shared" si="4"/>
        <v>1.1934239999999985E-2</v>
      </c>
    </row>
    <row r="28" spans="1:8" x14ac:dyDescent="0.2">
      <c r="A28" s="34">
        <v>0.28320030000000002</v>
      </c>
      <c r="B28" t="s">
        <v>83</v>
      </c>
      <c r="C28" t="s">
        <v>84</v>
      </c>
      <c r="D28" s="3">
        <f t="shared" si="0"/>
        <v>0.84960089999999999</v>
      </c>
      <c r="E28" s="3">
        <f t="shared" si="1"/>
        <v>5.6640060000000005</v>
      </c>
      <c r="F28" s="35">
        <f t="shared" si="2"/>
        <v>2.6852100000000045E-2</v>
      </c>
      <c r="G28" s="35">
        <f t="shared" si="3"/>
        <v>0.17901400000000045</v>
      </c>
      <c r="H28" s="3">
        <f t="shared" si="4"/>
        <v>8.9507000000000336E-3</v>
      </c>
    </row>
    <row r="29" spans="1:8" x14ac:dyDescent="0.2">
      <c r="A29" s="34">
        <v>0.29364273000000002</v>
      </c>
      <c r="B29" t="s">
        <v>85</v>
      </c>
      <c r="C29" t="s">
        <v>86</v>
      </c>
      <c r="D29" s="3">
        <f t="shared" si="0"/>
        <v>0.88092819000000011</v>
      </c>
      <c r="E29" s="3">
        <f t="shared" si="1"/>
        <v>5.8728546000000001</v>
      </c>
      <c r="F29" s="35">
        <f t="shared" si="2"/>
        <v>3.1327290000000119E-2</v>
      </c>
      <c r="G29" s="35">
        <f t="shared" si="3"/>
        <v>0.20884859999999961</v>
      </c>
      <c r="H29" s="3">
        <f t="shared" si="4"/>
        <v>1.0442430000000003E-2</v>
      </c>
    </row>
    <row r="30" spans="1:8" x14ac:dyDescent="0.2">
      <c r="A30" s="34">
        <v>0.30259340000000001</v>
      </c>
      <c r="B30" t="s">
        <v>87</v>
      </c>
      <c r="C30" t="s">
        <v>88</v>
      </c>
      <c r="D30" s="3">
        <f t="shared" si="0"/>
        <v>0.90778020000000004</v>
      </c>
      <c r="E30" s="3">
        <f t="shared" si="1"/>
        <v>6.0518680000000007</v>
      </c>
      <c r="F30" s="35">
        <f t="shared" si="2"/>
        <v>2.6852009999999926E-2</v>
      </c>
      <c r="G30" s="35">
        <f t="shared" si="3"/>
        <v>0.17901340000000054</v>
      </c>
      <c r="H30" s="3">
        <f t="shared" si="4"/>
        <v>8.9506699999999939E-3</v>
      </c>
    </row>
    <row r="31" spans="1:8" x14ac:dyDescent="0.2">
      <c r="A31" s="34">
        <v>0.31751117000000001</v>
      </c>
      <c r="B31" t="s">
        <v>89</v>
      </c>
      <c r="C31" t="s">
        <v>90</v>
      </c>
      <c r="D31" s="3">
        <f t="shared" si="0"/>
        <v>0.95253351000000008</v>
      </c>
      <c r="E31" s="3">
        <f t="shared" si="1"/>
        <v>6.3502234</v>
      </c>
      <c r="F31" s="35">
        <f t="shared" si="2"/>
        <v>4.4753310000000046E-2</v>
      </c>
      <c r="G31" s="35">
        <f t="shared" si="3"/>
        <v>0.29835539999999927</v>
      </c>
      <c r="H31" s="3">
        <f t="shared" si="4"/>
        <v>1.4917769999999997E-2</v>
      </c>
    </row>
    <row r="32" spans="1:8" x14ac:dyDescent="0.2">
      <c r="A32" s="34">
        <v>0.33093719999999999</v>
      </c>
      <c r="B32" t="s">
        <v>91</v>
      </c>
      <c r="C32" t="s">
        <v>92</v>
      </c>
      <c r="D32" s="3">
        <f t="shared" si="0"/>
        <v>0.99281160000000002</v>
      </c>
      <c r="E32" s="3">
        <f t="shared" si="1"/>
        <v>6.6187439999999995</v>
      </c>
      <c r="F32" s="35">
        <f t="shared" si="2"/>
        <v>4.0278089999999933E-2</v>
      </c>
      <c r="G32" s="35">
        <f t="shared" si="3"/>
        <v>0.26852059999999955</v>
      </c>
      <c r="H32" s="3">
        <f t="shared" si="4"/>
        <v>1.3426029999999978E-2</v>
      </c>
    </row>
    <row r="33" spans="1:8" x14ac:dyDescent="0.2">
      <c r="A33" s="34">
        <v>0.34585503000000001</v>
      </c>
      <c r="B33" t="s">
        <v>93</v>
      </c>
      <c r="C33" t="s">
        <v>94</v>
      </c>
      <c r="D33" s="3">
        <f t="shared" si="0"/>
        <v>1.03756509</v>
      </c>
      <c r="E33" s="3">
        <f t="shared" si="1"/>
        <v>6.9171006000000004</v>
      </c>
      <c r="F33" s="35">
        <f t="shared" si="2"/>
        <v>4.4753489999999951E-2</v>
      </c>
      <c r="G33" s="35">
        <f t="shared" si="3"/>
        <v>0.29835660000000086</v>
      </c>
      <c r="H33" s="3">
        <f t="shared" si="4"/>
        <v>1.4917830000000021E-2</v>
      </c>
    </row>
    <row r="34" spans="1:8" x14ac:dyDescent="0.2">
      <c r="A34" s="34">
        <v>0.35629746000000001</v>
      </c>
      <c r="B34" t="s">
        <v>95</v>
      </c>
      <c r="C34" t="s">
        <v>96</v>
      </c>
      <c r="D34" s="3">
        <f t="shared" si="0"/>
        <v>1.0688923800000001</v>
      </c>
      <c r="E34" s="3">
        <f t="shared" si="1"/>
        <v>7.1259492</v>
      </c>
      <c r="F34" s="35">
        <f t="shared" si="2"/>
        <v>3.1327290000000119E-2</v>
      </c>
      <c r="G34" s="35">
        <f t="shared" si="3"/>
        <v>0.20884859999999961</v>
      </c>
      <c r="H34" s="3">
        <f t="shared" si="4"/>
        <v>1.0442430000000003E-2</v>
      </c>
    </row>
    <row r="35" spans="1:8" x14ac:dyDescent="0.2">
      <c r="A35" s="34">
        <v>0.36673990000000001</v>
      </c>
      <c r="B35" t="s">
        <v>97</v>
      </c>
      <c r="C35" t="s">
        <v>98</v>
      </c>
      <c r="D35" s="3">
        <f t="shared" si="0"/>
        <v>1.1002197</v>
      </c>
      <c r="E35" s="3">
        <f t="shared" si="1"/>
        <v>7.3347980000000002</v>
      </c>
      <c r="F35" s="35">
        <f t="shared" si="2"/>
        <v>3.1327319999999936E-2</v>
      </c>
      <c r="G35" s="35">
        <f t="shared" si="3"/>
        <v>0.20884880000000017</v>
      </c>
      <c r="H35" s="3">
        <f t="shared" si="4"/>
        <v>1.0442439999999997E-2</v>
      </c>
    </row>
    <row r="36" spans="1:8" x14ac:dyDescent="0.2">
      <c r="A36" s="34">
        <v>0.38464123</v>
      </c>
      <c r="B36" t="s">
        <v>99</v>
      </c>
      <c r="C36" t="s">
        <v>100</v>
      </c>
      <c r="D36" s="3">
        <f t="shared" si="0"/>
        <v>1.1539236900000001</v>
      </c>
      <c r="E36" s="3">
        <f t="shared" si="1"/>
        <v>7.6928245999999998</v>
      </c>
      <c r="F36" s="35">
        <f t="shared" si="2"/>
        <v>5.3703990000000035E-2</v>
      </c>
      <c r="G36" s="35">
        <f t="shared" si="3"/>
        <v>0.35802659999999964</v>
      </c>
      <c r="H36" s="3">
        <f t="shared" si="4"/>
        <v>1.7901329999999993E-2</v>
      </c>
    </row>
    <row r="37" spans="1:8" x14ac:dyDescent="0.2">
      <c r="A37" s="34">
        <v>0.40552616000000002</v>
      </c>
      <c r="B37" t="s">
        <v>101</v>
      </c>
      <c r="C37" t="s">
        <v>102</v>
      </c>
      <c r="D37" s="3">
        <f t="shared" si="0"/>
        <v>1.2165784800000001</v>
      </c>
      <c r="E37" s="3">
        <f t="shared" si="1"/>
        <v>8.1105232000000012</v>
      </c>
      <c r="F37" s="35">
        <f t="shared" si="2"/>
        <v>6.2654790000000071E-2</v>
      </c>
      <c r="G37" s="35">
        <f t="shared" si="3"/>
        <v>0.41769860000000136</v>
      </c>
      <c r="H37" s="3">
        <f t="shared" si="4"/>
        <v>2.0884930000000024E-2</v>
      </c>
    </row>
    <row r="38" spans="1:8" x14ac:dyDescent="0.2">
      <c r="A38" s="34">
        <v>0.43237817000000001</v>
      </c>
      <c r="B38" t="s">
        <v>103</v>
      </c>
      <c r="C38" t="s">
        <v>104</v>
      </c>
      <c r="D38" s="3">
        <f t="shared" si="0"/>
        <v>1.29713451</v>
      </c>
      <c r="E38" s="3">
        <f t="shared" si="1"/>
        <v>8.6475633999999992</v>
      </c>
      <c r="F38" s="35">
        <f t="shared" si="2"/>
        <v>8.055602999999989E-2</v>
      </c>
      <c r="G38" s="35">
        <f t="shared" si="3"/>
        <v>0.53704019999999808</v>
      </c>
      <c r="H38" s="3">
        <f t="shared" si="4"/>
        <v>2.6852009999999982E-2</v>
      </c>
    </row>
    <row r="39" spans="1:8" x14ac:dyDescent="0.2">
      <c r="A39" s="34">
        <v>0.45475485999999998</v>
      </c>
      <c r="B39" t="s">
        <v>105</v>
      </c>
      <c r="C39" t="s">
        <v>106</v>
      </c>
      <c r="D39" s="3">
        <f t="shared" si="0"/>
        <v>1.3642645799999999</v>
      </c>
      <c r="E39" s="3">
        <f t="shared" si="1"/>
        <v>9.0950971999999997</v>
      </c>
      <c r="F39" s="35">
        <f t="shared" si="2"/>
        <v>6.7130069999999931E-2</v>
      </c>
      <c r="G39" s="35">
        <f t="shared" si="3"/>
        <v>0.44753380000000043</v>
      </c>
      <c r="H39" s="3">
        <f t="shared" si="4"/>
        <v>2.2376689999999977E-2</v>
      </c>
    </row>
    <row r="40" spans="1:8" x14ac:dyDescent="0.2">
      <c r="A40" s="34">
        <v>0.47116446000000001</v>
      </c>
      <c r="B40" t="s">
        <v>107</v>
      </c>
      <c r="C40" t="s">
        <v>108</v>
      </c>
      <c r="D40" s="3">
        <f t="shared" si="0"/>
        <v>1.41349338</v>
      </c>
      <c r="E40" s="3">
        <f t="shared" si="1"/>
        <v>9.4232891999999993</v>
      </c>
      <c r="F40" s="35">
        <f t="shared" si="2"/>
        <v>4.9228800000000073E-2</v>
      </c>
      <c r="G40" s="35">
        <f t="shared" si="3"/>
        <v>0.3281919999999996</v>
      </c>
      <c r="H40" s="3">
        <f t="shared" si="4"/>
        <v>1.6409600000000024E-2</v>
      </c>
    </row>
    <row r="41" spans="1:8" x14ac:dyDescent="0.2">
      <c r="A41" s="34">
        <v>0.48160687000000002</v>
      </c>
      <c r="B41" t="s">
        <v>109</v>
      </c>
      <c r="C41" t="s">
        <v>110</v>
      </c>
      <c r="D41" s="3">
        <f t="shared" si="0"/>
        <v>1.4448206100000001</v>
      </c>
      <c r="E41" s="3">
        <f t="shared" si="1"/>
        <v>9.6321374000000013</v>
      </c>
      <c r="F41" s="35">
        <f t="shared" si="2"/>
        <v>3.1327230000000039E-2</v>
      </c>
      <c r="G41" s="35">
        <f t="shared" si="3"/>
        <v>0.20884820000000204</v>
      </c>
      <c r="H41" s="3">
        <f t="shared" si="4"/>
        <v>1.0442410000000013E-2</v>
      </c>
    </row>
    <row r="42" spans="1:8" x14ac:dyDescent="0.2">
      <c r="A42" s="34">
        <v>0.49354112</v>
      </c>
      <c r="B42" t="s">
        <v>111</v>
      </c>
      <c r="C42" t="s">
        <v>112</v>
      </c>
      <c r="D42" s="3">
        <f t="shared" si="0"/>
        <v>1.4806233600000001</v>
      </c>
      <c r="E42" s="3">
        <f t="shared" si="1"/>
        <v>9.8708223999999998</v>
      </c>
      <c r="F42" s="35">
        <f t="shared" si="2"/>
        <v>3.5802749999999994E-2</v>
      </c>
      <c r="G42" s="35">
        <f t="shared" si="3"/>
        <v>0.23868499999999848</v>
      </c>
      <c r="H42" s="3">
        <f t="shared" si="4"/>
        <v>1.193424999999998E-2</v>
      </c>
    </row>
    <row r="43" spans="1:8" x14ac:dyDescent="0.2">
      <c r="A43" s="34">
        <v>0.50845885000000002</v>
      </c>
      <c r="B43" t="s">
        <v>113</v>
      </c>
      <c r="C43" t="s">
        <v>114</v>
      </c>
      <c r="D43" s="3">
        <f t="shared" si="0"/>
        <v>1.5253765500000001</v>
      </c>
      <c r="E43" s="3">
        <f t="shared" si="1"/>
        <v>10.169177000000001</v>
      </c>
      <c r="F43" s="35">
        <f t="shared" si="2"/>
        <v>4.4753189999999998E-2</v>
      </c>
      <c r="G43" s="35">
        <f t="shared" si="3"/>
        <v>0.29835460000000147</v>
      </c>
      <c r="H43" s="3">
        <f t="shared" si="4"/>
        <v>1.4917730000000018E-2</v>
      </c>
    </row>
    <row r="44" spans="1:8" x14ac:dyDescent="0.2">
      <c r="A44" s="34">
        <v>0.52337670000000003</v>
      </c>
      <c r="B44" t="s">
        <v>115</v>
      </c>
      <c r="C44" t="s">
        <v>116</v>
      </c>
      <c r="D44" s="3">
        <f t="shared" si="0"/>
        <v>1.5701301000000001</v>
      </c>
      <c r="E44" s="3">
        <f t="shared" si="1"/>
        <v>10.467534000000001</v>
      </c>
      <c r="F44" s="35">
        <f t="shared" si="2"/>
        <v>4.4753550000000031E-2</v>
      </c>
      <c r="G44" s="35">
        <f t="shared" si="3"/>
        <v>0.29835699999999932</v>
      </c>
      <c r="H44" s="3">
        <f t="shared" si="4"/>
        <v>1.491785000000001E-2</v>
      </c>
    </row>
    <row r="45" spans="1:8" x14ac:dyDescent="0.2">
      <c r="A45" s="34">
        <v>0.54127800000000004</v>
      </c>
      <c r="B45" t="s">
        <v>117</v>
      </c>
      <c r="C45" t="s">
        <v>118</v>
      </c>
      <c r="D45" s="3">
        <f t="shared" si="0"/>
        <v>1.623834</v>
      </c>
      <c r="E45" s="3">
        <f t="shared" si="1"/>
        <v>10.825560000000001</v>
      </c>
      <c r="F45" s="35">
        <f t="shared" si="2"/>
        <v>5.3703899999999916E-2</v>
      </c>
      <c r="G45" s="35">
        <f t="shared" si="3"/>
        <v>0.35802600000000062</v>
      </c>
      <c r="H45" s="3">
        <f t="shared" si="4"/>
        <v>1.7901300000000009E-2</v>
      </c>
    </row>
    <row r="46" spans="1:8" x14ac:dyDescent="0.2">
      <c r="A46" s="34">
        <v>0.55470399999999997</v>
      </c>
      <c r="B46" t="s">
        <v>119</v>
      </c>
      <c r="C46" t="s">
        <v>120</v>
      </c>
      <c r="D46" s="3">
        <f t="shared" si="0"/>
        <v>1.6641119999999998</v>
      </c>
      <c r="E46" s="3">
        <f t="shared" si="1"/>
        <v>11.09408</v>
      </c>
      <c r="F46" s="35">
        <f t="shared" si="2"/>
        <v>4.0277999999999814E-2</v>
      </c>
      <c r="G46" s="35">
        <f t="shared" si="3"/>
        <v>0.26851999999999876</v>
      </c>
      <c r="H46" s="3">
        <f t="shared" si="4"/>
        <v>1.3425999999999938E-2</v>
      </c>
    </row>
    <row r="47" spans="1:8" x14ac:dyDescent="0.2">
      <c r="A47" s="34">
        <v>0.56962186000000004</v>
      </c>
      <c r="B47" t="s">
        <v>121</v>
      </c>
      <c r="C47" t="s">
        <v>122</v>
      </c>
      <c r="D47" s="3">
        <f t="shared" si="0"/>
        <v>1.7088655800000001</v>
      </c>
      <c r="E47" s="3">
        <f t="shared" si="1"/>
        <v>11.3924372</v>
      </c>
      <c r="F47" s="35">
        <f t="shared" si="2"/>
        <v>4.4753580000000293E-2</v>
      </c>
      <c r="G47" s="35">
        <f t="shared" si="3"/>
        <v>0.29835719999999988</v>
      </c>
      <c r="H47" s="3">
        <f t="shared" si="4"/>
        <v>1.4917860000000061E-2</v>
      </c>
    </row>
    <row r="48" spans="1:8" x14ac:dyDescent="0.2">
      <c r="A48" s="34">
        <v>0.58006424000000001</v>
      </c>
      <c r="B48" t="s">
        <v>123</v>
      </c>
      <c r="C48" t="s">
        <v>124</v>
      </c>
      <c r="D48" s="3">
        <f t="shared" si="0"/>
        <v>1.74019272</v>
      </c>
      <c r="E48" s="3">
        <f t="shared" si="1"/>
        <v>11.6012848</v>
      </c>
      <c r="F48" s="35">
        <f t="shared" si="2"/>
        <v>3.132713999999992E-2</v>
      </c>
      <c r="G48" s="35">
        <f t="shared" si="3"/>
        <v>0.20884760000000036</v>
      </c>
      <c r="H48" s="3">
        <f t="shared" si="4"/>
        <v>1.0442379999999973E-2</v>
      </c>
    </row>
    <row r="49" spans="1:8" x14ac:dyDescent="0.2">
      <c r="A49" s="34">
        <v>0.59199849999999998</v>
      </c>
      <c r="B49" t="s">
        <v>125</v>
      </c>
      <c r="C49" t="s">
        <v>126</v>
      </c>
      <c r="D49" s="3">
        <f t="shared" si="0"/>
        <v>1.7759955000000001</v>
      </c>
      <c r="E49" s="3">
        <f t="shared" si="1"/>
        <v>11.839969999999999</v>
      </c>
      <c r="F49" s="35">
        <f t="shared" si="2"/>
        <v>3.5802780000000034E-2</v>
      </c>
      <c r="G49" s="35">
        <f t="shared" si="3"/>
        <v>0.23868519999999904</v>
      </c>
      <c r="H49" s="3">
        <f t="shared" si="4"/>
        <v>1.1934259999999974E-2</v>
      </c>
    </row>
    <row r="50" spans="1:8" x14ac:dyDescent="0.2">
      <c r="A50" s="34">
        <v>0.60542446000000005</v>
      </c>
      <c r="B50" t="s">
        <v>127</v>
      </c>
      <c r="C50" t="s">
        <v>128</v>
      </c>
      <c r="D50" s="3">
        <f t="shared" si="0"/>
        <v>1.8162733800000002</v>
      </c>
      <c r="E50" s="3">
        <f t="shared" si="1"/>
        <v>12.108489200000001</v>
      </c>
      <c r="F50" s="35">
        <f t="shared" si="2"/>
        <v>4.0277880000000099E-2</v>
      </c>
      <c r="G50" s="35">
        <f t="shared" si="3"/>
        <v>0.26851920000000185</v>
      </c>
      <c r="H50" s="3">
        <f t="shared" si="4"/>
        <v>1.342596000000007E-2</v>
      </c>
    </row>
    <row r="51" spans="1:8" x14ac:dyDescent="0.2">
      <c r="A51" s="34">
        <v>0.61885049999999997</v>
      </c>
      <c r="B51" t="s">
        <v>129</v>
      </c>
      <c r="C51" t="s">
        <v>130</v>
      </c>
      <c r="D51" s="3">
        <f t="shared" si="0"/>
        <v>1.8565514999999999</v>
      </c>
      <c r="E51" s="3">
        <f t="shared" si="1"/>
        <v>12.377009999999999</v>
      </c>
      <c r="F51" s="35">
        <f t="shared" si="2"/>
        <v>4.0278119999999751E-2</v>
      </c>
      <c r="G51" s="35">
        <f t="shared" si="3"/>
        <v>0.26852079999999745</v>
      </c>
      <c r="H51" s="3">
        <f t="shared" si="4"/>
        <v>1.3426039999999917E-2</v>
      </c>
    </row>
    <row r="52" spans="1:8" x14ac:dyDescent="0.2">
      <c r="A52" s="34">
        <v>0.63227654</v>
      </c>
      <c r="B52" t="s">
        <v>131</v>
      </c>
      <c r="C52" t="s">
        <v>132</v>
      </c>
      <c r="D52" s="3">
        <f t="shared" si="0"/>
        <v>1.8968296200000001</v>
      </c>
      <c r="E52" s="3">
        <f t="shared" si="1"/>
        <v>12.6455308</v>
      </c>
      <c r="F52" s="35">
        <f t="shared" si="2"/>
        <v>4.0278120000000195E-2</v>
      </c>
      <c r="G52" s="35">
        <f t="shared" si="3"/>
        <v>0.268520800000001</v>
      </c>
      <c r="H52" s="3">
        <f t="shared" si="4"/>
        <v>1.3426040000000028E-2</v>
      </c>
    </row>
    <row r="53" spans="1:8" x14ac:dyDescent="0.2">
      <c r="A53" s="34">
        <v>0.65166959999999996</v>
      </c>
      <c r="B53" t="s">
        <v>133</v>
      </c>
      <c r="C53" t="s">
        <v>134</v>
      </c>
      <c r="D53" s="3">
        <f t="shared" si="0"/>
        <v>1.9550087999999999</v>
      </c>
      <c r="E53" s="3">
        <f t="shared" si="1"/>
        <v>13.033391999999999</v>
      </c>
      <c r="F53" s="35">
        <f t="shared" si="2"/>
        <v>5.8179179999999775E-2</v>
      </c>
      <c r="G53" s="35">
        <f t="shared" si="3"/>
        <v>0.38786119999999968</v>
      </c>
      <c r="H53" s="3">
        <f t="shared" si="4"/>
        <v>1.9393059999999962E-2</v>
      </c>
    </row>
    <row r="54" spans="1:8" x14ac:dyDescent="0.2">
      <c r="A54" s="34">
        <v>0.67255454999999997</v>
      </c>
      <c r="B54" t="s">
        <v>135</v>
      </c>
      <c r="C54" t="s">
        <v>136</v>
      </c>
      <c r="D54" s="3">
        <f t="shared" si="0"/>
        <v>2.0176636499999998</v>
      </c>
      <c r="E54" s="3">
        <f t="shared" si="1"/>
        <v>13.451091</v>
      </c>
      <c r="F54" s="35">
        <f t="shared" si="2"/>
        <v>6.2654849999999929E-2</v>
      </c>
      <c r="G54" s="35">
        <f t="shared" si="3"/>
        <v>0.41769900000000071</v>
      </c>
      <c r="H54" s="3">
        <f t="shared" si="4"/>
        <v>2.0884950000000013E-2</v>
      </c>
    </row>
    <row r="55" spans="1:8" x14ac:dyDescent="0.2">
      <c r="A55" s="34">
        <v>0.69343940000000004</v>
      </c>
      <c r="B55" t="s">
        <v>137</v>
      </c>
      <c r="C55" t="s">
        <v>138</v>
      </c>
      <c r="D55" s="3">
        <f t="shared" si="0"/>
        <v>2.0803182000000002</v>
      </c>
      <c r="E55" s="3">
        <f t="shared" si="1"/>
        <v>13.868788</v>
      </c>
      <c r="F55" s="35">
        <f t="shared" si="2"/>
        <v>6.265455000000042E-2</v>
      </c>
      <c r="G55" s="35">
        <f t="shared" si="3"/>
        <v>0.41769700000000043</v>
      </c>
      <c r="H55" s="3">
        <f t="shared" si="4"/>
        <v>2.0884850000000066E-2</v>
      </c>
    </row>
    <row r="56" spans="1:8" x14ac:dyDescent="0.2">
      <c r="A56" s="34">
        <v>0.7173079</v>
      </c>
      <c r="B56" t="s">
        <v>139</v>
      </c>
      <c r="C56" t="s">
        <v>140</v>
      </c>
      <c r="D56" s="3">
        <f t="shared" si="0"/>
        <v>2.1519237000000002</v>
      </c>
      <c r="E56" s="3">
        <f t="shared" si="1"/>
        <v>14.346157999999999</v>
      </c>
      <c r="F56" s="35">
        <f t="shared" si="2"/>
        <v>7.1605499999999989E-2</v>
      </c>
      <c r="G56" s="35">
        <f t="shared" si="3"/>
        <v>0.47736999999999874</v>
      </c>
      <c r="H56" s="3">
        <f t="shared" si="4"/>
        <v>2.3868499999999959E-2</v>
      </c>
    </row>
    <row r="57" spans="1:8" x14ac:dyDescent="0.2">
      <c r="A57" s="34">
        <v>0.7367011</v>
      </c>
      <c r="B57" t="s">
        <v>141</v>
      </c>
      <c r="C57" t="s">
        <v>142</v>
      </c>
      <c r="D57" s="3">
        <f t="shared" si="0"/>
        <v>2.2101033000000001</v>
      </c>
      <c r="E57" s="3">
        <f t="shared" si="1"/>
        <v>14.734022</v>
      </c>
      <c r="F57" s="35">
        <f t="shared" si="2"/>
        <v>5.8179599999999887E-2</v>
      </c>
      <c r="G57" s="35">
        <f t="shared" si="3"/>
        <v>0.38786400000000043</v>
      </c>
      <c r="H57" s="3">
        <f t="shared" si="4"/>
        <v>1.9393199999999999E-2</v>
      </c>
    </row>
    <row r="58" spans="1:8" x14ac:dyDescent="0.2">
      <c r="A58" s="34">
        <v>0.75758594000000001</v>
      </c>
      <c r="B58" t="s">
        <v>143</v>
      </c>
      <c r="C58" t="s">
        <v>144</v>
      </c>
      <c r="D58" s="3">
        <f t="shared" si="0"/>
        <v>2.2727578199999998</v>
      </c>
      <c r="E58" s="3">
        <f t="shared" si="1"/>
        <v>15.151718800000001</v>
      </c>
      <c r="F58" s="35">
        <f t="shared" si="2"/>
        <v>6.2654519999999714E-2</v>
      </c>
      <c r="G58" s="35">
        <f t="shared" si="3"/>
        <v>0.41769680000000164</v>
      </c>
      <c r="H58" s="3">
        <f t="shared" si="4"/>
        <v>2.0884840000000016E-2</v>
      </c>
    </row>
    <row r="59" spans="1:8" x14ac:dyDescent="0.2">
      <c r="A59" s="34">
        <v>0.77697899999999998</v>
      </c>
      <c r="B59" t="s">
        <v>145</v>
      </c>
      <c r="C59" t="s">
        <v>146</v>
      </c>
      <c r="D59" s="3">
        <f t="shared" si="0"/>
        <v>2.330937</v>
      </c>
      <c r="E59" s="3">
        <f t="shared" si="1"/>
        <v>15.539579999999999</v>
      </c>
      <c r="F59" s="35">
        <f t="shared" si="2"/>
        <v>5.8179180000000219E-2</v>
      </c>
      <c r="G59" s="35">
        <f t="shared" si="3"/>
        <v>0.38786119999999791</v>
      </c>
      <c r="H59" s="3">
        <f t="shared" si="4"/>
        <v>1.9393059999999962E-2</v>
      </c>
    </row>
    <row r="60" spans="1:8" x14ac:dyDescent="0.2">
      <c r="A60" s="34">
        <v>0.79935575000000003</v>
      </c>
      <c r="B60" t="s">
        <v>147</v>
      </c>
      <c r="C60" t="s">
        <v>148</v>
      </c>
      <c r="D60" s="3">
        <f t="shared" si="0"/>
        <v>2.39806725</v>
      </c>
      <c r="E60" s="3">
        <f t="shared" si="1"/>
        <v>15.987115000000001</v>
      </c>
      <c r="F60" s="35">
        <f t="shared" si="2"/>
        <v>6.7130249999999947E-2</v>
      </c>
      <c r="G60" s="35">
        <f t="shared" si="3"/>
        <v>0.44753500000000201</v>
      </c>
      <c r="H60" s="3">
        <f t="shared" si="4"/>
        <v>2.2376750000000056E-2</v>
      </c>
    </row>
    <row r="61" spans="1:8" x14ac:dyDescent="0.2">
      <c r="A61" s="34">
        <v>0.82322419999999996</v>
      </c>
      <c r="B61" t="s">
        <v>149</v>
      </c>
      <c r="C61" t="s">
        <v>150</v>
      </c>
      <c r="D61" s="3">
        <f t="shared" si="0"/>
        <v>2.4696726</v>
      </c>
      <c r="E61" s="3">
        <f t="shared" si="1"/>
        <v>16.464483999999999</v>
      </c>
      <c r="F61" s="35">
        <f t="shared" si="2"/>
        <v>7.1605350000000012E-2</v>
      </c>
      <c r="G61" s="35">
        <f t="shared" si="3"/>
        <v>0.47736899999999771</v>
      </c>
      <c r="H61" s="3">
        <f t="shared" si="4"/>
        <v>2.386844999999993E-2</v>
      </c>
    </row>
    <row r="62" spans="1:8" x14ac:dyDescent="0.2">
      <c r="A62" s="34">
        <v>0.84410909999999995</v>
      </c>
      <c r="B62" t="s">
        <v>151</v>
      </c>
      <c r="C62" t="s">
        <v>152</v>
      </c>
      <c r="D62" s="3">
        <f t="shared" si="0"/>
        <v>2.5323272999999999</v>
      </c>
      <c r="E62" s="3">
        <f t="shared" si="1"/>
        <v>16.882182</v>
      </c>
      <c r="F62" s="35">
        <f t="shared" si="2"/>
        <v>6.2654699999999952E-2</v>
      </c>
      <c r="G62" s="35">
        <f t="shared" si="3"/>
        <v>0.41769800000000146</v>
      </c>
      <c r="H62" s="3">
        <f t="shared" si="4"/>
        <v>2.0884899999999984E-2</v>
      </c>
    </row>
    <row r="63" spans="1:8" x14ac:dyDescent="0.2">
      <c r="A63" s="34">
        <v>0.86797756000000004</v>
      </c>
      <c r="B63" t="s">
        <v>153</v>
      </c>
      <c r="C63" t="s">
        <v>154</v>
      </c>
      <c r="D63" s="3">
        <f t="shared" si="0"/>
        <v>2.6039326800000002</v>
      </c>
      <c r="E63" s="3">
        <f t="shared" si="1"/>
        <v>17.359551200000002</v>
      </c>
      <c r="F63" s="35">
        <f t="shared" si="2"/>
        <v>7.1605380000000274E-2</v>
      </c>
      <c r="G63" s="35">
        <f t="shared" si="3"/>
        <v>0.47736920000000183</v>
      </c>
      <c r="H63" s="3">
        <f t="shared" si="4"/>
        <v>2.3868460000000091E-2</v>
      </c>
    </row>
    <row r="64" spans="1:8" x14ac:dyDescent="0.2">
      <c r="A64" s="34">
        <v>0.89333779999999996</v>
      </c>
      <c r="B64" t="s">
        <v>155</v>
      </c>
      <c r="C64" t="s">
        <v>156</v>
      </c>
      <c r="D64" s="3">
        <f t="shared" si="0"/>
        <v>2.6800134</v>
      </c>
      <c r="E64" s="3">
        <f t="shared" si="1"/>
        <v>17.866755999999999</v>
      </c>
      <c r="F64" s="35">
        <f t="shared" si="2"/>
        <v>7.6080719999999769E-2</v>
      </c>
      <c r="G64" s="35">
        <f t="shared" si="3"/>
        <v>0.50720479999999668</v>
      </c>
      <c r="H64" s="3">
        <f t="shared" si="4"/>
        <v>2.5360239999999923E-2</v>
      </c>
    </row>
    <row r="65" spans="1:8" x14ac:dyDescent="0.2">
      <c r="A65" s="34">
        <v>0.91720619999999997</v>
      </c>
      <c r="B65" t="s">
        <v>157</v>
      </c>
      <c r="C65" t="s">
        <v>158</v>
      </c>
      <c r="D65" s="3">
        <f t="shared" si="0"/>
        <v>2.7516186</v>
      </c>
      <c r="E65" s="3">
        <f t="shared" si="1"/>
        <v>18.344124000000001</v>
      </c>
      <c r="F65" s="35">
        <f t="shared" si="2"/>
        <v>7.1605200000000035E-2</v>
      </c>
      <c r="G65" s="35">
        <f t="shared" si="3"/>
        <v>0.47736800000000201</v>
      </c>
      <c r="H65" s="3">
        <f t="shared" si="4"/>
        <v>2.3868400000000012E-2</v>
      </c>
    </row>
    <row r="66" spans="1:8" x14ac:dyDescent="0.2">
      <c r="A66" s="34">
        <v>0.94256644999999994</v>
      </c>
      <c r="B66" t="s">
        <v>159</v>
      </c>
      <c r="C66" t="s">
        <v>160</v>
      </c>
      <c r="D66" s="3">
        <f t="shared" si="0"/>
        <v>2.8276993499999996</v>
      </c>
      <c r="E66" s="3">
        <f t="shared" si="1"/>
        <v>18.851329</v>
      </c>
      <c r="F66" s="35">
        <f t="shared" si="2"/>
        <v>7.6080749999999586E-2</v>
      </c>
      <c r="G66" s="35">
        <f t="shared" si="3"/>
        <v>0.50720499999999902</v>
      </c>
      <c r="H66" s="3">
        <f t="shared" si="4"/>
        <v>2.5360249999999973E-2</v>
      </c>
    </row>
    <row r="67" spans="1:8" x14ac:dyDescent="0.2">
      <c r="A67" s="34">
        <v>0.96345144999999999</v>
      </c>
      <c r="B67" t="s">
        <v>161</v>
      </c>
      <c r="C67" t="s">
        <v>162</v>
      </c>
      <c r="D67" s="3">
        <f t="shared" ref="D67:D69" si="5">A67*3</f>
        <v>2.89035435</v>
      </c>
      <c r="E67" s="3">
        <f t="shared" ref="E67:E69" si="6">A67*20</f>
        <v>19.269029</v>
      </c>
      <c r="F67" s="35">
        <f t="shared" si="2"/>
        <v>6.2655000000000349E-2</v>
      </c>
      <c r="G67" s="35">
        <f t="shared" si="3"/>
        <v>0.41769999999999996</v>
      </c>
      <c r="H67" s="3">
        <f t="shared" si="4"/>
        <v>2.0885000000000042E-2</v>
      </c>
    </row>
    <row r="68" spans="1:8" x14ac:dyDescent="0.2">
      <c r="A68" s="34">
        <v>0.98433625999999996</v>
      </c>
      <c r="B68" t="s">
        <v>163</v>
      </c>
      <c r="C68" t="s">
        <v>164</v>
      </c>
      <c r="D68" s="3">
        <f t="shared" si="5"/>
        <v>2.9530087799999998</v>
      </c>
      <c r="E68" s="3">
        <f t="shared" si="6"/>
        <v>19.686725199999998</v>
      </c>
      <c r="F68" s="35">
        <f t="shared" ref="F68:F69" si="7">D68-D67</f>
        <v>6.2654429999999817E-2</v>
      </c>
      <c r="G68" s="35">
        <f t="shared" ref="G68:G69" si="8">E68-E67</f>
        <v>0.41769619999999819</v>
      </c>
      <c r="H68" s="3">
        <f t="shared" ref="H68:H69" si="9">A68-A67</f>
        <v>2.0884809999999976E-2</v>
      </c>
    </row>
    <row r="69" spans="1:8" x14ac:dyDescent="0.2">
      <c r="A69" s="34">
        <v>1</v>
      </c>
      <c r="B69" t="s">
        <v>165</v>
      </c>
      <c r="C69" t="s">
        <v>166</v>
      </c>
      <c r="D69" s="3">
        <f t="shared" si="5"/>
        <v>3</v>
      </c>
      <c r="E69" s="3">
        <f t="shared" si="6"/>
        <v>20</v>
      </c>
      <c r="F69" s="35">
        <f t="shared" si="7"/>
        <v>4.6991220000000222E-2</v>
      </c>
      <c r="G69" s="35">
        <f t="shared" si="8"/>
        <v>0.31327480000000207</v>
      </c>
      <c r="H69" s="3">
        <f t="shared" si="9"/>
        <v>1.5663740000000037E-2</v>
      </c>
    </row>
  </sheetData>
  <autoFilter ref="A1" xr:uid="{F9D8EDA8-6DF6-544A-88AC-C6C832A0539C}">
    <sortState xmlns:xlrd2="http://schemas.microsoft.com/office/spreadsheetml/2017/richdata2" ref="A2:A69">
      <sortCondition ref="A1:A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Info</vt:lpstr>
      <vt:lpstr>Proportions</vt:lpstr>
      <vt:lpstr>scale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2020-09-18T00:13:21Z</dcterms:created>
  <dcterms:modified xsi:type="dcterms:W3CDTF">2020-09-18T23:17:57Z</dcterms:modified>
</cp:coreProperties>
</file>