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<sst xmlns="http://schemas.openxmlformats.org/spreadsheetml/2006/main" count="101" uniqueCount="37">
  <si>
    <t>Pitot Tube Thickness</t>
  </si>
  <si>
    <t>Position (cm):</t>
  </si>
  <si>
    <t>Elevation</t>
  </si>
  <si>
    <t>Voltage</t>
  </si>
  <si>
    <t>Voltage Bias Fix</t>
  </si>
  <si>
    <t>Pressure (inH20)</t>
  </si>
  <si>
    <t>Pressure (Pa)</t>
  </si>
  <si>
    <t>Local Velocity</t>
  </si>
  <si>
    <t>Velocity Ratio</t>
  </si>
  <si>
    <t>Displacement Thickness</t>
  </si>
  <si>
    <t>Moment Thickness</t>
  </si>
  <si>
    <t>x</t>
  </si>
  <si>
    <t>BL Height</t>
  </si>
  <si>
    <t>Skin Friction (Shear)</t>
  </si>
  <si>
    <t>Skin Friction (Reynolds)</t>
  </si>
  <si>
    <t>Skin Friction (Momentum)</t>
  </si>
  <si>
    <t>Position (m):</t>
  </si>
  <si>
    <t>4000 steps = 1/2"</t>
  </si>
  <si>
    <t>Velocity (m/s):</t>
  </si>
  <si>
    <t>Bias:</t>
  </si>
  <si>
    <t>Re:</t>
  </si>
  <si>
    <t>Density:</t>
  </si>
  <si>
    <t>Shape Factor:</t>
  </si>
  <si>
    <t>Viscosity:</t>
  </si>
  <si>
    <t>BL Thickness:</t>
  </si>
  <si>
    <t>BL Thickness (m):</t>
  </si>
  <si>
    <t>Pressure (Pa):</t>
  </si>
  <si>
    <t>Displacement:</t>
  </si>
  <si>
    <t>Displacement (m):</t>
  </si>
  <si>
    <t>1 Step (m):</t>
  </si>
  <si>
    <t>Moment Thickness:</t>
  </si>
  <si>
    <t>Shear Stress:</t>
  </si>
  <si>
    <t>Skin Friction Shear Stress:</t>
  </si>
  <si>
    <t>Skin Friction Momentum:</t>
  </si>
  <si>
    <t>Skin Friction Reynolds:</t>
  </si>
  <si>
    <t>avg last few values:</t>
  </si>
  <si>
    <t>sums: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</si>
</sst>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right style="thin">
        <color rgb="FF000000"/>
      </right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5" fillId="0" fontId="1" numFmtId="0" xfId="0" applyAlignment="1" applyBorder="1" applyFont="1">
      <alignment readingOrder="0"/>
    </xf>
    <xf borderId="6" fillId="0" fontId="1" numFmtId="2" xfId="0" applyBorder="1" applyFont="1" applyNumberFormat="1"/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1" xfId="0" applyFont="1" applyNumberFormat="1"/>
    <xf borderId="7" fillId="0" fontId="1" numFmtId="11" xfId="0" applyBorder="1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  <xf borderId="6" fillId="0" fontId="1" numFmtId="11" xfId="0" applyBorder="1" applyFont="1" applyNumberFormat="1"/>
    <xf borderId="0" fillId="0" fontId="3" numFmtId="11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6" fillId="0" fontId="1" numFmtId="4" xfId="0" applyBorder="1" applyFont="1" applyNumberFormat="1"/>
    <xf borderId="0" fillId="0" fontId="3" numFmtId="4" xfId="0" applyAlignment="1" applyFont="1" applyNumberFormat="1">
      <alignment horizontal="right" vertical="bottom"/>
    </xf>
    <xf borderId="0" fillId="0" fontId="3" numFmtId="11" xfId="0" applyAlignment="1" applyFont="1" applyNumberFormat="1">
      <alignment vertical="bottom"/>
    </xf>
    <xf borderId="6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11" xfId="0" applyBorder="1" applyFont="1" applyNumberFormat="1"/>
    <xf borderId="10" fillId="0" fontId="1" numFmtId="11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2" fillId="0" fontId="1" numFmtId="0" xfId="0" applyAlignment="1" applyBorder="1" applyFont="1">
      <alignment horizontal="right" readingOrder="0"/>
    </xf>
    <xf borderId="12" fillId="0" fontId="1" numFmtId="164" xfId="0" applyBorder="1" applyFont="1" applyNumberFormat="1"/>
    <xf borderId="12" fillId="0" fontId="1" numFmtId="11" xfId="0" applyBorder="1" applyFont="1" applyNumberFormat="1"/>
    <xf borderId="3" fillId="0" fontId="1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Sheet1!$BI$2:$BI$5</c:f>
            </c:strRef>
          </c:cat>
          <c:val>
            <c:numRef>
              <c:f>Sheet1!$BK$2:$BK$5</c:f>
              <c:numCache/>
            </c:numRef>
          </c:val>
          <c:smooth val="1"/>
        </c:ser>
        <c:ser>
          <c:idx val="1"/>
          <c:order val="1"/>
          <c:tx>
            <c:strRef>
              <c:f>Sheet1!$BL$1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Sheet1!$BI$2:$BI$5</c:f>
            </c:strRef>
          </c:cat>
          <c:val>
            <c:numRef>
              <c:f>Sheet1!$BL$2:$BL$5</c:f>
              <c:numCache/>
            </c:numRef>
          </c:val>
          <c:smooth val="1"/>
        </c:ser>
        <c:ser>
          <c:idx val="2"/>
          <c:order val="2"/>
          <c:tx>
            <c:strRef>
              <c:f>Sheet1!$BM$1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Sheet1!$BI$2:$BI$5</c:f>
            </c:strRef>
          </c:cat>
          <c:val>
            <c:numRef>
              <c:f>Sheet1!$BM$2:$BM$5</c:f>
              <c:numCache/>
            </c:numRef>
          </c:val>
          <c:smooth val="1"/>
        </c:ser>
        <c:ser>
          <c:idx val="3"/>
          <c:order val="3"/>
          <c:tx>
            <c:strRef>
              <c:f>Sheet1!$BJ$1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Sheet1!$BI$2:$BI$5</c:f>
            </c:strRef>
          </c:cat>
          <c:val>
            <c:numRef>
              <c:f>Sheet1!$BJ$2:$BJ$5</c:f>
              <c:numCache/>
            </c:numRef>
          </c:val>
          <c:smooth val="1"/>
        </c:ser>
        <c:axId val="891403210"/>
        <c:axId val="1221176390"/>
      </c:lineChart>
      <c:catAx>
        <c:axId val="891403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176390"/>
      </c:catAx>
      <c:valAx>
        <c:axId val="1221176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03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(Pa) vs. Elevation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Sheet1!$K$2:$K$25</c:f>
            </c:numRef>
          </c:xVal>
          <c:yVal>
            <c:numRef>
              <c:f>Sheet1!$F$2:$F$25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51689"/>
        <c:axId val="1069556649"/>
      </c:scatterChart>
      <c:valAx>
        <c:axId val="1615051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Elevation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556649"/>
      </c:valAx>
      <c:valAx>
        <c:axId val="106955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51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Local Velocity vs. Elevation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Sheet1!$Y$2:$Y$49</c:f>
            </c:numRef>
          </c:xVal>
          <c:yVal>
            <c:numRef>
              <c:f>Sheet1!$T$2:$T$49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1099"/>
        <c:axId val="1640533919"/>
      </c:scatterChart>
      <c:valAx>
        <c:axId val="633131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Elevation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533919"/>
      </c:valAx>
      <c:valAx>
        <c:axId val="1640533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Local 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131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619125</xdr:colOff>
      <xdr:row>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48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85725</xdr:colOff>
      <xdr:row>48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13"/>
    <col customWidth="1" min="63" max="63" width="16.13"/>
    <col customWidth="1" min="64" max="64" width="18.63"/>
  </cols>
  <sheetData>
    <row r="1">
      <c r="A1" s="1" t="s">
        <v>0</v>
      </c>
      <c r="B1" s="2">
        <f>0.0248*0.01</f>
        <v>0.000248</v>
      </c>
      <c r="D1" s="3" t="s">
        <v>1</v>
      </c>
      <c r="E1" s="4">
        <v>0.1</v>
      </c>
      <c r="F1" s="5" t="s">
        <v>2</v>
      </c>
      <c r="G1" s="6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R1" s="3" t="s">
        <v>1</v>
      </c>
      <c r="S1" s="4">
        <v>0.2</v>
      </c>
      <c r="T1" s="5" t="s">
        <v>2</v>
      </c>
      <c r="U1" s="6" t="s">
        <v>3</v>
      </c>
      <c r="V1" s="7" t="s">
        <v>4</v>
      </c>
      <c r="W1" s="8" t="s">
        <v>5</v>
      </c>
      <c r="X1" s="8" t="s">
        <v>6</v>
      </c>
      <c r="Y1" s="7" t="s">
        <v>7</v>
      </c>
      <c r="Z1" s="7" t="s">
        <v>8</v>
      </c>
      <c r="AA1" s="7" t="s">
        <v>9</v>
      </c>
      <c r="AB1" s="7" t="s">
        <v>10</v>
      </c>
      <c r="AF1" s="3" t="s">
        <v>1</v>
      </c>
      <c r="AG1" s="4">
        <v>0.3</v>
      </c>
      <c r="AH1" s="5" t="s">
        <v>2</v>
      </c>
      <c r="AI1" s="6" t="s">
        <v>3</v>
      </c>
      <c r="AJ1" s="7" t="s">
        <v>4</v>
      </c>
      <c r="AK1" s="8" t="s">
        <v>5</v>
      </c>
      <c r="AL1" s="8" t="s">
        <v>6</v>
      </c>
      <c r="AM1" s="7" t="s">
        <v>7</v>
      </c>
      <c r="AN1" s="7" t="s">
        <v>8</v>
      </c>
      <c r="AO1" s="7" t="s">
        <v>9</v>
      </c>
      <c r="AP1" s="7" t="s">
        <v>10</v>
      </c>
      <c r="AT1" s="3" t="s">
        <v>1</v>
      </c>
      <c r="AU1" s="4">
        <v>0.4</v>
      </c>
      <c r="AV1" s="5" t="s">
        <v>2</v>
      </c>
      <c r="AW1" s="6" t="s">
        <v>3</v>
      </c>
      <c r="AX1" s="7" t="s">
        <v>4</v>
      </c>
      <c r="AY1" s="8" t="s">
        <v>5</v>
      </c>
      <c r="AZ1" s="8" t="s">
        <v>6</v>
      </c>
      <c r="BA1" s="7" t="s">
        <v>7</v>
      </c>
      <c r="BB1" s="7" t="s">
        <v>8</v>
      </c>
      <c r="BC1" s="7" t="s">
        <v>9</v>
      </c>
      <c r="BD1" s="7" t="s">
        <v>10</v>
      </c>
      <c r="BE1" s="1"/>
      <c r="BF1" s="1"/>
      <c r="BG1" s="1"/>
      <c r="BH1" s="1"/>
      <c r="BI1" s="1" t="s">
        <v>11</v>
      </c>
      <c r="BJ1" s="1" t="s">
        <v>12</v>
      </c>
      <c r="BK1" s="1" t="s">
        <v>13</v>
      </c>
      <c r="BL1" s="1" t="s">
        <v>14</v>
      </c>
      <c r="BM1" s="1" t="s">
        <v>15</v>
      </c>
      <c r="BN1" s="1"/>
      <c r="BO1" s="1"/>
      <c r="BP1" s="9" t="s">
        <v>16</v>
      </c>
      <c r="BQ1" s="10" t="str">
        <f t="shared" ref="BQ1:BT1" si="1">#REF!</f>
        <v>#REF!</v>
      </c>
      <c r="BR1" s="10" t="str">
        <f t="shared" si="1"/>
        <v>#REF!</v>
      </c>
      <c r="BS1" s="10" t="str">
        <f t="shared" si="1"/>
        <v>#REF!</v>
      </c>
      <c r="BT1" s="10" t="str">
        <f t="shared" si="1"/>
        <v>#REF!</v>
      </c>
    </row>
    <row r="2">
      <c r="A2" s="1" t="s">
        <v>17</v>
      </c>
      <c r="D2" s="11" t="s">
        <v>18</v>
      </c>
      <c r="E2" s="12">
        <f>SQRT(2*ABS(J26)/$B$4)</f>
        <v>17.99219815</v>
      </c>
      <c r="F2" s="13">
        <f>$B$1/2</f>
        <v>0.000124</v>
      </c>
      <c r="G2" s="14">
        <v>0.04724</v>
      </c>
      <c r="H2" s="15">
        <f t="shared" ref="H2:H25" si="3">G2+$B$3</f>
        <v>-0.13276</v>
      </c>
      <c r="I2" s="16">
        <f t="shared" ref="I2:I25" si="4">-3.0143*H2+0.1659</f>
        <v>0.566078468</v>
      </c>
      <c r="J2" s="16">
        <f t="shared" ref="J2:J25" si="5">248.84*I2</f>
        <v>140.862966</v>
      </c>
      <c r="K2" s="16">
        <f t="shared" ref="K2:K25" si="6">SQRT(2*ABS(J2)/$B$4)</f>
        <v>15.16510312</v>
      </c>
      <c r="L2" s="16">
        <f t="shared" ref="L2:L25" si="7">K2/E$2</f>
        <v>0.8428710595</v>
      </c>
      <c r="M2" s="17">
        <f t="shared" ref="M2:M25" si="8">(1-L2)*$B$7</f>
        <v>0.00004988843859</v>
      </c>
      <c r="N2" s="18">
        <f t="shared" ref="N2:N25" si="9">L2*(1-L2)*$B$7</f>
        <v>0.0000420495211</v>
      </c>
      <c r="R2" s="11" t="s">
        <v>18</v>
      </c>
      <c r="S2" s="12">
        <f>SQRT(2*ABS(X50)/$B$4)</f>
        <v>17.2408638</v>
      </c>
      <c r="T2" s="13">
        <f>$B$1/2</f>
        <v>0.000124</v>
      </c>
      <c r="U2" s="14">
        <v>0.05068</v>
      </c>
      <c r="V2" s="2">
        <f t="shared" ref="V2:V49" si="10">U2+$B$3</f>
        <v>-0.12932</v>
      </c>
      <c r="W2" s="16">
        <f t="shared" ref="W2:W49" si="11">-3.0143*V2+0.1659</f>
        <v>0.555709276</v>
      </c>
      <c r="X2" s="16">
        <f t="shared" ref="X2:X49" si="12">248.84*W2</f>
        <v>138.2826962</v>
      </c>
      <c r="Y2" s="16">
        <f t="shared" ref="Y2:Y49" si="13">SQRT(2*ABS(X2)/$B$4)</f>
        <v>15.02556712</v>
      </c>
      <c r="Z2" s="16">
        <f t="shared" ref="Z2:Z49" si="14">Y2/S$2</f>
        <v>0.8715089508</v>
      </c>
      <c r="AA2" s="17">
        <f t="shared" ref="AA2:AA49" si="15">(1-Z2)*$B$7</f>
        <v>0.00004079590813</v>
      </c>
      <c r="AB2" s="18">
        <f t="shared" ref="AB2:AB49" si="16">Z2*(1-Z2)*$B$7</f>
        <v>0.00003555399909</v>
      </c>
      <c r="AF2" s="11" t="s">
        <v>18</v>
      </c>
      <c r="AG2" s="12">
        <f>SQRT(2*ABS(AL47)/$B$4)</f>
        <v>17.26996153</v>
      </c>
      <c r="AH2" s="13">
        <f>$B$1/2</f>
        <v>0.000124</v>
      </c>
      <c r="AI2" s="14">
        <v>0.0295</v>
      </c>
      <c r="AJ2" s="2">
        <f t="shared" ref="AJ2:AJ46" si="17">AI2+$B$3</f>
        <v>-0.1505</v>
      </c>
      <c r="AK2" s="16">
        <f t="shared" ref="AK2:AK46" si="18">-3.0143*AJ2+0.1659</f>
        <v>0.61955215</v>
      </c>
      <c r="AL2" s="16">
        <f t="shared" ref="AL2:AL46" si="19">248.84*AK2</f>
        <v>154.169357</v>
      </c>
      <c r="AM2" s="16">
        <f t="shared" ref="AM2:AM46" si="20">SQRT(2*ABS(AL2)/$B$4)</f>
        <v>15.86521581</v>
      </c>
      <c r="AN2" s="16">
        <f t="shared" ref="AN2:AN46" si="21">AM2/AG$2</f>
        <v>0.9186595918</v>
      </c>
      <c r="AO2" s="17">
        <f t="shared" ref="AO2:AO46" si="22">(1-AN2)*$B$7</f>
        <v>0.0000258255796</v>
      </c>
      <c r="AP2" s="18">
        <f t="shared" ref="AP2:AP46" si="23">AN2*(1-AN2)*$B$7</f>
        <v>0.00002372491641</v>
      </c>
      <c r="AT2" s="11" t="s">
        <v>18</v>
      </c>
      <c r="AU2" s="12">
        <f>SQRT(2*ABS(AZ49)/$B$4)</f>
        <v>17.163873</v>
      </c>
      <c r="AV2" s="13">
        <f>$B$1/2</f>
        <v>0.000124</v>
      </c>
      <c r="AW2" s="14">
        <v>0.03788</v>
      </c>
      <c r="AX2" s="2">
        <f t="shared" ref="AX2:AX48" si="24">AW2+$B$3</f>
        <v>-0.14212</v>
      </c>
      <c r="AY2" s="16">
        <f t="shared" ref="AY2:AY48" si="25">-3.0143*AX2+0.1659</f>
        <v>0.594292316</v>
      </c>
      <c r="AZ2" s="16">
        <f t="shared" ref="AZ2:AZ48" si="26">248.84*AY2</f>
        <v>147.8836999</v>
      </c>
      <c r="BA2" s="16">
        <f t="shared" ref="BA2:BA48" si="27">SQRT(2*ABS(AZ2)/$B$4)</f>
        <v>15.53842899</v>
      </c>
      <c r="BB2" s="16">
        <f t="shared" ref="BB2:BB48" si="28">BA2/AU$2</f>
        <v>0.9052985296</v>
      </c>
      <c r="BC2" s="17">
        <f t="shared" ref="BC2:BC48" si="29">(1-BB2)*$B$7</f>
        <v>0.00003006771686</v>
      </c>
      <c r="BD2" s="18">
        <f t="shared" ref="BD2:BD48" si="30">BB2*(1-BB2)*$B$7</f>
        <v>0.00002722025986</v>
      </c>
      <c r="BI2" s="2">
        <f>0.1</f>
        <v>0.1</v>
      </c>
      <c r="BJ2" s="17">
        <f>E5</f>
        <v>0.001428881126</v>
      </c>
      <c r="BK2" s="17">
        <f>E10</f>
        <v>0.0002698296517</v>
      </c>
      <c r="BL2" s="17">
        <f>E12</f>
        <v>0.001897554136</v>
      </c>
      <c r="BM2" s="17">
        <f>(S7-E7)/(S1-E1)*2</f>
        <v>-0.002830408258</v>
      </c>
      <c r="BP2" s="19" t="s">
        <v>18</v>
      </c>
      <c r="BQ2" s="20" t="str">
        <f t="shared" ref="BQ2:BT2" si="2">#REF!</f>
        <v>#REF!</v>
      </c>
      <c r="BR2" s="20" t="str">
        <f t="shared" si="2"/>
        <v>#REF!</v>
      </c>
      <c r="BS2" s="20" t="str">
        <f t="shared" si="2"/>
        <v>#REF!</v>
      </c>
      <c r="BT2" s="20" t="str">
        <f t="shared" si="2"/>
        <v>#REF!</v>
      </c>
    </row>
    <row r="3">
      <c r="A3" s="1" t="s">
        <v>19</v>
      </c>
      <c r="B3" s="1">
        <v>-0.18</v>
      </c>
      <c r="C3" s="1"/>
      <c r="D3" s="11" t="s">
        <v>20</v>
      </c>
      <c r="E3" s="21">
        <f>$B$4*E2*E1/$B$5</f>
        <v>122446.9041</v>
      </c>
      <c r="F3" s="17">
        <f t="shared" ref="F3:F25" si="32">F2+$B$7</f>
        <v>0.0004415</v>
      </c>
      <c r="G3" s="14">
        <v>0.02314</v>
      </c>
      <c r="H3" s="15">
        <f t="shared" si="3"/>
        <v>-0.15686</v>
      </c>
      <c r="I3" s="16">
        <f t="shared" si="4"/>
        <v>0.638723098</v>
      </c>
      <c r="J3" s="16">
        <f t="shared" si="5"/>
        <v>158.9398557</v>
      </c>
      <c r="K3" s="16">
        <f t="shared" si="6"/>
        <v>16.10880635</v>
      </c>
      <c r="L3" s="16">
        <f t="shared" si="7"/>
        <v>0.8953217507</v>
      </c>
      <c r="M3" s="17">
        <f t="shared" si="8"/>
        <v>0.00003323534414</v>
      </c>
      <c r="N3" s="18">
        <f t="shared" si="9"/>
        <v>0.0000297563265</v>
      </c>
      <c r="R3" s="11" t="s">
        <v>20</v>
      </c>
      <c r="S3" s="21">
        <f>$B$4*S2*S1/$B$5</f>
        <v>234667.3128</v>
      </c>
      <c r="T3" s="17">
        <f t="shared" ref="T3:T49" si="33">T2+$B$7</f>
        <v>0.0004415</v>
      </c>
      <c r="U3" s="14">
        <v>0.03513</v>
      </c>
      <c r="V3" s="2">
        <f t="shared" si="10"/>
        <v>-0.14487</v>
      </c>
      <c r="W3" s="16">
        <f t="shared" si="11"/>
        <v>0.602581641</v>
      </c>
      <c r="X3" s="16">
        <f t="shared" si="12"/>
        <v>149.9464155</v>
      </c>
      <c r="Y3" s="16">
        <f t="shared" si="13"/>
        <v>15.6464205</v>
      </c>
      <c r="Z3" s="16">
        <f t="shared" si="14"/>
        <v>0.9075195232</v>
      </c>
      <c r="AA3" s="17">
        <f t="shared" si="15"/>
        <v>0.00002936255137</v>
      </c>
      <c r="AB3" s="18">
        <f t="shared" si="16"/>
        <v>0.00002664708862</v>
      </c>
      <c r="AF3" s="11" t="s">
        <v>20</v>
      </c>
      <c r="AG3" s="21">
        <f>$B$4*AG2*AG1/$B$5</f>
        <v>352595.0479</v>
      </c>
      <c r="AH3" s="17">
        <f t="shared" ref="AH3:AH46" si="34">AH2+$B$7</f>
        <v>0.0004415</v>
      </c>
      <c r="AI3" s="14">
        <v>0.02096</v>
      </c>
      <c r="AJ3" s="2">
        <f t="shared" si="17"/>
        <v>-0.15904</v>
      </c>
      <c r="AK3" s="16">
        <f t="shared" si="18"/>
        <v>0.645294272</v>
      </c>
      <c r="AL3" s="16">
        <f t="shared" si="19"/>
        <v>160.5750266</v>
      </c>
      <c r="AM3" s="16">
        <f t="shared" si="20"/>
        <v>16.1914579</v>
      </c>
      <c r="AN3" s="16">
        <f t="shared" si="21"/>
        <v>0.9375503164</v>
      </c>
      <c r="AO3" s="17">
        <f t="shared" si="22"/>
        <v>0.00001982777453</v>
      </c>
      <c r="AP3" s="18">
        <f t="shared" si="23"/>
        <v>0.00001858953629</v>
      </c>
      <c r="AT3" s="11" t="s">
        <v>20</v>
      </c>
      <c r="AU3" s="21">
        <f>$B$4*AU2*AU1/$B$5</f>
        <v>467238.7649</v>
      </c>
      <c r="AV3" s="17">
        <f t="shared" ref="AV3:AV48" si="35">AV2+$B$7</f>
        <v>0.0004415</v>
      </c>
      <c r="AW3" s="14">
        <v>0.0324</v>
      </c>
      <c r="AX3" s="2">
        <f t="shared" si="24"/>
        <v>-0.1476</v>
      </c>
      <c r="AY3" s="16">
        <f t="shared" si="25"/>
        <v>0.61081068</v>
      </c>
      <c r="AZ3" s="16">
        <f t="shared" si="26"/>
        <v>151.9941296</v>
      </c>
      <c r="BA3" s="16">
        <f t="shared" si="27"/>
        <v>15.75289437</v>
      </c>
      <c r="BB3" s="16">
        <f t="shared" si="28"/>
        <v>0.9177936921</v>
      </c>
      <c r="BC3" s="17">
        <f t="shared" si="29"/>
        <v>0.00002610050276</v>
      </c>
      <c r="BD3" s="18">
        <f t="shared" si="30"/>
        <v>0.00002395487679</v>
      </c>
      <c r="BI3" s="1">
        <v>0.2</v>
      </c>
      <c r="BJ3" s="13">
        <f>S5</f>
        <v>0.002064304217</v>
      </c>
      <c r="BK3" s="17">
        <f>S10</f>
        <v>0.000193327523</v>
      </c>
      <c r="BL3" s="17">
        <f>S12</f>
        <v>0.001370698</v>
      </c>
      <c r="BM3" s="17">
        <f>(AG7-E7)/(AG1-E1)*2</f>
        <v>-0.001508469869</v>
      </c>
      <c r="BP3" s="19" t="s">
        <v>20</v>
      </c>
      <c r="BQ3" s="22" t="str">
        <f t="shared" ref="BQ3:BT3" si="31">#REF!</f>
        <v>#REF!</v>
      </c>
      <c r="BR3" s="22" t="str">
        <f t="shared" si="31"/>
        <v>#REF!</v>
      </c>
      <c r="BS3" s="22" t="str">
        <f t="shared" si="31"/>
        <v>#REF!</v>
      </c>
      <c r="BT3" s="22" t="str">
        <f t="shared" si="31"/>
        <v>#REF!</v>
      </c>
    </row>
    <row r="4">
      <c r="A4" s="23" t="s">
        <v>21</v>
      </c>
      <c r="B4" s="19">
        <v>1.225</v>
      </c>
      <c r="D4" s="11" t="s">
        <v>22</v>
      </c>
      <c r="E4" s="24">
        <f>M26/N26</f>
        <v>1.09572283</v>
      </c>
      <c r="F4" s="17">
        <f t="shared" si="32"/>
        <v>0.000759</v>
      </c>
      <c r="G4" s="14">
        <v>0.00669</v>
      </c>
      <c r="H4" s="15">
        <f t="shared" si="3"/>
        <v>-0.17331</v>
      </c>
      <c r="I4" s="16">
        <f t="shared" si="4"/>
        <v>0.688308333</v>
      </c>
      <c r="J4" s="16">
        <f t="shared" si="5"/>
        <v>171.2786456</v>
      </c>
      <c r="K4" s="16">
        <f t="shared" si="6"/>
        <v>16.7223983</v>
      </c>
      <c r="L4" s="16">
        <f t="shared" si="7"/>
        <v>0.9294249743</v>
      </c>
      <c r="M4" s="17">
        <f t="shared" si="8"/>
        <v>0.00002240757067</v>
      </c>
      <c r="N4" s="18">
        <f t="shared" si="9"/>
        <v>0.00002082615579</v>
      </c>
      <c r="R4" s="11" t="s">
        <v>22</v>
      </c>
      <c r="S4" s="24">
        <f>AA50/AB50</f>
        <v>1.458906898</v>
      </c>
      <c r="T4" s="17">
        <f t="shared" si="33"/>
        <v>0.000759</v>
      </c>
      <c r="U4" s="14">
        <v>0.01907</v>
      </c>
      <c r="V4" s="2">
        <f t="shared" si="10"/>
        <v>-0.16093</v>
      </c>
      <c r="W4" s="16">
        <f t="shared" si="11"/>
        <v>0.650991299</v>
      </c>
      <c r="X4" s="16">
        <f t="shared" si="12"/>
        <v>161.9926748</v>
      </c>
      <c r="Y4" s="16">
        <f t="shared" si="13"/>
        <v>16.26277456</v>
      </c>
      <c r="Z4" s="16">
        <f t="shared" si="14"/>
        <v>0.943269128</v>
      </c>
      <c r="AA4" s="17">
        <f t="shared" si="15"/>
        <v>0.00001801205187</v>
      </c>
      <c r="AB4" s="18">
        <f t="shared" si="16"/>
        <v>0.00001699021246</v>
      </c>
      <c r="AF4" s="11" t="s">
        <v>22</v>
      </c>
      <c r="AG4" s="24">
        <f>AO47/AP47</f>
        <v>1.007655643</v>
      </c>
      <c r="AH4" s="17">
        <f t="shared" si="34"/>
        <v>0.000759</v>
      </c>
      <c r="AI4" s="14">
        <v>0.01866</v>
      </c>
      <c r="AJ4" s="2">
        <f t="shared" si="17"/>
        <v>-0.16134</v>
      </c>
      <c r="AK4" s="16">
        <f t="shared" si="18"/>
        <v>0.652227162</v>
      </c>
      <c r="AL4" s="16">
        <f t="shared" si="19"/>
        <v>162.300207</v>
      </c>
      <c r="AM4" s="16">
        <f t="shared" si="20"/>
        <v>16.27820413</v>
      </c>
      <c r="AN4" s="16">
        <f t="shared" si="21"/>
        <v>0.9425732712</v>
      </c>
      <c r="AO4" s="17">
        <f t="shared" si="22"/>
        <v>0.00001823298638</v>
      </c>
      <c r="AP4" s="18">
        <f t="shared" si="23"/>
        <v>0.00001718592562</v>
      </c>
      <c r="AT4" s="11" t="s">
        <v>22</v>
      </c>
      <c r="AU4" s="24">
        <f>BC49/BD49</f>
        <v>1.011132497</v>
      </c>
      <c r="AV4" s="17">
        <f t="shared" si="35"/>
        <v>0.000759</v>
      </c>
      <c r="AW4" s="14">
        <v>0.02884</v>
      </c>
      <c r="AX4" s="2">
        <f t="shared" si="24"/>
        <v>-0.15116</v>
      </c>
      <c r="AY4" s="16">
        <f t="shared" si="25"/>
        <v>0.621541588</v>
      </c>
      <c r="AZ4" s="16">
        <f t="shared" si="26"/>
        <v>154.6644088</v>
      </c>
      <c r="BA4" s="16">
        <f t="shared" si="27"/>
        <v>15.89066771</v>
      </c>
      <c r="BB4" s="16">
        <f t="shared" si="28"/>
        <v>0.9258206302</v>
      </c>
      <c r="BC4" s="17">
        <f t="shared" si="29"/>
        <v>0.00002355194992</v>
      </c>
      <c r="BD4" s="18">
        <f t="shared" si="30"/>
        <v>0.00002180488111</v>
      </c>
      <c r="BI4" s="1">
        <v>0.3</v>
      </c>
      <c r="BJ4" s="13">
        <f>AG5</f>
        <v>0.002526115216</v>
      </c>
      <c r="BK4" s="17">
        <f>AG10</f>
        <v>0.0001012464791</v>
      </c>
      <c r="BL4" s="17">
        <f>AG12</f>
        <v>0.001118227002</v>
      </c>
      <c r="BM4" s="17">
        <f>(AU7-S7)/(AU1-S1)*2</f>
        <v>0.000004650825664</v>
      </c>
      <c r="BP4" s="19" t="s">
        <v>22</v>
      </c>
      <c r="BQ4" s="25" t="str">
        <f t="shared" ref="BQ4:BT4" si="36">#REF!</f>
        <v>#REF!</v>
      </c>
      <c r="BR4" s="25" t="str">
        <f t="shared" si="36"/>
        <v>#REF!</v>
      </c>
      <c r="BS4" s="25" t="str">
        <f t="shared" si="36"/>
        <v>#REF!</v>
      </c>
      <c r="BT4" s="25" t="str">
        <f t="shared" si="36"/>
        <v>#REF!</v>
      </c>
    </row>
    <row r="5">
      <c r="A5" s="23" t="s">
        <v>23</v>
      </c>
      <c r="B5" s="26">
        <v>1.8E-5</v>
      </c>
      <c r="D5" s="11" t="s">
        <v>24</v>
      </c>
      <c r="E5" s="21">
        <f>IF(E4 &lt; 500000, 5*E1/SQRT(E3), 0.382*E1/E3^(1/5))</f>
        <v>0.001428881126</v>
      </c>
      <c r="F5" s="17">
        <f t="shared" si="32"/>
        <v>0.0010765</v>
      </c>
      <c r="G5" s="14">
        <v>0.00203</v>
      </c>
      <c r="H5" s="15">
        <f t="shared" si="3"/>
        <v>-0.17797</v>
      </c>
      <c r="I5" s="16">
        <f t="shared" si="4"/>
        <v>0.702354971</v>
      </c>
      <c r="J5" s="16">
        <f t="shared" si="5"/>
        <v>174.774011</v>
      </c>
      <c r="K5" s="16">
        <f t="shared" si="6"/>
        <v>16.89216754</v>
      </c>
      <c r="L5" s="16">
        <f t="shared" si="7"/>
        <v>0.938860688</v>
      </c>
      <c r="M5" s="17">
        <f t="shared" si="8"/>
        <v>0.00001941173154</v>
      </c>
      <c r="N5" s="18">
        <f t="shared" si="9"/>
        <v>0.00001822491163</v>
      </c>
      <c r="R5" s="11" t="s">
        <v>24</v>
      </c>
      <c r="S5" s="21">
        <f>IF(S4 &lt; 500000, 5*S1/SQRT(S3), 0.382*S1/S3^(1/5))</f>
        <v>0.002064304217</v>
      </c>
      <c r="T5" s="17">
        <f t="shared" si="33"/>
        <v>0.0010765</v>
      </c>
      <c r="U5" s="14">
        <v>0.01881</v>
      </c>
      <c r="V5" s="2">
        <f t="shared" si="10"/>
        <v>-0.16119</v>
      </c>
      <c r="W5" s="16">
        <f t="shared" si="11"/>
        <v>0.651775017</v>
      </c>
      <c r="X5" s="16">
        <f t="shared" si="12"/>
        <v>162.1876952</v>
      </c>
      <c r="Y5" s="16">
        <f t="shared" si="13"/>
        <v>16.27256087</v>
      </c>
      <c r="Z5" s="16">
        <f t="shared" si="14"/>
        <v>0.9438367505</v>
      </c>
      <c r="AA5" s="17">
        <f t="shared" si="15"/>
        <v>0.00001783183173</v>
      </c>
      <c r="AB5" s="18">
        <f t="shared" si="16"/>
        <v>0.00001683033811</v>
      </c>
      <c r="AF5" s="11" t="s">
        <v>24</v>
      </c>
      <c r="AG5" s="21">
        <f>IF(AG4 &lt; 500000, 5*AG1/SQRT(AG3), 0.382*AG1/AG3^(1/5))</f>
        <v>0.002526115216</v>
      </c>
      <c r="AH5" s="17">
        <f t="shared" si="34"/>
        <v>0.0010765</v>
      </c>
      <c r="AI5" s="14">
        <v>0.01373</v>
      </c>
      <c r="AJ5" s="2">
        <f t="shared" si="17"/>
        <v>-0.16627</v>
      </c>
      <c r="AK5" s="16">
        <f t="shared" si="18"/>
        <v>0.667087661</v>
      </c>
      <c r="AL5" s="16">
        <f t="shared" si="19"/>
        <v>165.9980936</v>
      </c>
      <c r="AM5" s="16">
        <f t="shared" si="20"/>
        <v>16.46260294</v>
      </c>
      <c r="AN5" s="16">
        <f t="shared" si="21"/>
        <v>0.9532507015</v>
      </c>
      <c r="AO5" s="17">
        <f t="shared" si="22"/>
        <v>0.00001484290229</v>
      </c>
      <c r="AP5" s="18">
        <f t="shared" si="23"/>
        <v>0.00001414900702</v>
      </c>
      <c r="AT5" s="11" t="s">
        <v>24</v>
      </c>
      <c r="AU5" s="21">
        <f>IF(AU4 &lt; 500000, 5*AU1/SQRT(AU3), 0.382*AU1/AU3^(1/5))</f>
        <v>0.002925907297</v>
      </c>
      <c r="AV5" s="17">
        <f t="shared" si="35"/>
        <v>0.0010765</v>
      </c>
      <c r="AW5" s="14">
        <v>0.02378</v>
      </c>
      <c r="AX5" s="2">
        <f t="shared" si="24"/>
        <v>-0.15622</v>
      </c>
      <c r="AY5" s="16">
        <f t="shared" si="25"/>
        <v>0.636793946</v>
      </c>
      <c r="AZ5" s="16">
        <f t="shared" si="26"/>
        <v>158.4598055</v>
      </c>
      <c r="BA5" s="16">
        <f t="shared" si="27"/>
        <v>16.08446103</v>
      </c>
      <c r="BB5" s="16">
        <f t="shared" si="28"/>
        <v>0.9371113985</v>
      </c>
      <c r="BC5" s="17">
        <f t="shared" si="29"/>
        <v>0.00001996713098</v>
      </c>
      <c r="BD5" s="18">
        <f t="shared" si="30"/>
        <v>0.00001871142603</v>
      </c>
      <c r="BI5" s="1">
        <v>0.4</v>
      </c>
      <c r="BJ5" s="13">
        <f>AU5</f>
        <v>0.002925907297</v>
      </c>
      <c r="BK5" s="17">
        <f>AU10</f>
        <v>0.00006738283807</v>
      </c>
      <c r="BL5" s="17">
        <f>AU12</f>
        <v>0.0009714012226</v>
      </c>
      <c r="BM5" s="17">
        <f>(AU7-AG7)/(AU1-AG1)*2</f>
        <v>0.0001958331312</v>
      </c>
      <c r="BP5" s="19" t="s">
        <v>25</v>
      </c>
      <c r="BQ5" s="22" t="str">
        <f t="shared" ref="BQ5:BT5" si="37">#REF!</f>
        <v>#REF!</v>
      </c>
      <c r="BR5" s="22" t="str">
        <f t="shared" si="37"/>
        <v>#REF!</v>
      </c>
      <c r="BS5" s="22" t="str">
        <f t="shared" si="37"/>
        <v>#REF!</v>
      </c>
      <c r="BT5" s="22" t="str">
        <f t="shared" si="37"/>
        <v>#REF!</v>
      </c>
    </row>
    <row r="6">
      <c r="A6" s="23" t="s">
        <v>26</v>
      </c>
      <c r="B6" s="19">
        <v>101325.0</v>
      </c>
      <c r="D6" s="11" t="s">
        <v>27</v>
      </c>
      <c r="E6" s="21">
        <f>M26</f>
        <v>0.0001857107191</v>
      </c>
      <c r="F6" s="17">
        <f t="shared" si="32"/>
        <v>0.001394</v>
      </c>
      <c r="G6" s="14">
        <v>-0.00225</v>
      </c>
      <c r="H6" s="15">
        <f t="shared" si="3"/>
        <v>-0.18225</v>
      </c>
      <c r="I6" s="16">
        <f t="shared" si="4"/>
        <v>0.715256175</v>
      </c>
      <c r="J6" s="16">
        <f t="shared" si="5"/>
        <v>177.9843466</v>
      </c>
      <c r="K6" s="16">
        <f t="shared" si="6"/>
        <v>17.04660342</v>
      </c>
      <c r="L6" s="16">
        <f t="shared" si="7"/>
        <v>0.94744418</v>
      </c>
      <c r="M6" s="17">
        <f t="shared" si="8"/>
        <v>0.00001668647284</v>
      </c>
      <c r="N6" s="18">
        <f t="shared" si="9"/>
        <v>0.00001580950158</v>
      </c>
      <c r="R6" s="11" t="s">
        <v>27</v>
      </c>
      <c r="S6" s="21">
        <f>AA50</f>
        <v>0.00004080057207</v>
      </c>
      <c r="T6" s="17">
        <f t="shared" si="33"/>
        <v>0.001394</v>
      </c>
      <c r="U6" s="14">
        <v>0.01197</v>
      </c>
      <c r="V6" s="2">
        <f t="shared" si="10"/>
        <v>-0.16803</v>
      </c>
      <c r="W6" s="16">
        <f t="shared" si="11"/>
        <v>0.672392829</v>
      </c>
      <c r="X6" s="16">
        <f t="shared" si="12"/>
        <v>167.3182316</v>
      </c>
      <c r="Y6" s="16">
        <f t="shared" si="13"/>
        <v>16.52793463</v>
      </c>
      <c r="Z6" s="16">
        <f t="shared" si="14"/>
        <v>0.9586488714</v>
      </c>
      <c r="AA6" s="17">
        <f t="shared" si="15"/>
        <v>0.00001312898333</v>
      </c>
      <c r="AB6" s="18">
        <f t="shared" si="16"/>
        <v>0.00001258608505</v>
      </c>
      <c r="AF6" s="11" t="s">
        <v>27</v>
      </c>
      <c r="AG6" s="21">
        <f>AO47</f>
        <v>0.00001878266275</v>
      </c>
      <c r="AH6" s="17">
        <f t="shared" si="34"/>
        <v>0.001394</v>
      </c>
      <c r="AI6" s="14">
        <v>0.0105</v>
      </c>
      <c r="AJ6" s="2">
        <f t="shared" si="17"/>
        <v>-0.1695</v>
      </c>
      <c r="AK6" s="16">
        <f t="shared" si="18"/>
        <v>0.67682385</v>
      </c>
      <c r="AL6" s="16">
        <f t="shared" si="19"/>
        <v>168.4208468</v>
      </c>
      <c r="AM6" s="16">
        <f t="shared" si="20"/>
        <v>16.58230416</v>
      </c>
      <c r="AN6" s="16">
        <f t="shared" si="21"/>
        <v>0.9601818817</v>
      </c>
      <c r="AO6" s="17">
        <f t="shared" si="22"/>
        <v>0.00001264225257</v>
      </c>
      <c r="AP6" s="18">
        <f t="shared" si="23"/>
        <v>0.00001213886186</v>
      </c>
      <c r="AT6" s="11" t="s">
        <v>27</v>
      </c>
      <c r="AU6" s="21">
        <f>BC49</f>
        <v>0.00002874813331</v>
      </c>
      <c r="AV6" s="17">
        <f t="shared" si="35"/>
        <v>0.001394</v>
      </c>
      <c r="AW6" s="14">
        <v>0.02144</v>
      </c>
      <c r="AX6" s="2">
        <f t="shared" si="24"/>
        <v>-0.15856</v>
      </c>
      <c r="AY6" s="16">
        <f t="shared" si="25"/>
        <v>0.643847408</v>
      </c>
      <c r="AZ6" s="16">
        <f t="shared" si="26"/>
        <v>160.214989</v>
      </c>
      <c r="BA6" s="16">
        <f t="shared" si="27"/>
        <v>16.17329565</v>
      </c>
      <c r="BB6" s="16">
        <f t="shared" si="28"/>
        <v>0.9422870732</v>
      </c>
      <c r="BC6" s="17">
        <f t="shared" si="29"/>
        <v>0.00001832385424</v>
      </c>
      <c r="BD6" s="18">
        <f t="shared" si="30"/>
        <v>0.00001726633099</v>
      </c>
      <c r="BP6" s="19" t="s">
        <v>28</v>
      </c>
      <c r="BQ6" s="22" t="str">
        <f t="shared" ref="BQ6:BT6" si="38">#REF!</f>
        <v>#REF!</v>
      </c>
      <c r="BR6" s="22" t="str">
        <f t="shared" si="38"/>
        <v>#REF!</v>
      </c>
      <c r="BS6" s="22" t="str">
        <f t="shared" si="38"/>
        <v>#REF!</v>
      </c>
      <c r="BT6" s="22" t="str">
        <f t="shared" si="38"/>
        <v>#REF!</v>
      </c>
    </row>
    <row r="7">
      <c r="A7" s="1" t="s">
        <v>29</v>
      </c>
      <c r="B7" s="17">
        <f>0.5/4000*100*0.0254</f>
        <v>0.0003175</v>
      </c>
      <c r="D7" s="11" t="s">
        <v>30</v>
      </c>
      <c r="E7" s="21">
        <f>N26</f>
        <v>0.0001694869487</v>
      </c>
      <c r="F7" s="17">
        <f t="shared" si="32"/>
        <v>0.0017115</v>
      </c>
      <c r="G7" s="14">
        <v>-0.00888</v>
      </c>
      <c r="H7" s="15">
        <f t="shared" si="3"/>
        <v>-0.18888</v>
      </c>
      <c r="I7" s="16">
        <f t="shared" si="4"/>
        <v>0.735240984</v>
      </c>
      <c r="J7" s="16">
        <f t="shared" si="5"/>
        <v>182.9573665</v>
      </c>
      <c r="K7" s="16">
        <f t="shared" si="6"/>
        <v>17.28311038</v>
      </c>
      <c r="L7" s="16">
        <f t="shared" si="7"/>
        <v>0.9605891529</v>
      </c>
      <c r="M7" s="17">
        <f t="shared" si="8"/>
        <v>0.00001251294396</v>
      </c>
      <c r="N7" s="18">
        <f t="shared" si="9"/>
        <v>0.00001201979824</v>
      </c>
      <c r="R7" s="11" t="s">
        <v>30</v>
      </c>
      <c r="S7" s="21">
        <f>AB50</f>
        <v>0.00002796653585</v>
      </c>
      <c r="T7" s="17">
        <f t="shared" si="33"/>
        <v>0.0017115</v>
      </c>
      <c r="U7" s="14">
        <v>0.00692</v>
      </c>
      <c r="V7" s="2">
        <f t="shared" si="10"/>
        <v>-0.17308</v>
      </c>
      <c r="W7" s="16">
        <f t="shared" si="11"/>
        <v>0.687615044</v>
      </c>
      <c r="X7" s="16">
        <f t="shared" si="12"/>
        <v>171.1061275</v>
      </c>
      <c r="Y7" s="16">
        <f t="shared" si="13"/>
        <v>16.71397448</v>
      </c>
      <c r="Z7" s="16">
        <f t="shared" si="14"/>
        <v>0.9694395057</v>
      </c>
      <c r="AA7" s="17">
        <f t="shared" si="15"/>
        <v>0.000009702956949</v>
      </c>
      <c r="AB7" s="18">
        <f t="shared" si="16"/>
        <v>0.000009406429789</v>
      </c>
      <c r="AF7" s="11" t="s">
        <v>30</v>
      </c>
      <c r="AG7" s="21">
        <f>AP47</f>
        <v>0.00001863996185</v>
      </c>
      <c r="AH7" s="17">
        <f t="shared" si="34"/>
        <v>0.0017115</v>
      </c>
      <c r="AI7" s="14">
        <v>0.00841</v>
      </c>
      <c r="AJ7" s="2">
        <f t="shared" si="17"/>
        <v>-0.17159</v>
      </c>
      <c r="AK7" s="16">
        <f t="shared" si="18"/>
        <v>0.683123737</v>
      </c>
      <c r="AL7" s="16">
        <f t="shared" si="19"/>
        <v>169.9885107</v>
      </c>
      <c r="AM7" s="16">
        <f t="shared" si="20"/>
        <v>16.65929958</v>
      </c>
      <c r="AN7" s="16">
        <f t="shared" si="21"/>
        <v>0.9646402251</v>
      </c>
      <c r="AO7" s="17">
        <f t="shared" si="22"/>
        <v>0.00001122672853</v>
      </c>
      <c r="AP7" s="18">
        <f t="shared" si="23"/>
        <v>0.00001082975394</v>
      </c>
      <c r="AT7" s="11" t="s">
        <v>30</v>
      </c>
      <c r="AU7" s="21">
        <f>BD49</f>
        <v>0.00002843161841</v>
      </c>
      <c r="AV7" s="17">
        <f t="shared" si="35"/>
        <v>0.0017115</v>
      </c>
      <c r="AW7" s="14">
        <v>0.02036</v>
      </c>
      <c r="AX7" s="2">
        <f t="shared" si="24"/>
        <v>-0.15964</v>
      </c>
      <c r="AY7" s="16">
        <f t="shared" si="25"/>
        <v>0.647102852</v>
      </c>
      <c r="AZ7" s="16">
        <f t="shared" si="26"/>
        <v>161.0250737</v>
      </c>
      <c r="BA7" s="16">
        <f t="shared" si="27"/>
        <v>16.21413209</v>
      </c>
      <c r="BB7" s="16">
        <f t="shared" si="28"/>
        <v>0.9446662822</v>
      </c>
      <c r="BC7" s="17">
        <f t="shared" si="29"/>
        <v>0.00001756845541</v>
      </c>
      <c r="BD7" s="18">
        <f t="shared" si="30"/>
        <v>0.00001659632746</v>
      </c>
      <c r="BP7" s="19" t="s">
        <v>30</v>
      </c>
      <c r="BQ7" s="22" t="str">
        <f t="shared" ref="BQ7:BT7" si="39">#REF!</f>
        <v>#REF!</v>
      </c>
      <c r="BR7" s="22" t="str">
        <f t="shared" si="39"/>
        <v>#REF!</v>
      </c>
      <c r="BS7" s="22" t="str">
        <f t="shared" si="39"/>
        <v>#REF!</v>
      </c>
      <c r="BT7" s="22" t="str">
        <f t="shared" si="39"/>
        <v>#REF!</v>
      </c>
    </row>
    <row r="8">
      <c r="D8" s="11"/>
      <c r="E8" s="21"/>
      <c r="F8" s="17">
        <f t="shared" si="32"/>
        <v>0.002029</v>
      </c>
      <c r="G8" s="14">
        <v>-0.01414</v>
      </c>
      <c r="H8" s="15">
        <f t="shared" si="3"/>
        <v>-0.19414</v>
      </c>
      <c r="I8" s="16">
        <f t="shared" si="4"/>
        <v>0.751096202</v>
      </c>
      <c r="J8" s="16">
        <f t="shared" si="5"/>
        <v>186.9027789</v>
      </c>
      <c r="K8" s="16">
        <f t="shared" si="6"/>
        <v>17.46846857</v>
      </c>
      <c r="L8" s="16">
        <f t="shared" si="7"/>
        <v>0.9708912953</v>
      </c>
      <c r="M8" s="17">
        <f t="shared" si="8"/>
        <v>0.000009242013737</v>
      </c>
      <c r="N8" s="18">
        <f t="shared" si="9"/>
        <v>0.000008972990688</v>
      </c>
      <c r="R8" s="11"/>
      <c r="S8" s="21"/>
      <c r="T8" s="17">
        <f t="shared" si="33"/>
        <v>0.002029</v>
      </c>
      <c r="U8" s="14">
        <v>0.00311</v>
      </c>
      <c r="V8" s="2">
        <f t="shared" si="10"/>
        <v>-0.17689</v>
      </c>
      <c r="W8" s="16">
        <f t="shared" si="11"/>
        <v>0.699099527</v>
      </c>
      <c r="X8" s="16">
        <f t="shared" si="12"/>
        <v>173.9639263</v>
      </c>
      <c r="Y8" s="16">
        <f t="shared" si="13"/>
        <v>16.85297412</v>
      </c>
      <c r="Z8" s="16">
        <f t="shared" si="14"/>
        <v>0.977501726</v>
      </c>
      <c r="AA8" s="17">
        <f t="shared" si="15"/>
        <v>0.000007143201986</v>
      </c>
      <c r="AB8" s="18">
        <f t="shared" si="16"/>
        <v>0.00000698249227</v>
      </c>
      <c r="AF8" s="11"/>
      <c r="AG8" s="24"/>
      <c r="AH8" s="17">
        <f t="shared" si="34"/>
        <v>0.002029</v>
      </c>
      <c r="AI8" s="14">
        <v>0.00516</v>
      </c>
      <c r="AJ8" s="2">
        <f t="shared" si="17"/>
        <v>-0.17484</v>
      </c>
      <c r="AK8" s="16">
        <f t="shared" si="18"/>
        <v>0.692920212</v>
      </c>
      <c r="AL8" s="16">
        <f t="shared" si="19"/>
        <v>172.4262656</v>
      </c>
      <c r="AM8" s="16">
        <f t="shared" si="20"/>
        <v>16.7783274</v>
      </c>
      <c r="AN8" s="16">
        <f t="shared" si="21"/>
        <v>0.9715324131</v>
      </c>
      <c r="AO8" s="17">
        <f t="shared" si="22"/>
        <v>0.000009038458838</v>
      </c>
      <c r="AP8" s="18">
        <f t="shared" si="23"/>
        <v>0.000008781155726</v>
      </c>
      <c r="AT8" s="11"/>
      <c r="AU8" s="24"/>
      <c r="AV8" s="17">
        <f t="shared" si="35"/>
        <v>0.002029</v>
      </c>
      <c r="AW8" s="14">
        <v>0.01994</v>
      </c>
      <c r="AX8" s="2">
        <f t="shared" si="24"/>
        <v>-0.16006</v>
      </c>
      <c r="AY8" s="16">
        <f t="shared" si="25"/>
        <v>0.648368858</v>
      </c>
      <c r="AZ8" s="16">
        <f t="shared" si="26"/>
        <v>161.3401066</v>
      </c>
      <c r="BA8" s="16">
        <f t="shared" si="27"/>
        <v>16.22998518</v>
      </c>
      <c r="BB8" s="16">
        <f t="shared" si="28"/>
        <v>0.9455899134</v>
      </c>
      <c r="BC8" s="17">
        <f t="shared" si="29"/>
        <v>0.0000172752025</v>
      </c>
      <c r="BD8" s="18">
        <f t="shared" si="30"/>
        <v>0.00001633525723</v>
      </c>
    </row>
    <row r="9">
      <c r="D9" s="11" t="s">
        <v>31</v>
      </c>
      <c r="E9" s="21">
        <f>$B$5*(K3-K2)/(F3-F2)</f>
        <v>0.05350128543</v>
      </c>
      <c r="F9" s="17">
        <f t="shared" si="32"/>
        <v>0.0023465</v>
      </c>
      <c r="G9" s="14">
        <v>-0.01534</v>
      </c>
      <c r="H9" s="15">
        <f t="shared" si="3"/>
        <v>-0.19534</v>
      </c>
      <c r="I9" s="16">
        <f t="shared" si="4"/>
        <v>0.754713362</v>
      </c>
      <c r="J9" s="16">
        <f t="shared" si="5"/>
        <v>187.802873</v>
      </c>
      <c r="K9" s="16">
        <f t="shared" si="6"/>
        <v>17.51048073</v>
      </c>
      <c r="L9" s="16">
        <f t="shared" si="7"/>
        <v>0.9732263165</v>
      </c>
      <c r="M9" s="17">
        <f t="shared" si="8"/>
        <v>0.000008500644496</v>
      </c>
      <c r="N9" s="18">
        <f t="shared" si="9"/>
        <v>0.000008273050931</v>
      </c>
      <c r="R9" s="11" t="s">
        <v>31</v>
      </c>
      <c r="S9" s="21">
        <f>$B$5*(Y3-Y2)/(T3-T2)</f>
        <v>0.03519798661</v>
      </c>
      <c r="T9" s="17">
        <f t="shared" si="33"/>
        <v>0.0023465</v>
      </c>
      <c r="U9" s="14">
        <v>7.7E-4</v>
      </c>
      <c r="V9" s="2">
        <f t="shared" si="10"/>
        <v>-0.17923</v>
      </c>
      <c r="W9" s="16">
        <f t="shared" si="11"/>
        <v>0.706152989</v>
      </c>
      <c r="X9" s="16">
        <f t="shared" si="12"/>
        <v>175.7191098</v>
      </c>
      <c r="Y9" s="16">
        <f t="shared" si="13"/>
        <v>16.93777856</v>
      </c>
      <c r="Z9" s="16">
        <f t="shared" si="14"/>
        <v>0.9824205303</v>
      </c>
      <c r="AA9" s="17">
        <f t="shared" si="15"/>
        <v>0.000005581481621</v>
      </c>
      <c r="AB9" s="18">
        <f t="shared" si="16"/>
        <v>0.000005483362134</v>
      </c>
      <c r="AF9" s="11" t="s">
        <v>31</v>
      </c>
      <c r="AG9" s="21">
        <f>$B$5*(AM3-AM2)/(AH3-AH2)</f>
        <v>0.0184956144</v>
      </c>
      <c r="AH9" s="17">
        <f t="shared" si="34"/>
        <v>0.0023465</v>
      </c>
      <c r="AI9" s="14">
        <v>0.00128</v>
      </c>
      <c r="AJ9" s="2">
        <f t="shared" si="17"/>
        <v>-0.17872</v>
      </c>
      <c r="AK9" s="16">
        <f t="shared" si="18"/>
        <v>0.704615696</v>
      </c>
      <c r="AL9" s="16">
        <f t="shared" si="19"/>
        <v>175.3365698</v>
      </c>
      <c r="AM9" s="16">
        <f t="shared" si="20"/>
        <v>16.91933177</v>
      </c>
      <c r="AN9" s="16">
        <f t="shared" si="21"/>
        <v>0.9796971312</v>
      </c>
      <c r="AO9" s="17">
        <f t="shared" si="22"/>
        <v>0.000006446160837</v>
      </c>
      <c r="AP9" s="18">
        <f t="shared" si="23"/>
        <v>0.00000631528528</v>
      </c>
      <c r="AT9" s="11" t="s">
        <v>31</v>
      </c>
      <c r="AU9" s="21">
        <f>$B$5*(BA3-BA2)/(AV3-AV2)</f>
        <v>0.01215866735</v>
      </c>
      <c r="AV9" s="17">
        <f t="shared" si="35"/>
        <v>0.0023465</v>
      </c>
      <c r="AW9" s="14">
        <v>0.0164</v>
      </c>
      <c r="AX9" s="2">
        <f t="shared" si="24"/>
        <v>-0.1636</v>
      </c>
      <c r="AY9" s="16">
        <f t="shared" si="25"/>
        <v>0.65903948</v>
      </c>
      <c r="AZ9" s="16">
        <f t="shared" si="26"/>
        <v>163.9953842</v>
      </c>
      <c r="BA9" s="16">
        <f t="shared" si="27"/>
        <v>16.3629938</v>
      </c>
      <c r="BB9" s="16">
        <f t="shared" si="28"/>
        <v>0.9533392493</v>
      </c>
      <c r="BC9" s="17">
        <f t="shared" si="29"/>
        <v>0.00001481478835</v>
      </c>
      <c r="BD9" s="18">
        <f t="shared" si="30"/>
        <v>0.0000141235192</v>
      </c>
    </row>
    <row r="10">
      <c r="D10" s="11" t="s">
        <v>32</v>
      </c>
      <c r="E10" s="21">
        <f>E9*2/$B$4/E2^2</f>
        <v>0.0002698296517</v>
      </c>
      <c r="F10" s="17">
        <f t="shared" si="32"/>
        <v>0.002664</v>
      </c>
      <c r="G10" s="14">
        <v>-0.01919</v>
      </c>
      <c r="H10" s="15">
        <f t="shared" si="3"/>
        <v>-0.19919</v>
      </c>
      <c r="I10" s="16">
        <f t="shared" si="4"/>
        <v>0.766318417</v>
      </c>
      <c r="J10" s="16">
        <f t="shared" si="5"/>
        <v>190.6906749</v>
      </c>
      <c r="K10" s="16">
        <f t="shared" si="6"/>
        <v>17.64459447</v>
      </c>
      <c r="L10" s="16">
        <f t="shared" si="7"/>
        <v>0.9806803107</v>
      </c>
      <c r="M10" s="17">
        <f t="shared" si="8"/>
        <v>0.000006134001362</v>
      </c>
      <c r="N10" s="18">
        <f t="shared" si="9"/>
        <v>0.000006015494361</v>
      </c>
      <c r="R10" s="11" t="s">
        <v>32</v>
      </c>
      <c r="S10" s="21">
        <f>S9*2/$B$4/S2^2</f>
        <v>0.000193327523</v>
      </c>
      <c r="T10" s="17">
        <f t="shared" si="33"/>
        <v>0.002664</v>
      </c>
      <c r="U10" s="14">
        <v>-6.5E-4</v>
      </c>
      <c r="V10" s="2">
        <f t="shared" si="10"/>
        <v>-0.18065</v>
      </c>
      <c r="W10" s="16">
        <f t="shared" si="11"/>
        <v>0.710433295</v>
      </c>
      <c r="X10" s="16">
        <f t="shared" si="12"/>
        <v>176.7842211</v>
      </c>
      <c r="Y10" s="16">
        <f t="shared" si="13"/>
        <v>16.98903469</v>
      </c>
      <c r="Z10" s="16">
        <f t="shared" si="14"/>
        <v>0.985393475</v>
      </c>
      <c r="AA10" s="17">
        <f t="shared" si="15"/>
        <v>0.000004637571684</v>
      </c>
      <c r="AB10" s="18">
        <f t="shared" si="16"/>
        <v>0.000004569832878</v>
      </c>
      <c r="AF10" s="11" t="s">
        <v>32</v>
      </c>
      <c r="AG10" s="21">
        <f>AG9*2/$B$4/AG2^2</f>
        <v>0.0001012464791</v>
      </c>
      <c r="AH10" s="17">
        <f t="shared" si="34"/>
        <v>0.002664</v>
      </c>
      <c r="AI10" s="14">
        <v>2.8E-4</v>
      </c>
      <c r="AJ10" s="2">
        <f t="shared" si="17"/>
        <v>-0.17972</v>
      </c>
      <c r="AK10" s="16">
        <f t="shared" si="18"/>
        <v>0.707629996</v>
      </c>
      <c r="AL10" s="16">
        <f t="shared" si="19"/>
        <v>176.0866482</v>
      </c>
      <c r="AM10" s="16">
        <f t="shared" si="20"/>
        <v>16.95548304</v>
      </c>
      <c r="AN10" s="16">
        <f t="shared" si="21"/>
        <v>0.9817904351</v>
      </c>
      <c r="AO10" s="17">
        <f t="shared" si="22"/>
        <v>0.000005781536863</v>
      </c>
      <c r="AP10" s="18">
        <f t="shared" si="23"/>
        <v>0.000005676257592</v>
      </c>
      <c r="AT10" s="11" t="s">
        <v>32</v>
      </c>
      <c r="AU10" s="21">
        <f>AU9*2/$B$4/AU2^2</f>
        <v>0.00006738283807</v>
      </c>
      <c r="AV10" s="17">
        <f t="shared" si="35"/>
        <v>0.002664</v>
      </c>
      <c r="AW10" s="14">
        <v>0.01447</v>
      </c>
      <c r="AX10" s="2">
        <f t="shared" si="24"/>
        <v>-0.16553</v>
      </c>
      <c r="AY10" s="16">
        <f t="shared" si="25"/>
        <v>0.664857079</v>
      </c>
      <c r="AZ10" s="16">
        <f t="shared" si="26"/>
        <v>165.4430355</v>
      </c>
      <c r="BA10" s="16">
        <f t="shared" si="27"/>
        <v>16.43505639</v>
      </c>
      <c r="BB10" s="16">
        <f t="shared" si="28"/>
        <v>0.9575377532</v>
      </c>
      <c r="BC10" s="17">
        <f t="shared" si="29"/>
        <v>0.00001348176335</v>
      </c>
      <c r="BD10" s="18">
        <f t="shared" si="30"/>
        <v>0.00001290929739</v>
      </c>
    </row>
    <row r="11">
      <c r="D11" s="11" t="s">
        <v>33</v>
      </c>
      <c r="E11" s="27"/>
      <c r="F11" s="17">
        <f t="shared" si="32"/>
        <v>0.0029815</v>
      </c>
      <c r="G11" s="14">
        <v>-0.02176</v>
      </c>
      <c r="H11" s="15">
        <f t="shared" si="3"/>
        <v>-0.20176</v>
      </c>
      <c r="I11" s="16">
        <f t="shared" si="4"/>
        <v>0.774065168</v>
      </c>
      <c r="J11" s="16">
        <f t="shared" si="5"/>
        <v>192.6183764</v>
      </c>
      <c r="K11" s="16">
        <f t="shared" si="6"/>
        <v>17.73355525</v>
      </c>
      <c r="L11" s="16">
        <f t="shared" si="7"/>
        <v>0.9856247193</v>
      </c>
      <c r="M11" s="17">
        <f t="shared" si="8"/>
        <v>0.000004564151623</v>
      </c>
      <c r="N11" s="18">
        <f t="shared" si="9"/>
        <v>0.000004498540662</v>
      </c>
      <c r="R11" s="11" t="s">
        <v>33</v>
      </c>
      <c r="S11" s="27"/>
      <c r="T11" s="17">
        <f t="shared" si="33"/>
        <v>0.0029815</v>
      </c>
      <c r="U11" s="14">
        <v>-0.00414</v>
      </c>
      <c r="V11" s="2">
        <f t="shared" si="10"/>
        <v>-0.18414</v>
      </c>
      <c r="W11" s="16">
        <f t="shared" si="11"/>
        <v>0.720953202</v>
      </c>
      <c r="X11" s="16">
        <f t="shared" si="12"/>
        <v>179.4019948</v>
      </c>
      <c r="Y11" s="16">
        <f t="shared" si="13"/>
        <v>17.11435701</v>
      </c>
      <c r="Z11" s="16">
        <f t="shared" si="14"/>
        <v>0.9926623869</v>
      </c>
      <c r="AA11" s="17">
        <f t="shared" si="15"/>
        <v>0.000002329692153</v>
      </c>
      <c r="AB11" s="18">
        <f t="shared" si="16"/>
        <v>0.000002312597773</v>
      </c>
      <c r="AF11" s="11" t="s">
        <v>33</v>
      </c>
      <c r="AG11" s="27"/>
      <c r="AH11" s="17">
        <f t="shared" si="34"/>
        <v>0.0029815</v>
      </c>
      <c r="AI11" s="14">
        <v>-0.00105</v>
      </c>
      <c r="AJ11" s="2">
        <f t="shared" si="17"/>
        <v>-0.18105</v>
      </c>
      <c r="AK11" s="16">
        <f t="shared" si="18"/>
        <v>0.711639015</v>
      </c>
      <c r="AL11" s="16">
        <f t="shared" si="19"/>
        <v>177.0842525</v>
      </c>
      <c r="AM11" s="16">
        <f t="shared" si="20"/>
        <v>17.00344515</v>
      </c>
      <c r="AN11" s="16">
        <f t="shared" si="21"/>
        <v>0.9845676332</v>
      </c>
      <c r="AO11" s="17">
        <f t="shared" si="22"/>
        <v>0.000004899776446</v>
      </c>
      <c r="AP11" s="18">
        <f t="shared" si="23"/>
        <v>0.000004824161299</v>
      </c>
      <c r="AT11" s="11" t="s">
        <v>33</v>
      </c>
      <c r="AU11" s="27"/>
      <c r="AV11" s="17">
        <f t="shared" si="35"/>
        <v>0.0029815</v>
      </c>
      <c r="AW11" s="14">
        <v>0.01317</v>
      </c>
      <c r="AX11" s="2">
        <f t="shared" si="24"/>
        <v>-0.16683</v>
      </c>
      <c r="AY11" s="16">
        <f t="shared" si="25"/>
        <v>0.668775669</v>
      </c>
      <c r="AZ11" s="16">
        <f t="shared" si="26"/>
        <v>166.4181375</v>
      </c>
      <c r="BA11" s="16">
        <f t="shared" si="27"/>
        <v>16.48341838</v>
      </c>
      <c r="BB11" s="16">
        <f t="shared" si="28"/>
        <v>0.9603554154</v>
      </c>
      <c r="BC11" s="17">
        <f t="shared" si="29"/>
        <v>0.0000125871556</v>
      </c>
      <c r="BD11" s="18">
        <f t="shared" si="30"/>
        <v>0.00001208814304</v>
      </c>
    </row>
    <row r="12">
      <c r="D12" s="28" t="s">
        <v>34</v>
      </c>
      <c r="E12" s="29">
        <f>IF(E3 &lt; 500000, 0.664/SQRT(E3), 0.592/E3^(1/5))</f>
        <v>0.001897554136</v>
      </c>
      <c r="F12" s="17">
        <f t="shared" si="32"/>
        <v>0.003299</v>
      </c>
      <c r="G12" s="14">
        <v>-0.02417</v>
      </c>
      <c r="H12" s="15">
        <f t="shared" si="3"/>
        <v>-0.20417</v>
      </c>
      <c r="I12" s="16">
        <f t="shared" si="4"/>
        <v>0.781329631</v>
      </c>
      <c r="J12" s="16">
        <f t="shared" si="5"/>
        <v>194.4260654</v>
      </c>
      <c r="K12" s="16">
        <f t="shared" si="6"/>
        <v>17.81657405</v>
      </c>
      <c r="L12" s="16">
        <f t="shared" si="7"/>
        <v>0.9902388746</v>
      </c>
      <c r="M12" s="17">
        <f t="shared" si="8"/>
        <v>0.000003099157322</v>
      </c>
      <c r="N12" s="18">
        <f t="shared" si="9"/>
        <v>0.000003068906058</v>
      </c>
      <c r="R12" s="28" t="s">
        <v>34</v>
      </c>
      <c r="S12" s="29">
        <f>IF(S3 &lt; 500000, 0.664/SQRT(S3), 0.592/S3^(1/5))</f>
        <v>0.001370698</v>
      </c>
      <c r="T12" s="17">
        <f t="shared" si="33"/>
        <v>0.003299</v>
      </c>
      <c r="U12" s="14">
        <v>-0.00715</v>
      </c>
      <c r="V12" s="2">
        <f t="shared" si="10"/>
        <v>-0.18715</v>
      </c>
      <c r="W12" s="16">
        <f t="shared" si="11"/>
        <v>0.730026245</v>
      </c>
      <c r="X12" s="16">
        <f t="shared" si="12"/>
        <v>181.6597308</v>
      </c>
      <c r="Y12" s="16">
        <f t="shared" si="13"/>
        <v>17.22171059</v>
      </c>
      <c r="Z12" s="16">
        <f t="shared" si="14"/>
        <v>0.9988890805</v>
      </c>
      <c r="AA12" s="17">
        <f t="shared" si="15"/>
        <v>0.00000035271695</v>
      </c>
      <c r="AB12" s="18">
        <f t="shared" si="16"/>
        <v>0.0000003523251098</v>
      </c>
      <c r="AF12" s="28" t="s">
        <v>34</v>
      </c>
      <c r="AG12" s="29">
        <f>IF(AG3 &lt; 500000, 0.664/SQRT(AG3), 0.592/AG3^(1/5))</f>
        <v>0.001118227002</v>
      </c>
      <c r="AH12" s="17">
        <f t="shared" si="34"/>
        <v>0.003299</v>
      </c>
      <c r="AI12" s="14">
        <v>-0.0039</v>
      </c>
      <c r="AJ12" s="2">
        <f t="shared" si="17"/>
        <v>-0.1839</v>
      </c>
      <c r="AK12" s="16">
        <f t="shared" si="18"/>
        <v>0.72022977</v>
      </c>
      <c r="AL12" s="16">
        <f t="shared" si="19"/>
        <v>179.221976</v>
      </c>
      <c r="AM12" s="16">
        <f t="shared" si="20"/>
        <v>17.10576826</v>
      </c>
      <c r="AN12" s="16">
        <f t="shared" si="21"/>
        <v>0.9904925514</v>
      </c>
      <c r="AO12" s="17">
        <f t="shared" si="22"/>
        <v>0.000003018614917</v>
      </c>
      <c r="AP12" s="18">
        <f t="shared" si="23"/>
        <v>0.000002989915591</v>
      </c>
      <c r="AT12" s="28" t="s">
        <v>34</v>
      </c>
      <c r="AU12" s="29">
        <f>IF(AU3 &lt; 500000, 0.664/SQRT(AU3), 0.592/AU3^(1/5))</f>
        <v>0.0009714012226</v>
      </c>
      <c r="AV12" s="17">
        <f t="shared" si="35"/>
        <v>0.003299</v>
      </c>
      <c r="AW12" s="14">
        <v>0.01377</v>
      </c>
      <c r="AX12" s="2">
        <f t="shared" si="24"/>
        <v>-0.16623</v>
      </c>
      <c r="AY12" s="16">
        <f t="shared" si="25"/>
        <v>0.666967089</v>
      </c>
      <c r="AZ12" s="16">
        <f t="shared" si="26"/>
        <v>165.9680904</v>
      </c>
      <c r="BA12" s="16">
        <f t="shared" si="27"/>
        <v>16.46111512</v>
      </c>
      <c r="BB12" s="16">
        <f t="shared" si="28"/>
        <v>0.9590559846</v>
      </c>
      <c r="BC12" s="17">
        <f t="shared" si="29"/>
        <v>0.00001299972489</v>
      </c>
      <c r="BD12" s="18">
        <f t="shared" si="30"/>
        <v>0.00001246746395</v>
      </c>
    </row>
    <row r="13">
      <c r="E13" s="17"/>
      <c r="F13" s="30">
        <f t="shared" si="32"/>
        <v>0.0036165</v>
      </c>
      <c r="G13" s="14">
        <v>-0.02768</v>
      </c>
      <c r="H13" s="15">
        <f t="shared" si="3"/>
        <v>-0.20768</v>
      </c>
      <c r="I13" s="16">
        <f t="shared" si="4"/>
        <v>0.791909824</v>
      </c>
      <c r="J13" s="16">
        <f t="shared" si="5"/>
        <v>197.0588406</v>
      </c>
      <c r="K13" s="16">
        <f t="shared" si="6"/>
        <v>17.93679791</v>
      </c>
      <c r="L13" s="16">
        <f t="shared" si="7"/>
        <v>0.9969208744</v>
      </c>
      <c r="M13" s="17">
        <f t="shared" si="8"/>
        <v>0.0000009776223911</v>
      </c>
      <c r="N13" s="18">
        <f t="shared" si="9"/>
        <v>0.0000009746121689</v>
      </c>
      <c r="S13" s="17"/>
      <c r="T13" s="30">
        <f t="shared" si="33"/>
        <v>0.0036165</v>
      </c>
      <c r="U13" s="14">
        <v>-0.00822</v>
      </c>
      <c r="V13" s="2">
        <f t="shared" si="10"/>
        <v>-0.18822</v>
      </c>
      <c r="W13" s="16">
        <f t="shared" si="11"/>
        <v>0.733251546</v>
      </c>
      <c r="X13" s="16">
        <f t="shared" si="12"/>
        <v>182.4623147</v>
      </c>
      <c r="Y13" s="16">
        <f t="shared" si="13"/>
        <v>17.25971195</v>
      </c>
      <c r="Z13" s="16">
        <f t="shared" si="14"/>
        <v>1.001093225</v>
      </c>
      <c r="AA13" s="17">
        <f t="shared" si="15"/>
        <v>-0.0000003470990781</v>
      </c>
      <c r="AB13" s="18">
        <f t="shared" si="16"/>
        <v>-0.0000003474785356</v>
      </c>
      <c r="AG13" s="17"/>
      <c r="AH13" s="30">
        <f t="shared" si="34"/>
        <v>0.0036165</v>
      </c>
      <c r="AI13" s="14">
        <v>-0.00318</v>
      </c>
      <c r="AJ13" s="2">
        <f t="shared" si="17"/>
        <v>-0.18318</v>
      </c>
      <c r="AK13" s="16">
        <f t="shared" si="18"/>
        <v>0.718059474</v>
      </c>
      <c r="AL13" s="16">
        <f t="shared" si="19"/>
        <v>178.6819195</v>
      </c>
      <c r="AM13" s="16">
        <f t="shared" si="20"/>
        <v>17.07997608</v>
      </c>
      <c r="AN13" s="16">
        <f t="shared" si="21"/>
        <v>0.9889990809</v>
      </c>
      <c r="AO13" s="17">
        <f t="shared" si="22"/>
        <v>0.000003492791813</v>
      </c>
      <c r="AP13" s="18">
        <f t="shared" si="23"/>
        <v>0.000003454367893</v>
      </c>
      <c r="AU13" s="17"/>
      <c r="AV13" s="30">
        <f t="shared" si="35"/>
        <v>0.0036165</v>
      </c>
      <c r="AW13" s="14">
        <v>0.00826</v>
      </c>
      <c r="AX13" s="2">
        <f t="shared" si="24"/>
        <v>-0.17174</v>
      </c>
      <c r="AY13" s="16">
        <f t="shared" si="25"/>
        <v>0.683575882</v>
      </c>
      <c r="AZ13" s="16">
        <f t="shared" si="26"/>
        <v>170.1010225</v>
      </c>
      <c r="BA13" s="16">
        <f t="shared" si="27"/>
        <v>16.66481188</v>
      </c>
      <c r="BB13" s="16">
        <f t="shared" si="28"/>
        <v>0.9709237469</v>
      </c>
      <c r="BC13" s="17">
        <f t="shared" si="29"/>
        <v>0.000009231710356</v>
      </c>
      <c r="BD13" s="18">
        <f t="shared" si="30"/>
        <v>0.00000896328681</v>
      </c>
    </row>
    <row r="14">
      <c r="F14" s="30">
        <f t="shared" si="32"/>
        <v>0.003934</v>
      </c>
      <c r="G14" s="14">
        <v>-0.02951</v>
      </c>
      <c r="H14" s="15">
        <f t="shared" si="3"/>
        <v>-0.20951</v>
      </c>
      <c r="I14" s="16">
        <f t="shared" si="4"/>
        <v>0.797425993</v>
      </c>
      <c r="J14" s="16">
        <f t="shared" si="5"/>
        <v>198.4314841</v>
      </c>
      <c r="K14" s="16">
        <f t="shared" si="6"/>
        <v>17.99916026</v>
      </c>
      <c r="L14" s="16">
        <f t="shared" si="7"/>
        <v>1.000386951</v>
      </c>
      <c r="M14" s="17">
        <f t="shared" si="8"/>
        <v>-0.0000001228570614</v>
      </c>
      <c r="N14" s="18">
        <f t="shared" si="9"/>
        <v>-0.0000001229046011</v>
      </c>
      <c r="T14" s="30">
        <f t="shared" si="33"/>
        <v>0.003934</v>
      </c>
      <c r="U14" s="14">
        <v>-0.01047</v>
      </c>
      <c r="V14" s="2">
        <f t="shared" si="10"/>
        <v>-0.19047</v>
      </c>
      <c r="W14" s="16">
        <f t="shared" si="11"/>
        <v>0.740033721</v>
      </c>
      <c r="X14" s="16">
        <f t="shared" si="12"/>
        <v>184.1499911</v>
      </c>
      <c r="Y14" s="16">
        <f t="shared" si="13"/>
        <v>17.33934966</v>
      </c>
      <c r="Z14" s="16">
        <f t="shared" si="14"/>
        <v>1.005712351</v>
      </c>
      <c r="AA14" s="17">
        <f t="shared" si="15"/>
        <v>-0.000001813671384</v>
      </c>
      <c r="AB14" s="18">
        <f t="shared" si="16"/>
        <v>-0.000001824031711</v>
      </c>
      <c r="AH14" s="30">
        <f t="shared" si="34"/>
        <v>0.003934</v>
      </c>
      <c r="AI14" s="14">
        <v>-0.00447</v>
      </c>
      <c r="AJ14" s="2">
        <f t="shared" si="17"/>
        <v>-0.18447</v>
      </c>
      <c r="AK14" s="16">
        <f t="shared" si="18"/>
        <v>0.721947921</v>
      </c>
      <c r="AL14" s="16">
        <f t="shared" si="19"/>
        <v>179.6495207</v>
      </c>
      <c r="AM14" s="16">
        <f t="shared" si="20"/>
        <v>17.12615952</v>
      </c>
      <c r="AN14" s="16">
        <f t="shared" si="21"/>
        <v>0.9916732872</v>
      </c>
      <c r="AO14" s="17">
        <f t="shared" si="22"/>
        <v>0.000002643731327</v>
      </c>
      <c r="AP14" s="18">
        <f t="shared" si="23"/>
        <v>0.000002621717735</v>
      </c>
      <c r="AV14" s="30">
        <f t="shared" si="35"/>
        <v>0.003934</v>
      </c>
      <c r="AW14" s="14">
        <v>0.00886</v>
      </c>
      <c r="AX14" s="2">
        <f t="shared" si="24"/>
        <v>-0.17114</v>
      </c>
      <c r="AY14" s="16">
        <f t="shared" si="25"/>
        <v>0.681767302</v>
      </c>
      <c r="AZ14" s="16">
        <f t="shared" si="26"/>
        <v>169.6509754</v>
      </c>
      <c r="BA14" s="16">
        <f t="shared" si="27"/>
        <v>16.64275171</v>
      </c>
      <c r="BB14" s="16">
        <f t="shared" si="28"/>
        <v>0.969638479</v>
      </c>
      <c r="BC14" s="17">
        <f t="shared" si="29"/>
        <v>0.000009639782919</v>
      </c>
      <c r="BD14" s="18">
        <f t="shared" si="30"/>
        <v>0.000009347104447</v>
      </c>
    </row>
    <row r="15">
      <c r="F15" s="30">
        <f t="shared" si="32"/>
        <v>0.0042515</v>
      </c>
      <c r="G15" s="14">
        <v>-0.02963</v>
      </c>
      <c r="H15" s="15">
        <f t="shared" si="3"/>
        <v>-0.20963</v>
      </c>
      <c r="I15" s="16">
        <f t="shared" si="4"/>
        <v>0.797787709</v>
      </c>
      <c r="J15" s="16">
        <f t="shared" si="5"/>
        <v>198.5214935</v>
      </c>
      <c r="K15" s="16">
        <f t="shared" si="6"/>
        <v>18.00324204</v>
      </c>
      <c r="L15" s="16">
        <f t="shared" si="7"/>
        <v>1.000613816</v>
      </c>
      <c r="M15" s="17">
        <f t="shared" si="8"/>
        <v>-0.000000194886469</v>
      </c>
      <c r="N15" s="18">
        <f t="shared" si="9"/>
        <v>-0.0000001950060934</v>
      </c>
      <c r="T15" s="30">
        <f t="shared" si="33"/>
        <v>0.0042515</v>
      </c>
      <c r="U15" s="14">
        <v>-0.01202</v>
      </c>
      <c r="V15" s="2">
        <f t="shared" si="10"/>
        <v>-0.19202</v>
      </c>
      <c r="W15" s="16">
        <f t="shared" si="11"/>
        <v>0.744705886</v>
      </c>
      <c r="X15" s="16">
        <f t="shared" si="12"/>
        <v>185.3126127</v>
      </c>
      <c r="Y15" s="16">
        <f t="shared" si="13"/>
        <v>17.39399909</v>
      </c>
      <c r="Z15" s="16">
        <f t="shared" si="14"/>
        <v>1.008882112</v>
      </c>
      <c r="AA15" s="17">
        <f t="shared" si="15"/>
        <v>-0.000002820070677</v>
      </c>
      <c r="AB15" s="18">
        <f t="shared" si="16"/>
        <v>-0.000002845118861</v>
      </c>
      <c r="AH15" s="30">
        <f t="shared" si="34"/>
        <v>0.0042515</v>
      </c>
      <c r="AI15" s="14">
        <v>-0.00589</v>
      </c>
      <c r="AJ15" s="2">
        <f t="shared" si="17"/>
        <v>-0.18589</v>
      </c>
      <c r="AK15" s="16">
        <f t="shared" si="18"/>
        <v>0.726228227</v>
      </c>
      <c r="AL15" s="16">
        <f t="shared" si="19"/>
        <v>180.714632</v>
      </c>
      <c r="AM15" s="16">
        <f t="shared" si="20"/>
        <v>17.17685353</v>
      </c>
      <c r="AN15" s="16">
        <f t="shared" si="21"/>
        <v>0.9946086736</v>
      </c>
      <c r="AO15" s="17">
        <f t="shared" si="22"/>
        <v>0.000001711746142</v>
      </c>
      <c r="AP15" s="18">
        <f t="shared" si="23"/>
        <v>0.00000170251756</v>
      </c>
      <c r="AV15" s="30">
        <f t="shared" si="35"/>
        <v>0.0042515</v>
      </c>
      <c r="AW15" s="14">
        <v>0.00943</v>
      </c>
      <c r="AX15" s="2">
        <f t="shared" si="24"/>
        <v>-0.17057</v>
      </c>
      <c r="AY15" s="16">
        <f t="shared" si="25"/>
        <v>0.680049151</v>
      </c>
      <c r="AZ15" s="16">
        <f t="shared" si="26"/>
        <v>169.2234307</v>
      </c>
      <c r="BA15" s="16">
        <f t="shared" si="27"/>
        <v>16.62176742</v>
      </c>
      <c r="BB15" s="16">
        <f t="shared" si="28"/>
        <v>0.9684158945</v>
      </c>
      <c r="BC15" s="17">
        <f t="shared" si="29"/>
        <v>0.0000100279535</v>
      </c>
      <c r="BD15" s="18">
        <f t="shared" si="30"/>
        <v>0.000009711229557</v>
      </c>
    </row>
    <row r="16">
      <c r="F16" s="30">
        <f t="shared" si="32"/>
        <v>0.004569</v>
      </c>
      <c r="G16" s="14">
        <v>-0.03024</v>
      </c>
      <c r="H16" s="15">
        <f t="shared" si="3"/>
        <v>-0.21024</v>
      </c>
      <c r="I16" s="16">
        <f t="shared" si="4"/>
        <v>0.799626432</v>
      </c>
      <c r="J16" s="16">
        <f t="shared" si="5"/>
        <v>198.9790413</v>
      </c>
      <c r="K16" s="16">
        <f t="shared" si="6"/>
        <v>18.02397684</v>
      </c>
      <c r="L16" s="16">
        <f t="shared" si="7"/>
        <v>1.001766248</v>
      </c>
      <c r="M16" s="17">
        <f t="shared" si="8"/>
        <v>-0.0000005607837434</v>
      </c>
      <c r="N16" s="18">
        <f t="shared" si="9"/>
        <v>-0.0000005617742265</v>
      </c>
      <c r="T16" s="30">
        <f t="shared" si="33"/>
        <v>0.004569</v>
      </c>
      <c r="U16" s="14">
        <v>-0.01213</v>
      </c>
      <c r="V16" s="2">
        <f t="shared" si="10"/>
        <v>-0.19213</v>
      </c>
      <c r="W16" s="16">
        <f t="shared" si="11"/>
        <v>0.745037459</v>
      </c>
      <c r="X16" s="16">
        <f t="shared" si="12"/>
        <v>185.3951213</v>
      </c>
      <c r="Y16" s="16">
        <f t="shared" si="13"/>
        <v>17.39787091</v>
      </c>
      <c r="Z16" s="16">
        <f t="shared" si="14"/>
        <v>1.009106685</v>
      </c>
      <c r="AA16" s="17">
        <f t="shared" si="15"/>
        <v>-0.000002891372428</v>
      </c>
      <c r="AB16" s="18">
        <f t="shared" si="16"/>
        <v>-0.000002917703245</v>
      </c>
      <c r="AH16" s="30">
        <f t="shared" si="34"/>
        <v>0.004569</v>
      </c>
      <c r="AI16" s="14">
        <v>-0.0081</v>
      </c>
      <c r="AJ16" s="2">
        <f t="shared" si="17"/>
        <v>-0.1881</v>
      </c>
      <c r="AK16" s="16">
        <f t="shared" si="18"/>
        <v>0.73288983</v>
      </c>
      <c r="AL16" s="16">
        <f t="shared" si="19"/>
        <v>182.3723053</v>
      </c>
      <c r="AM16" s="16">
        <f t="shared" si="20"/>
        <v>17.25545428</v>
      </c>
      <c r="AN16" s="16">
        <f t="shared" si="21"/>
        <v>0.9991599723</v>
      </c>
      <c r="AO16" s="17">
        <f t="shared" si="22"/>
        <v>0.0000002667087862</v>
      </c>
      <c r="AP16" s="18">
        <f t="shared" si="23"/>
        <v>0.0000002664847434</v>
      </c>
      <c r="AV16" s="30">
        <f t="shared" si="35"/>
        <v>0.004569</v>
      </c>
      <c r="AW16" s="14">
        <v>0.00545</v>
      </c>
      <c r="AX16" s="2">
        <f t="shared" si="24"/>
        <v>-0.17455</v>
      </c>
      <c r="AY16" s="16">
        <f t="shared" si="25"/>
        <v>0.692046065</v>
      </c>
      <c r="AZ16" s="16">
        <f t="shared" si="26"/>
        <v>172.2087428</v>
      </c>
      <c r="BA16" s="16">
        <f t="shared" si="27"/>
        <v>16.76774079</v>
      </c>
      <c r="BB16" s="16">
        <f t="shared" si="28"/>
        <v>0.9769205814</v>
      </c>
      <c r="BC16" s="17">
        <f t="shared" si="29"/>
        <v>0.000007327715403</v>
      </c>
      <c r="BD16" s="18">
        <f t="shared" si="30"/>
        <v>0.000007158595992</v>
      </c>
    </row>
    <row r="17">
      <c r="F17" s="30">
        <f t="shared" si="32"/>
        <v>0.0048865</v>
      </c>
      <c r="G17" s="14">
        <v>-0.02808</v>
      </c>
      <c r="H17" s="15">
        <f t="shared" si="3"/>
        <v>-0.20808</v>
      </c>
      <c r="I17" s="16">
        <f t="shared" si="4"/>
        <v>0.793115544</v>
      </c>
      <c r="J17" s="16">
        <f t="shared" si="5"/>
        <v>197.358872</v>
      </c>
      <c r="K17" s="16">
        <f t="shared" si="6"/>
        <v>17.95044753</v>
      </c>
      <c r="L17" s="16">
        <f t="shared" si="7"/>
        <v>0.9976795152</v>
      </c>
      <c r="M17" s="17">
        <f t="shared" si="8"/>
        <v>0.0000007367539267</v>
      </c>
      <c r="N17" s="18">
        <f t="shared" si="9"/>
        <v>0.0000007350443005</v>
      </c>
      <c r="T17" s="30">
        <f t="shared" si="33"/>
        <v>0.0048865</v>
      </c>
      <c r="U17" s="14">
        <v>-0.01172</v>
      </c>
      <c r="V17" s="2">
        <f t="shared" si="10"/>
        <v>-0.19172</v>
      </c>
      <c r="W17" s="16">
        <f t="shared" si="11"/>
        <v>0.743801596</v>
      </c>
      <c r="X17" s="16">
        <f t="shared" si="12"/>
        <v>185.0875891</v>
      </c>
      <c r="Y17" s="16">
        <f t="shared" si="13"/>
        <v>17.38343519</v>
      </c>
      <c r="Z17" s="16">
        <f t="shared" si="14"/>
        <v>1.008269388</v>
      </c>
      <c r="AA17" s="17">
        <f t="shared" si="15"/>
        <v>-0.000002625530638</v>
      </c>
      <c r="AB17" s="18">
        <f t="shared" si="16"/>
        <v>-0.000002647242169</v>
      </c>
      <c r="AH17" s="30">
        <f t="shared" si="34"/>
        <v>0.0048865</v>
      </c>
      <c r="AI17" s="14">
        <v>-0.00718</v>
      </c>
      <c r="AJ17" s="2">
        <f t="shared" si="17"/>
        <v>-0.18718</v>
      </c>
      <c r="AK17" s="16">
        <f t="shared" si="18"/>
        <v>0.730116674</v>
      </c>
      <c r="AL17" s="16">
        <f t="shared" si="19"/>
        <v>181.6822332</v>
      </c>
      <c r="AM17" s="16">
        <f t="shared" si="20"/>
        <v>17.22277719</v>
      </c>
      <c r="AN17" s="16">
        <f t="shared" si="21"/>
        <v>0.9972678376</v>
      </c>
      <c r="AO17" s="17">
        <f t="shared" si="22"/>
        <v>0.0000008674615521</v>
      </c>
      <c r="AP17" s="18">
        <f t="shared" si="23"/>
        <v>0.0000008650915063</v>
      </c>
      <c r="AV17" s="30">
        <f t="shared" si="35"/>
        <v>0.0048865</v>
      </c>
      <c r="AW17" s="14">
        <v>0.00445</v>
      </c>
      <c r="AX17" s="2">
        <f t="shared" si="24"/>
        <v>-0.17555</v>
      </c>
      <c r="AY17" s="16">
        <f t="shared" si="25"/>
        <v>0.695060365</v>
      </c>
      <c r="AZ17" s="16">
        <f t="shared" si="26"/>
        <v>172.9588212</v>
      </c>
      <c r="BA17" s="16">
        <f t="shared" si="27"/>
        <v>16.80421819</v>
      </c>
      <c r="BB17" s="16">
        <f t="shared" si="28"/>
        <v>0.9790458244</v>
      </c>
      <c r="BC17" s="17">
        <f t="shared" si="29"/>
        <v>0.000006652950746</v>
      </c>
      <c r="BD17" s="18">
        <f t="shared" si="30"/>
        <v>0.000006513543648</v>
      </c>
    </row>
    <row r="18">
      <c r="F18" s="30">
        <f t="shared" si="32"/>
        <v>0.005204</v>
      </c>
      <c r="G18" s="14">
        <v>-0.03132</v>
      </c>
      <c r="H18" s="15">
        <f t="shared" si="3"/>
        <v>-0.21132</v>
      </c>
      <c r="I18" s="16">
        <f t="shared" si="4"/>
        <v>0.802881876</v>
      </c>
      <c r="J18" s="16">
        <f t="shared" si="5"/>
        <v>199.789126</v>
      </c>
      <c r="K18" s="16">
        <f t="shared" si="6"/>
        <v>18.06062923</v>
      </c>
      <c r="L18" s="16">
        <f t="shared" si="7"/>
        <v>1.003803375</v>
      </c>
      <c r="M18" s="17">
        <f t="shared" si="8"/>
        <v>-0.00000120757161</v>
      </c>
      <c r="N18" s="18">
        <f t="shared" si="9"/>
        <v>-0.000001212164458</v>
      </c>
      <c r="T18" s="30">
        <f t="shared" si="33"/>
        <v>0.005204</v>
      </c>
      <c r="U18" s="14">
        <v>-0.01292</v>
      </c>
      <c r="V18" s="2">
        <f t="shared" si="10"/>
        <v>-0.19292</v>
      </c>
      <c r="W18" s="16">
        <f t="shared" si="11"/>
        <v>0.747418756</v>
      </c>
      <c r="X18" s="16">
        <f t="shared" si="12"/>
        <v>185.9876832</v>
      </c>
      <c r="Y18" s="16">
        <f t="shared" si="13"/>
        <v>17.42565237</v>
      </c>
      <c r="Z18" s="16">
        <f t="shared" si="14"/>
        <v>1.010718057</v>
      </c>
      <c r="AA18" s="17">
        <f t="shared" si="15"/>
        <v>-0.000003402983181</v>
      </c>
      <c r="AB18" s="18">
        <f t="shared" si="16"/>
        <v>-0.00000343945655</v>
      </c>
      <c r="AH18" s="30">
        <f t="shared" si="34"/>
        <v>0.005204</v>
      </c>
      <c r="AI18" s="14">
        <v>-0.00882</v>
      </c>
      <c r="AJ18" s="2">
        <f t="shared" si="17"/>
        <v>-0.18882</v>
      </c>
      <c r="AK18" s="16">
        <f t="shared" si="18"/>
        <v>0.735060126</v>
      </c>
      <c r="AL18" s="16">
        <f t="shared" si="19"/>
        <v>182.9123618</v>
      </c>
      <c r="AM18" s="16">
        <f t="shared" si="20"/>
        <v>17.28098456</v>
      </c>
      <c r="AN18" s="16">
        <f t="shared" si="21"/>
        <v>1.000638278</v>
      </c>
      <c r="AO18" s="17">
        <f t="shared" si="22"/>
        <v>-0.0000002026531589</v>
      </c>
      <c r="AP18" s="18">
        <f t="shared" si="23"/>
        <v>-0.0000002027825079</v>
      </c>
      <c r="AV18" s="30">
        <f t="shared" si="35"/>
        <v>0.005204</v>
      </c>
      <c r="AW18" s="14">
        <v>0.00264</v>
      </c>
      <c r="AX18" s="2">
        <f t="shared" si="24"/>
        <v>-0.17736</v>
      </c>
      <c r="AY18" s="16">
        <f t="shared" si="25"/>
        <v>0.700516248</v>
      </c>
      <c r="AZ18" s="16">
        <f t="shared" si="26"/>
        <v>174.3164632</v>
      </c>
      <c r="BA18" s="16">
        <f t="shared" si="27"/>
        <v>16.87004171</v>
      </c>
      <c r="BB18" s="16">
        <f t="shared" si="28"/>
        <v>0.9828808282</v>
      </c>
      <c r="BC18" s="17">
        <f t="shared" si="29"/>
        <v>0.000005435337046</v>
      </c>
      <c r="BD18" s="18">
        <f t="shared" si="30"/>
        <v>0.000005342288578</v>
      </c>
    </row>
    <row r="19">
      <c r="F19" s="30">
        <f t="shared" si="32"/>
        <v>0.0055215</v>
      </c>
      <c r="G19" s="14">
        <v>-0.03218</v>
      </c>
      <c r="H19" s="15">
        <f t="shared" si="3"/>
        <v>-0.21218</v>
      </c>
      <c r="I19" s="16">
        <f t="shared" si="4"/>
        <v>0.805474174</v>
      </c>
      <c r="J19" s="16">
        <f t="shared" si="5"/>
        <v>200.4341935</v>
      </c>
      <c r="K19" s="16">
        <f t="shared" si="6"/>
        <v>18.08976228</v>
      </c>
      <c r="L19" s="16">
        <f t="shared" si="7"/>
        <v>1.00542258</v>
      </c>
      <c r="M19" s="17">
        <f t="shared" si="8"/>
        <v>-0.000001721669148</v>
      </c>
      <c r="N19" s="18">
        <f t="shared" si="9"/>
        <v>-0.000001731005036</v>
      </c>
      <c r="T19" s="30">
        <f t="shared" si="33"/>
        <v>0.0055215</v>
      </c>
      <c r="U19" s="14">
        <v>-0.01593</v>
      </c>
      <c r="V19" s="2">
        <f t="shared" si="10"/>
        <v>-0.19593</v>
      </c>
      <c r="W19" s="16">
        <f t="shared" si="11"/>
        <v>0.756491799</v>
      </c>
      <c r="X19" s="16">
        <f t="shared" si="12"/>
        <v>188.2454193</v>
      </c>
      <c r="Y19" s="16">
        <f t="shared" si="13"/>
        <v>17.53109979</v>
      </c>
      <c r="Z19" s="16">
        <f t="shared" si="14"/>
        <v>1.016834191</v>
      </c>
      <c r="AA19" s="17">
        <f t="shared" si="15"/>
        <v>-0.000005344855638</v>
      </c>
      <c r="AB19" s="18">
        <f t="shared" si="16"/>
        <v>-0.000005434831959</v>
      </c>
      <c r="AH19" s="30">
        <f t="shared" si="34"/>
        <v>0.0055215</v>
      </c>
      <c r="AI19" s="14">
        <v>-0.00722</v>
      </c>
      <c r="AJ19" s="2">
        <f t="shared" si="17"/>
        <v>-0.18722</v>
      </c>
      <c r="AK19" s="16">
        <f t="shared" si="18"/>
        <v>0.730237246</v>
      </c>
      <c r="AL19" s="16">
        <f t="shared" si="19"/>
        <v>181.7122363</v>
      </c>
      <c r="AM19" s="16">
        <f t="shared" si="20"/>
        <v>17.22419922</v>
      </c>
      <c r="AN19" s="16">
        <f t="shared" si="21"/>
        <v>0.997350179</v>
      </c>
      <c r="AO19" s="17">
        <f t="shared" si="22"/>
        <v>0.0000008413181673</v>
      </c>
      <c r="AP19" s="18">
        <f t="shared" si="23"/>
        <v>0.0000008390888247</v>
      </c>
      <c r="AV19" s="30">
        <f t="shared" si="35"/>
        <v>0.0055215</v>
      </c>
      <c r="AW19" s="14">
        <v>0.0012</v>
      </c>
      <c r="AX19" s="2">
        <f t="shared" si="24"/>
        <v>-0.1788</v>
      </c>
      <c r="AY19" s="16">
        <f t="shared" si="25"/>
        <v>0.70485684</v>
      </c>
      <c r="AZ19" s="16">
        <f t="shared" si="26"/>
        <v>175.3965761</v>
      </c>
      <c r="BA19" s="16">
        <f t="shared" si="27"/>
        <v>16.92222671</v>
      </c>
      <c r="BB19" s="16">
        <f t="shared" si="28"/>
        <v>0.9859212261</v>
      </c>
      <c r="BC19" s="17">
        <f t="shared" si="29"/>
        <v>0.000004470010707</v>
      </c>
      <c r="BD19" s="18">
        <f t="shared" si="30"/>
        <v>0.000004407078437</v>
      </c>
    </row>
    <row r="20">
      <c r="F20" s="30">
        <f t="shared" si="32"/>
        <v>0.005839</v>
      </c>
      <c r="G20" s="14">
        <v>-0.03051</v>
      </c>
      <c r="H20" s="15">
        <f t="shared" si="3"/>
        <v>-0.21051</v>
      </c>
      <c r="I20" s="16">
        <f t="shared" si="4"/>
        <v>0.800440293</v>
      </c>
      <c r="J20" s="16">
        <f t="shared" si="5"/>
        <v>199.1815625</v>
      </c>
      <c r="K20" s="16">
        <f t="shared" si="6"/>
        <v>18.03314692</v>
      </c>
      <c r="L20" s="16">
        <f t="shared" si="7"/>
        <v>1.002275918</v>
      </c>
      <c r="M20" s="17">
        <f t="shared" si="8"/>
        <v>-0.0000007226039536</v>
      </c>
      <c r="N20" s="18">
        <f t="shared" si="9"/>
        <v>-0.0000007242485409</v>
      </c>
      <c r="T20" s="30">
        <f t="shared" si="33"/>
        <v>0.005839</v>
      </c>
      <c r="U20" s="14">
        <v>-0.01949</v>
      </c>
      <c r="V20" s="2">
        <f t="shared" si="10"/>
        <v>-0.19949</v>
      </c>
      <c r="W20" s="16">
        <f t="shared" si="11"/>
        <v>0.767222707</v>
      </c>
      <c r="X20" s="16">
        <f t="shared" si="12"/>
        <v>190.9156984</v>
      </c>
      <c r="Y20" s="16">
        <f t="shared" si="13"/>
        <v>17.65500211</v>
      </c>
      <c r="Z20" s="16">
        <f t="shared" si="14"/>
        <v>1.02402074</v>
      </c>
      <c r="AA20" s="17">
        <f t="shared" si="15"/>
        <v>-0.000007626584961</v>
      </c>
      <c r="AB20" s="18">
        <f t="shared" si="16"/>
        <v>-0.000007809781176</v>
      </c>
      <c r="AH20" s="30">
        <f t="shared" si="34"/>
        <v>0.005839</v>
      </c>
      <c r="AI20" s="14">
        <v>-0.00793</v>
      </c>
      <c r="AJ20" s="2">
        <f t="shared" si="17"/>
        <v>-0.18793</v>
      </c>
      <c r="AK20" s="16">
        <f t="shared" si="18"/>
        <v>0.732377399</v>
      </c>
      <c r="AL20" s="16">
        <f t="shared" si="19"/>
        <v>182.244792</v>
      </c>
      <c r="AM20" s="16">
        <f t="shared" si="20"/>
        <v>17.24942079</v>
      </c>
      <c r="AN20" s="16">
        <f t="shared" si="21"/>
        <v>0.9988106087</v>
      </c>
      <c r="AO20" s="17">
        <f t="shared" si="22"/>
        <v>0.000000377631732</v>
      </c>
      <c r="AP20" s="18">
        <f t="shared" si="23"/>
        <v>0.0000003771825801</v>
      </c>
      <c r="AV20" s="30">
        <f t="shared" si="35"/>
        <v>0.005839</v>
      </c>
      <c r="AW20" s="14">
        <v>0.00224</v>
      </c>
      <c r="AX20" s="2">
        <f t="shared" si="24"/>
        <v>-0.17776</v>
      </c>
      <c r="AY20" s="16">
        <f t="shared" si="25"/>
        <v>0.701721968</v>
      </c>
      <c r="AZ20" s="16">
        <f t="shared" si="26"/>
        <v>174.6164945</v>
      </c>
      <c r="BA20" s="16">
        <f t="shared" si="27"/>
        <v>16.88455372</v>
      </c>
      <c r="BB20" s="16">
        <f t="shared" si="28"/>
        <v>0.9837263258</v>
      </c>
      <c r="BC20" s="17">
        <f t="shared" si="29"/>
        <v>0.000005166891567</v>
      </c>
      <c r="BD20" s="18">
        <f t="shared" si="30"/>
        <v>0.000005082807257</v>
      </c>
    </row>
    <row r="21">
      <c r="F21" s="30">
        <f t="shared" si="32"/>
        <v>0.0061565</v>
      </c>
      <c r="G21" s="14">
        <v>-0.03165</v>
      </c>
      <c r="H21" s="15">
        <f t="shared" si="3"/>
        <v>-0.21165</v>
      </c>
      <c r="I21" s="16">
        <f t="shared" si="4"/>
        <v>0.803876595</v>
      </c>
      <c r="J21" s="16">
        <f t="shared" si="5"/>
        <v>200.0366519</v>
      </c>
      <c r="K21" s="16">
        <f t="shared" si="6"/>
        <v>18.07181375</v>
      </c>
      <c r="L21" s="16">
        <f t="shared" si="7"/>
        <v>1.004425007</v>
      </c>
      <c r="M21" s="17">
        <f t="shared" si="8"/>
        <v>-0.000001404939588</v>
      </c>
      <c r="N21" s="18">
        <f t="shared" si="9"/>
        <v>-0.000001411156455</v>
      </c>
      <c r="T21" s="30">
        <f t="shared" si="33"/>
        <v>0.0061565</v>
      </c>
      <c r="U21" s="14">
        <v>-0.01752</v>
      </c>
      <c r="V21" s="2">
        <f t="shared" si="10"/>
        <v>-0.19752</v>
      </c>
      <c r="W21" s="16">
        <f t="shared" si="11"/>
        <v>0.761284536</v>
      </c>
      <c r="X21" s="16">
        <f t="shared" si="12"/>
        <v>189.4380439</v>
      </c>
      <c r="Y21" s="16">
        <f t="shared" si="13"/>
        <v>17.58654606</v>
      </c>
      <c r="Z21" s="16">
        <f t="shared" si="14"/>
        <v>1.020050171</v>
      </c>
      <c r="AA21" s="17">
        <f t="shared" si="15"/>
        <v>-0.000006365929153</v>
      </c>
      <c r="AB21" s="18">
        <f t="shared" si="16"/>
        <v>-0.000006493567118</v>
      </c>
      <c r="AH21" s="30">
        <f t="shared" si="34"/>
        <v>0.0061565</v>
      </c>
      <c r="AI21" s="14">
        <v>-0.00865</v>
      </c>
      <c r="AJ21" s="2">
        <f t="shared" si="17"/>
        <v>-0.18865</v>
      </c>
      <c r="AK21" s="16">
        <f t="shared" si="18"/>
        <v>0.734547695</v>
      </c>
      <c r="AL21" s="16">
        <f t="shared" si="19"/>
        <v>182.7848484</v>
      </c>
      <c r="AM21" s="16">
        <f t="shared" si="20"/>
        <v>17.27495998</v>
      </c>
      <c r="AN21" s="16">
        <f t="shared" si="21"/>
        <v>1.00028943</v>
      </c>
      <c r="AO21" s="17">
        <f t="shared" si="22"/>
        <v>-0.00000009189414367</v>
      </c>
      <c r="AP21" s="18">
        <f t="shared" si="23"/>
        <v>-0.00000009192074063</v>
      </c>
      <c r="AV21" s="30">
        <f t="shared" si="35"/>
        <v>0.0061565</v>
      </c>
      <c r="AW21" s="14">
        <v>4.4E-4</v>
      </c>
      <c r="AX21" s="2">
        <f t="shared" si="24"/>
        <v>-0.17956</v>
      </c>
      <c r="AY21" s="16">
        <f t="shared" si="25"/>
        <v>0.707147708</v>
      </c>
      <c r="AZ21" s="16">
        <f t="shared" si="26"/>
        <v>175.9666357</v>
      </c>
      <c r="BA21" s="16">
        <f t="shared" si="27"/>
        <v>16.94970402</v>
      </c>
      <c r="BB21" s="16">
        <f t="shared" si="28"/>
        <v>0.9875221066</v>
      </c>
      <c r="BC21" s="17">
        <f t="shared" si="29"/>
        <v>0.000003961731141</v>
      </c>
      <c r="BD21" s="18">
        <f t="shared" si="30"/>
        <v>0.000003912297082</v>
      </c>
    </row>
    <row r="22">
      <c r="F22" s="30">
        <f t="shared" si="32"/>
        <v>0.006474</v>
      </c>
      <c r="G22" s="14">
        <v>-0.02721</v>
      </c>
      <c r="H22" s="15">
        <f t="shared" si="3"/>
        <v>-0.20721</v>
      </c>
      <c r="I22" s="16">
        <f t="shared" si="4"/>
        <v>0.790493103</v>
      </c>
      <c r="J22" s="16">
        <f t="shared" si="5"/>
        <v>196.7063038</v>
      </c>
      <c r="K22" s="16">
        <f t="shared" si="6"/>
        <v>17.92074633</v>
      </c>
      <c r="L22" s="16">
        <f t="shared" si="7"/>
        <v>0.996028733</v>
      </c>
      <c r="M22" s="17">
        <f t="shared" si="8"/>
        <v>0.000001260877266</v>
      </c>
      <c r="N22" s="18">
        <f t="shared" si="9"/>
        <v>0.000001255869985</v>
      </c>
      <c r="T22" s="30">
        <f t="shared" si="33"/>
        <v>0.006474</v>
      </c>
      <c r="U22" s="14">
        <v>-0.01821</v>
      </c>
      <c r="V22" s="2">
        <f t="shared" si="10"/>
        <v>-0.19821</v>
      </c>
      <c r="W22" s="16">
        <f t="shared" si="11"/>
        <v>0.763364403</v>
      </c>
      <c r="X22" s="16">
        <f t="shared" si="12"/>
        <v>189.955598</v>
      </c>
      <c r="Y22" s="16">
        <f t="shared" si="13"/>
        <v>17.61055333</v>
      </c>
      <c r="Z22" s="16">
        <f t="shared" si="14"/>
        <v>1.021442634</v>
      </c>
      <c r="AA22" s="17">
        <f t="shared" si="15"/>
        <v>-0.000006808036261</v>
      </c>
      <c r="AB22" s="18">
        <f t="shared" si="16"/>
        <v>-0.00000695401849</v>
      </c>
      <c r="AH22" s="30">
        <f t="shared" si="34"/>
        <v>0.006474</v>
      </c>
      <c r="AI22" s="14">
        <v>-0.00878</v>
      </c>
      <c r="AJ22" s="2">
        <f t="shared" si="17"/>
        <v>-0.18878</v>
      </c>
      <c r="AK22" s="16">
        <f t="shared" si="18"/>
        <v>0.734939554</v>
      </c>
      <c r="AL22" s="16">
        <f t="shared" si="19"/>
        <v>182.8823586</v>
      </c>
      <c r="AM22" s="16">
        <f t="shared" si="20"/>
        <v>17.2795672</v>
      </c>
      <c r="AN22" s="16">
        <f t="shared" si="21"/>
        <v>1.000556207</v>
      </c>
      <c r="AO22" s="17">
        <f t="shared" si="22"/>
        <v>-0.0000001765956883</v>
      </c>
      <c r="AP22" s="18">
        <f t="shared" si="23"/>
        <v>-0.000000176693912</v>
      </c>
      <c r="AV22" s="30">
        <f t="shared" si="35"/>
        <v>0.006474</v>
      </c>
      <c r="AW22" s="14">
        <v>0.00435</v>
      </c>
      <c r="AX22" s="2">
        <f t="shared" si="24"/>
        <v>-0.17565</v>
      </c>
      <c r="AY22" s="16">
        <f t="shared" si="25"/>
        <v>0.695361795</v>
      </c>
      <c r="AZ22" s="16">
        <f t="shared" si="26"/>
        <v>173.0338291</v>
      </c>
      <c r="BA22" s="16">
        <f t="shared" si="27"/>
        <v>16.80786157</v>
      </c>
      <c r="BB22" s="16">
        <f t="shared" si="28"/>
        <v>0.979258095</v>
      </c>
      <c r="BC22" s="17">
        <f t="shared" si="29"/>
        <v>0.000006585554823</v>
      </c>
      <c r="BD22" s="18">
        <f t="shared" si="30"/>
        <v>0.000006448957871</v>
      </c>
    </row>
    <row r="23">
      <c r="F23" s="30">
        <f t="shared" si="32"/>
        <v>0.0067915</v>
      </c>
      <c r="G23" s="14">
        <v>-0.03056</v>
      </c>
      <c r="H23" s="15">
        <f t="shared" si="3"/>
        <v>-0.21056</v>
      </c>
      <c r="I23" s="16">
        <f t="shared" si="4"/>
        <v>0.800591008</v>
      </c>
      <c r="J23" s="16">
        <f t="shared" si="5"/>
        <v>199.2190664</v>
      </c>
      <c r="K23" s="16">
        <f t="shared" si="6"/>
        <v>18.03484457</v>
      </c>
      <c r="L23" s="16">
        <f t="shared" si="7"/>
        <v>1.002370273</v>
      </c>
      <c r="M23" s="17">
        <f t="shared" si="8"/>
        <v>-0.0000007525616299</v>
      </c>
      <c r="N23" s="18">
        <f t="shared" si="9"/>
        <v>-0.0000007543454063</v>
      </c>
      <c r="T23" s="30">
        <f t="shared" si="33"/>
        <v>0.0067915</v>
      </c>
      <c r="U23" s="14">
        <v>-0.01826</v>
      </c>
      <c r="V23" s="2">
        <f t="shared" si="10"/>
        <v>-0.19826</v>
      </c>
      <c r="W23" s="16">
        <f t="shared" si="11"/>
        <v>0.763515118</v>
      </c>
      <c r="X23" s="16">
        <f t="shared" si="12"/>
        <v>189.993102</v>
      </c>
      <c r="Y23" s="16">
        <f t="shared" si="13"/>
        <v>17.61229172</v>
      </c>
      <c r="Z23" s="16">
        <f t="shared" si="14"/>
        <v>1.021543463</v>
      </c>
      <c r="AA23" s="17">
        <f t="shared" si="15"/>
        <v>-0.000006840049592</v>
      </c>
      <c r="AB23" s="18">
        <f t="shared" si="16"/>
        <v>-0.000006987407949</v>
      </c>
      <c r="AH23" s="30">
        <f t="shared" si="34"/>
        <v>0.0067915</v>
      </c>
      <c r="AI23" s="14">
        <v>-0.00685</v>
      </c>
      <c r="AJ23" s="2">
        <f t="shared" si="17"/>
        <v>-0.18685</v>
      </c>
      <c r="AK23" s="16">
        <f t="shared" si="18"/>
        <v>0.729121955</v>
      </c>
      <c r="AL23" s="16">
        <f t="shared" si="19"/>
        <v>181.4347073</v>
      </c>
      <c r="AM23" s="16">
        <f t="shared" si="20"/>
        <v>17.21104094</v>
      </c>
      <c r="AN23" s="16">
        <f t="shared" si="21"/>
        <v>0.9965882617</v>
      </c>
      <c r="AO23" s="17">
        <f t="shared" si="22"/>
        <v>0.000001083226897</v>
      </c>
      <c r="AP23" s="18">
        <f t="shared" si="23"/>
        <v>0.00000107953121</v>
      </c>
      <c r="AV23" s="30">
        <f t="shared" si="35"/>
        <v>0.0067915</v>
      </c>
      <c r="AW23" s="14">
        <v>1.3E-4</v>
      </c>
      <c r="AX23" s="2">
        <f t="shared" si="24"/>
        <v>-0.17987</v>
      </c>
      <c r="AY23" s="16">
        <f t="shared" si="25"/>
        <v>0.708082141</v>
      </c>
      <c r="AZ23" s="16">
        <f t="shared" si="26"/>
        <v>176.19916</v>
      </c>
      <c r="BA23" s="16">
        <f t="shared" si="27"/>
        <v>16.96089909</v>
      </c>
      <c r="BB23" s="16">
        <f t="shared" si="28"/>
        <v>0.9881743527</v>
      </c>
      <c r="BC23" s="17">
        <f t="shared" si="29"/>
        <v>0.000003754643019</v>
      </c>
      <c r="BD23" s="18">
        <f t="shared" si="30"/>
        <v>0.000003710241935</v>
      </c>
    </row>
    <row r="24">
      <c r="F24" s="30">
        <f t="shared" si="32"/>
        <v>0.007109</v>
      </c>
      <c r="G24" s="14">
        <v>-0.02622</v>
      </c>
      <c r="H24" s="15">
        <f t="shared" si="3"/>
        <v>-0.20622</v>
      </c>
      <c r="I24" s="16">
        <f t="shared" si="4"/>
        <v>0.787508946</v>
      </c>
      <c r="J24" s="16">
        <f t="shared" si="5"/>
        <v>195.9637261</v>
      </c>
      <c r="K24" s="16">
        <f t="shared" si="6"/>
        <v>17.88688842</v>
      </c>
      <c r="L24" s="16">
        <f t="shared" si="7"/>
        <v>0.9941469224</v>
      </c>
      <c r="M24" s="17">
        <f t="shared" si="8"/>
        <v>0.000001858352127</v>
      </c>
      <c r="N24" s="18">
        <f t="shared" si="9"/>
        <v>0.000001847475048</v>
      </c>
      <c r="T24" s="30">
        <f t="shared" si="33"/>
        <v>0.007109</v>
      </c>
      <c r="U24" s="14">
        <v>-0.01453</v>
      </c>
      <c r="V24" s="2">
        <f t="shared" si="10"/>
        <v>-0.19453</v>
      </c>
      <c r="W24" s="16">
        <f t="shared" si="11"/>
        <v>0.752271779</v>
      </c>
      <c r="X24" s="16">
        <f t="shared" si="12"/>
        <v>187.1953095</v>
      </c>
      <c r="Y24" s="16">
        <f t="shared" si="13"/>
        <v>17.4821336</v>
      </c>
      <c r="Z24" s="16">
        <f t="shared" si="14"/>
        <v>1.013994067</v>
      </c>
      <c r="AA24" s="17">
        <f t="shared" si="15"/>
        <v>-0.000004443116128</v>
      </c>
      <c r="AB24" s="18">
        <f t="shared" si="16"/>
        <v>-0.000004505293391</v>
      </c>
      <c r="AH24" s="30">
        <f t="shared" si="34"/>
        <v>0.007109</v>
      </c>
      <c r="AI24" s="14">
        <v>-0.00573</v>
      </c>
      <c r="AJ24" s="2">
        <f t="shared" si="17"/>
        <v>-0.18573</v>
      </c>
      <c r="AK24" s="16">
        <f t="shared" si="18"/>
        <v>0.725745939</v>
      </c>
      <c r="AL24" s="16">
        <f t="shared" si="19"/>
        <v>180.5946195</v>
      </c>
      <c r="AM24" s="16">
        <f t="shared" si="20"/>
        <v>17.17114901</v>
      </c>
      <c r="AN24" s="16">
        <f t="shared" si="21"/>
        <v>0.994278359</v>
      </c>
      <c r="AO24" s="17">
        <f t="shared" si="22"/>
        <v>0.000001816621011</v>
      </c>
      <c r="AP24" s="18">
        <f t="shared" si="23"/>
        <v>0.000001806226957</v>
      </c>
      <c r="AV24" s="30">
        <f t="shared" si="35"/>
        <v>0.007109</v>
      </c>
      <c r="AW24" s="14">
        <v>-0.00154</v>
      </c>
      <c r="AX24" s="2">
        <f t="shared" si="24"/>
        <v>-0.18154</v>
      </c>
      <c r="AY24" s="16">
        <f t="shared" si="25"/>
        <v>0.713116022</v>
      </c>
      <c r="AZ24" s="16">
        <f t="shared" si="26"/>
        <v>177.4517909</v>
      </c>
      <c r="BA24" s="16">
        <f t="shared" si="27"/>
        <v>17.02108133</v>
      </c>
      <c r="BB24" s="16">
        <f t="shared" si="28"/>
        <v>0.991680685</v>
      </c>
      <c r="BC24" s="17">
        <f t="shared" si="29"/>
        <v>0.000002641382528</v>
      </c>
      <c r="BD24" s="18">
        <f t="shared" si="30"/>
        <v>0.000002619408035</v>
      </c>
    </row>
    <row r="25">
      <c r="F25" s="30">
        <f t="shared" si="32"/>
        <v>0.0074265</v>
      </c>
      <c r="G25" s="14">
        <v>-0.02618</v>
      </c>
      <c r="H25" s="15">
        <f t="shared" si="3"/>
        <v>-0.20618</v>
      </c>
      <c r="I25" s="16">
        <f t="shared" si="4"/>
        <v>0.787388374</v>
      </c>
      <c r="J25" s="16">
        <f t="shared" si="5"/>
        <v>195.933723</v>
      </c>
      <c r="K25" s="16">
        <f t="shared" si="6"/>
        <v>17.88551908</v>
      </c>
      <c r="L25" s="16">
        <f t="shared" si="7"/>
        <v>0.9940708148</v>
      </c>
      <c r="M25" s="17">
        <f t="shared" si="8"/>
        <v>0.000001882516298</v>
      </c>
      <c r="N25" s="18">
        <f t="shared" si="9"/>
        <v>0.00000187135451</v>
      </c>
      <c r="T25" s="30">
        <f t="shared" si="33"/>
        <v>0.0074265</v>
      </c>
      <c r="U25" s="14">
        <v>-0.0163</v>
      </c>
      <c r="V25" s="2">
        <f t="shared" si="10"/>
        <v>-0.1963</v>
      </c>
      <c r="W25" s="16">
        <f t="shared" si="11"/>
        <v>0.75760709</v>
      </c>
      <c r="X25" s="16">
        <f t="shared" si="12"/>
        <v>188.5229483</v>
      </c>
      <c r="Y25" s="16">
        <f t="shared" si="13"/>
        <v>17.54401803</v>
      </c>
      <c r="Z25" s="16">
        <f t="shared" si="14"/>
        <v>1.017583471</v>
      </c>
      <c r="AA25" s="17">
        <f t="shared" si="15"/>
        <v>-0.000005582752037</v>
      </c>
      <c r="AB25" s="18">
        <f t="shared" si="16"/>
        <v>-0.000005680916195</v>
      </c>
      <c r="AH25" s="30">
        <f t="shared" si="34"/>
        <v>0.0074265</v>
      </c>
      <c r="AI25" s="14">
        <v>-0.0083</v>
      </c>
      <c r="AJ25" s="2">
        <f t="shared" si="17"/>
        <v>-0.1883</v>
      </c>
      <c r="AK25" s="16">
        <f t="shared" si="18"/>
        <v>0.73349269</v>
      </c>
      <c r="AL25" s="16">
        <f t="shared" si="19"/>
        <v>182.522321</v>
      </c>
      <c r="AM25" s="16">
        <f t="shared" si="20"/>
        <v>17.26254981</v>
      </c>
      <c r="AN25" s="16">
        <f t="shared" si="21"/>
        <v>0.999570832</v>
      </c>
      <c r="AO25" s="17">
        <f t="shared" si="22"/>
        <v>0.000000136260838</v>
      </c>
      <c r="AP25" s="18">
        <f t="shared" si="23"/>
        <v>0.0000001362023593</v>
      </c>
      <c r="AV25" s="30">
        <f t="shared" si="35"/>
        <v>0.0074265</v>
      </c>
      <c r="AW25" s="14">
        <v>1.4E-4</v>
      </c>
      <c r="AX25" s="2">
        <f t="shared" si="24"/>
        <v>-0.17986</v>
      </c>
      <c r="AY25" s="16">
        <f t="shared" si="25"/>
        <v>0.708051998</v>
      </c>
      <c r="AZ25" s="16">
        <f t="shared" si="26"/>
        <v>176.1916592</v>
      </c>
      <c r="BA25" s="16">
        <f t="shared" si="27"/>
        <v>16.96053807</v>
      </c>
      <c r="BB25" s="16">
        <f t="shared" si="28"/>
        <v>0.9881533192</v>
      </c>
      <c r="BC25" s="17">
        <f t="shared" si="29"/>
        <v>0.000003761321147</v>
      </c>
      <c r="BD25" s="18">
        <f t="shared" si="30"/>
        <v>0.000003716761976</v>
      </c>
    </row>
    <row r="26">
      <c r="F26" s="31"/>
      <c r="G26" s="32"/>
      <c r="H26" s="32"/>
      <c r="I26" s="33" t="s">
        <v>35</v>
      </c>
      <c r="J26" s="34">
        <f>AVERAGE(J13:J25)</f>
        <v>198.2780065</v>
      </c>
      <c r="K26" s="32"/>
      <c r="L26" s="33" t="s">
        <v>36</v>
      </c>
      <c r="M26" s="35">
        <f t="shared" ref="M26:N26" si="40">SUM(M2:M25)</f>
        <v>0.0001857107191</v>
      </c>
      <c r="N26" s="36">
        <f t="shared" si="40"/>
        <v>0.0001694869487</v>
      </c>
      <c r="T26" s="30">
        <f t="shared" si="33"/>
        <v>0.007744</v>
      </c>
      <c r="U26" s="14">
        <v>-0.01681</v>
      </c>
      <c r="V26" s="2">
        <f t="shared" si="10"/>
        <v>-0.19681</v>
      </c>
      <c r="W26" s="16">
        <f t="shared" si="11"/>
        <v>0.759144383</v>
      </c>
      <c r="X26" s="16">
        <f t="shared" si="12"/>
        <v>188.9054883</v>
      </c>
      <c r="Y26" s="16">
        <f t="shared" si="13"/>
        <v>17.56180867</v>
      </c>
      <c r="Z26" s="16">
        <f t="shared" si="14"/>
        <v>1.018615359</v>
      </c>
      <c r="AA26" s="17">
        <f t="shared" si="15"/>
        <v>-0.000005910376448</v>
      </c>
      <c r="AB26" s="18">
        <f t="shared" si="16"/>
        <v>-0.000006020400227</v>
      </c>
      <c r="AH26" s="30">
        <f t="shared" si="34"/>
        <v>0.007744</v>
      </c>
      <c r="AI26" s="14">
        <v>-0.00775</v>
      </c>
      <c r="AJ26" s="2">
        <f t="shared" si="17"/>
        <v>-0.18775</v>
      </c>
      <c r="AK26" s="16">
        <f t="shared" si="18"/>
        <v>0.731834825</v>
      </c>
      <c r="AL26" s="16">
        <f t="shared" si="19"/>
        <v>182.1097779</v>
      </c>
      <c r="AM26" s="16">
        <f t="shared" si="20"/>
        <v>17.24303008</v>
      </c>
      <c r="AN26" s="16">
        <f t="shared" si="21"/>
        <v>0.9984405611</v>
      </c>
      <c r="AO26" s="17">
        <f t="shared" si="22"/>
        <v>0.0000004951218618</v>
      </c>
      <c r="AP26" s="18">
        <f t="shared" si="23"/>
        <v>0.0000004943497495</v>
      </c>
      <c r="AV26" s="30">
        <f t="shared" si="35"/>
        <v>0.007744</v>
      </c>
      <c r="AW26" s="14">
        <v>-5.9E-4</v>
      </c>
      <c r="AX26" s="2">
        <f t="shared" si="24"/>
        <v>-0.18059</v>
      </c>
      <c r="AY26" s="16">
        <f t="shared" si="25"/>
        <v>0.710252437</v>
      </c>
      <c r="AZ26" s="16">
        <f t="shared" si="26"/>
        <v>176.7392164</v>
      </c>
      <c r="BA26" s="16">
        <f t="shared" si="27"/>
        <v>16.98687207</v>
      </c>
      <c r="BB26" s="16">
        <f t="shared" si="28"/>
        <v>0.9896875882</v>
      </c>
      <c r="BC26" s="17">
        <f t="shared" si="29"/>
        <v>0.000003274190758</v>
      </c>
      <c r="BD26" s="18">
        <f t="shared" si="30"/>
        <v>0.000003240425955</v>
      </c>
    </row>
    <row r="27">
      <c r="T27" s="30">
        <f t="shared" si="33"/>
        <v>0.0080615</v>
      </c>
      <c r="U27" s="14">
        <v>-0.01859</v>
      </c>
      <c r="V27" s="2">
        <f t="shared" si="10"/>
        <v>-0.19859</v>
      </c>
      <c r="W27" s="16">
        <f t="shared" si="11"/>
        <v>0.764509837</v>
      </c>
      <c r="X27" s="16">
        <f t="shared" si="12"/>
        <v>190.2406278</v>
      </c>
      <c r="Y27" s="16">
        <f t="shared" si="13"/>
        <v>17.62376076</v>
      </c>
      <c r="Z27" s="16">
        <f t="shared" si="14"/>
        <v>1.022208688</v>
      </c>
      <c r="AA27" s="17">
        <f t="shared" si="15"/>
        <v>-0.000007051258374</v>
      </c>
      <c r="AB27" s="18">
        <f t="shared" si="16"/>
        <v>-0.00000720785757</v>
      </c>
      <c r="AH27" s="30">
        <f t="shared" si="34"/>
        <v>0.0080615</v>
      </c>
      <c r="AI27" s="14">
        <v>-0.00533</v>
      </c>
      <c r="AJ27" s="2">
        <f t="shared" si="17"/>
        <v>-0.18533</v>
      </c>
      <c r="AK27" s="16">
        <f t="shared" si="18"/>
        <v>0.724540219</v>
      </c>
      <c r="AL27" s="16">
        <f t="shared" si="19"/>
        <v>180.2945881</v>
      </c>
      <c r="AM27" s="16">
        <f t="shared" si="20"/>
        <v>17.15687941</v>
      </c>
      <c r="AN27" s="16">
        <f t="shared" si="21"/>
        <v>0.9934520922</v>
      </c>
      <c r="AO27" s="17">
        <f t="shared" si="22"/>
        <v>0.000002078960738</v>
      </c>
      <c r="AP27" s="18">
        <f t="shared" si="23"/>
        <v>0.000002065347895</v>
      </c>
      <c r="AV27" s="30">
        <f t="shared" si="35"/>
        <v>0.0080615</v>
      </c>
      <c r="AW27" s="14">
        <v>-0.00394</v>
      </c>
      <c r="AX27" s="2">
        <f t="shared" si="24"/>
        <v>-0.18394</v>
      </c>
      <c r="AY27" s="16">
        <f t="shared" si="25"/>
        <v>0.720350342</v>
      </c>
      <c r="AZ27" s="16">
        <f t="shared" si="26"/>
        <v>179.2519791</v>
      </c>
      <c r="BA27" s="16">
        <f t="shared" si="27"/>
        <v>17.10720002</v>
      </c>
      <c r="BB27" s="16">
        <f t="shared" si="28"/>
        <v>0.996698124</v>
      </c>
      <c r="BC27" s="17">
        <f t="shared" si="29"/>
        <v>0.000001048345635</v>
      </c>
      <c r="BD27" s="18">
        <f t="shared" si="30"/>
        <v>0.000001044884128</v>
      </c>
    </row>
    <row r="28">
      <c r="T28" s="30">
        <f t="shared" si="33"/>
        <v>0.008379</v>
      </c>
      <c r="U28" s="14">
        <v>-0.01521</v>
      </c>
      <c r="V28" s="2">
        <f t="shared" si="10"/>
        <v>-0.19521</v>
      </c>
      <c r="W28" s="16">
        <f t="shared" si="11"/>
        <v>0.754321503</v>
      </c>
      <c r="X28" s="16">
        <f t="shared" si="12"/>
        <v>187.7053628</v>
      </c>
      <c r="Y28" s="16">
        <f t="shared" si="13"/>
        <v>17.50593429</v>
      </c>
      <c r="Z28" s="16">
        <f t="shared" si="14"/>
        <v>1.015374548</v>
      </c>
      <c r="AA28" s="17">
        <f t="shared" si="15"/>
        <v>-0.000004881418917</v>
      </c>
      <c r="AB28" s="18">
        <f t="shared" si="16"/>
        <v>-0.000004956468526</v>
      </c>
      <c r="AH28" s="30">
        <f t="shared" si="34"/>
        <v>0.008379</v>
      </c>
      <c r="AI28" s="14">
        <v>-0.00732</v>
      </c>
      <c r="AJ28" s="2">
        <f t="shared" si="17"/>
        <v>-0.18732</v>
      </c>
      <c r="AK28" s="16">
        <f t="shared" si="18"/>
        <v>0.730538676</v>
      </c>
      <c r="AL28" s="16">
        <f t="shared" si="19"/>
        <v>181.7872441</v>
      </c>
      <c r="AM28" s="16">
        <f t="shared" si="20"/>
        <v>17.22775379</v>
      </c>
      <c r="AN28" s="16">
        <f t="shared" si="21"/>
        <v>0.9975560027</v>
      </c>
      <c r="AO28" s="17">
        <f t="shared" si="22"/>
        <v>0.0000007759691462</v>
      </c>
      <c r="AP28" s="18">
        <f t="shared" si="23"/>
        <v>0.0000007740726796</v>
      </c>
      <c r="AV28" s="30">
        <f t="shared" si="35"/>
        <v>0.008379</v>
      </c>
      <c r="AW28" s="14">
        <v>-0.00283</v>
      </c>
      <c r="AX28" s="2">
        <f t="shared" si="24"/>
        <v>-0.18283</v>
      </c>
      <c r="AY28" s="16">
        <f t="shared" si="25"/>
        <v>0.717004469</v>
      </c>
      <c r="AZ28" s="16">
        <f t="shared" si="26"/>
        <v>178.4193921</v>
      </c>
      <c r="BA28" s="16">
        <f t="shared" si="27"/>
        <v>17.06742414</v>
      </c>
      <c r="BB28" s="16">
        <f t="shared" si="28"/>
        <v>0.9943807053</v>
      </c>
      <c r="BC28" s="17">
        <f t="shared" si="29"/>
        <v>0.000001784126082</v>
      </c>
      <c r="BD28" s="18">
        <f t="shared" si="30"/>
        <v>0.000001774100551</v>
      </c>
    </row>
    <row r="29">
      <c r="T29" s="30">
        <f t="shared" si="33"/>
        <v>0.0086965</v>
      </c>
      <c r="U29" s="14">
        <v>-0.01304</v>
      </c>
      <c r="V29" s="2">
        <f t="shared" si="10"/>
        <v>-0.19304</v>
      </c>
      <c r="W29" s="16">
        <f t="shared" si="11"/>
        <v>0.747780472</v>
      </c>
      <c r="X29" s="16">
        <f t="shared" si="12"/>
        <v>186.0776927</v>
      </c>
      <c r="Y29" s="16">
        <f t="shared" si="13"/>
        <v>17.42986846</v>
      </c>
      <c r="Z29" s="16">
        <f t="shared" si="14"/>
        <v>1.010962598</v>
      </c>
      <c r="AA29" s="17">
        <f t="shared" si="15"/>
        <v>-0.000003480624866</v>
      </c>
      <c r="AB29" s="18">
        <f t="shared" si="16"/>
        <v>-0.000003518781557</v>
      </c>
      <c r="AH29" s="30">
        <f t="shared" si="34"/>
        <v>0.0086965</v>
      </c>
      <c r="AI29" s="14">
        <v>-0.00571</v>
      </c>
      <c r="AJ29" s="2">
        <f t="shared" si="17"/>
        <v>-0.18571</v>
      </c>
      <c r="AK29" s="16">
        <f t="shared" si="18"/>
        <v>0.725685653</v>
      </c>
      <c r="AL29" s="16">
        <f t="shared" si="19"/>
        <v>180.5796179</v>
      </c>
      <c r="AM29" s="16">
        <f t="shared" si="20"/>
        <v>17.17043581</v>
      </c>
      <c r="AN29" s="16">
        <f t="shared" si="21"/>
        <v>0.994237062</v>
      </c>
      <c r="AO29" s="17">
        <f t="shared" si="22"/>
        <v>0.000001829732819</v>
      </c>
      <c r="AP29" s="18">
        <f t="shared" si="23"/>
        <v>0.000001819188182</v>
      </c>
      <c r="AV29" s="30">
        <f t="shared" si="35"/>
        <v>0.0086965</v>
      </c>
      <c r="AW29" s="14">
        <v>2.8E-4</v>
      </c>
      <c r="AX29" s="2">
        <f t="shared" si="24"/>
        <v>-0.17972</v>
      </c>
      <c r="AY29" s="16">
        <f t="shared" si="25"/>
        <v>0.707629996</v>
      </c>
      <c r="AZ29" s="16">
        <f t="shared" si="26"/>
        <v>176.0866482</v>
      </c>
      <c r="BA29" s="16">
        <f t="shared" si="27"/>
        <v>16.95548304</v>
      </c>
      <c r="BB29" s="16">
        <f t="shared" si="28"/>
        <v>0.9878588035</v>
      </c>
      <c r="BC29" s="17">
        <f t="shared" si="29"/>
        <v>0.000003854829875</v>
      </c>
      <c r="BD29" s="18">
        <f t="shared" si="30"/>
        <v>0.000003808027628</v>
      </c>
    </row>
    <row r="30">
      <c r="T30" s="30">
        <f t="shared" si="33"/>
        <v>0.009014</v>
      </c>
      <c r="U30" s="14">
        <v>-0.01291</v>
      </c>
      <c r="V30" s="2">
        <f t="shared" si="10"/>
        <v>-0.19291</v>
      </c>
      <c r="W30" s="16">
        <f t="shared" si="11"/>
        <v>0.747388613</v>
      </c>
      <c r="X30" s="16">
        <f t="shared" si="12"/>
        <v>185.9801825</v>
      </c>
      <c r="Y30" s="16">
        <f t="shared" si="13"/>
        <v>17.42530098</v>
      </c>
      <c r="Z30" s="16">
        <f t="shared" si="14"/>
        <v>1.010697676</v>
      </c>
      <c r="AA30" s="17">
        <f t="shared" si="15"/>
        <v>-0.000003396512193</v>
      </c>
      <c r="AB30" s="18">
        <f t="shared" si="16"/>
        <v>-0.00000343284698</v>
      </c>
      <c r="AH30" s="30">
        <f t="shared" si="34"/>
        <v>0.009014</v>
      </c>
      <c r="AI30" s="14">
        <v>-0.00551</v>
      </c>
      <c r="AJ30" s="2">
        <f t="shared" si="17"/>
        <v>-0.18551</v>
      </c>
      <c r="AK30" s="16">
        <f t="shared" si="18"/>
        <v>0.725082793</v>
      </c>
      <c r="AL30" s="16">
        <f t="shared" si="19"/>
        <v>180.4296022</v>
      </c>
      <c r="AM30" s="16">
        <f t="shared" si="20"/>
        <v>17.1633022</v>
      </c>
      <c r="AN30" s="16">
        <f t="shared" si="21"/>
        <v>0.9938239973</v>
      </c>
      <c r="AO30" s="17">
        <f t="shared" si="22"/>
        <v>0.00000196088087</v>
      </c>
      <c r="AP30" s="18">
        <f t="shared" si="23"/>
        <v>0.000001948770464</v>
      </c>
      <c r="AV30" s="30">
        <f t="shared" si="35"/>
        <v>0.009014</v>
      </c>
      <c r="AW30" s="14">
        <v>-0.00477</v>
      </c>
      <c r="AX30" s="2">
        <f t="shared" si="24"/>
        <v>-0.18477</v>
      </c>
      <c r="AY30" s="16">
        <f t="shared" si="25"/>
        <v>0.722852211</v>
      </c>
      <c r="AZ30" s="16">
        <f t="shared" si="26"/>
        <v>179.8745442</v>
      </c>
      <c r="BA30" s="16">
        <f t="shared" si="27"/>
        <v>17.13688202</v>
      </c>
      <c r="BB30" s="16">
        <f t="shared" si="28"/>
        <v>0.9984274539</v>
      </c>
      <c r="BC30" s="17">
        <f t="shared" si="29"/>
        <v>0.0000004992833992</v>
      </c>
      <c r="BD30" s="18">
        <f t="shared" si="30"/>
        <v>0.000000498498253</v>
      </c>
    </row>
    <row r="31">
      <c r="T31" s="30">
        <f t="shared" si="33"/>
        <v>0.0093315</v>
      </c>
      <c r="U31" s="14">
        <v>-0.0138</v>
      </c>
      <c r="V31" s="2">
        <f t="shared" si="10"/>
        <v>-0.1938</v>
      </c>
      <c r="W31" s="16">
        <f t="shared" si="11"/>
        <v>0.75007134</v>
      </c>
      <c r="X31" s="16">
        <f t="shared" si="12"/>
        <v>186.6477522</v>
      </c>
      <c r="Y31" s="16">
        <f t="shared" si="13"/>
        <v>17.45654674</v>
      </c>
      <c r="Z31" s="16">
        <f t="shared" si="14"/>
        <v>1.012509984</v>
      </c>
      <c r="AA31" s="17">
        <f t="shared" si="15"/>
        <v>-0.000003971920075</v>
      </c>
      <c r="AB31" s="18">
        <f t="shared" si="16"/>
        <v>-0.000004021608733</v>
      </c>
      <c r="AH31" s="30">
        <f t="shared" si="34"/>
        <v>0.0093315</v>
      </c>
      <c r="AI31" s="14">
        <v>-0.00481</v>
      </c>
      <c r="AJ31" s="2">
        <f t="shared" si="17"/>
        <v>-0.18481</v>
      </c>
      <c r="AK31" s="16">
        <f t="shared" si="18"/>
        <v>0.722972783</v>
      </c>
      <c r="AL31" s="16">
        <f t="shared" si="19"/>
        <v>179.9045473</v>
      </c>
      <c r="AM31" s="16">
        <f t="shared" si="20"/>
        <v>17.13831117</v>
      </c>
      <c r="AN31" s="16">
        <f t="shared" si="21"/>
        <v>0.9923769167</v>
      </c>
      <c r="AO31" s="17">
        <f t="shared" si="22"/>
        <v>0.000002420328933</v>
      </c>
      <c r="AP31" s="18">
        <f t="shared" si="23"/>
        <v>0.000002401878564</v>
      </c>
      <c r="AV31" s="30">
        <f t="shared" si="35"/>
        <v>0.0093315</v>
      </c>
      <c r="AW31" s="14">
        <v>-0.00178</v>
      </c>
      <c r="AX31" s="2">
        <f t="shared" si="24"/>
        <v>-0.18178</v>
      </c>
      <c r="AY31" s="16">
        <f t="shared" si="25"/>
        <v>0.713839454</v>
      </c>
      <c r="AZ31" s="16">
        <f t="shared" si="26"/>
        <v>177.6318097</v>
      </c>
      <c r="BA31" s="16">
        <f t="shared" si="27"/>
        <v>17.0297128</v>
      </c>
      <c r="BB31" s="16">
        <f t="shared" si="28"/>
        <v>0.9921835706</v>
      </c>
      <c r="BC31" s="17">
        <f t="shared" si="29"/>
        <v>0.000002481716322</v>
      </c>
      <c r="BD31" s="18">
        <f t="shared" si="30"/>
        <v>0.000002462318161</v>
      </c>
    </row>
    <row r="32">
      <c r="T32" s="30">
        <f t="shared" si="33"/>
        <v>0.009649</v>
      </c>
      <c r="U32" s="14">
        <v>-0.01309</v>
      </c>
      <c r="V32" s="2">
        <f t="shared" si="10"/>
        <v>-0.19309</v>
      </c>
      <c r="W32" s="16">
        <f t="shared" si="11"/>
        <v>0.747931187</v>
      </c>
      <c r="X32" s="16">
        <f t="shared" si="12"/>
        <v>186.1151966</v>
      </c>
      <c r="Y32" s="16">
        <f t="shared" si="13"/>
        <v>17.43162486</v>
      </c>
      <c r="Z32" s="16">
        <f t="shared" si="14"/>
        <v>1.011064473</v>
      </c>
      <c r="AA32" s="17">
        <f t="shared" si="15"/>
        <v>-0.000003512970026</v>
      </c>
      <c r="AB32" s="18">
        <f t="shared" si="16"/>
        <v>-0.000003551839186</v>
      </c>
      <c r="AH32" s="30">
        <f t="shared" si="34"/>
        <v>0.009649</v>
      </c>
      <c r="AI32" s="14">
        <v>-0.00584</v>
      </c>
      <c r="AJ32" s="2">
        <f t="shared" si="17"/>
        <v>-0.18584</v>
      </c>
      <c r="AK32" s="16">
        <f t="shared" si="18"/>
        <v>0.726077512</v>
      </c>
      <c r="AL32" s="16">
        <f t="shared" si="19"/>
        <v>180.6771281</v>
      </c>
      <c r="AM32" s="16">
        <f t="shared" si="20"/>
        <v>17.17507107</v>
      </c>
      <c r="AN32" s="16">
        <f t="shared" si="21"/>
        <v>0.9945054621</v>
      </c>
      <c r="AO32" s="17">
        <f t="shared" si="22"/>
        <v>0.000001744515797</v>
      </c>
      <c r="AP32" s="18">
        <f t="shared" si="23"/>
        <v>0.000001734930488</v>
      </c>
      <c r="AV32" s="30">
        <f t="shared" si="35"/>
        <v>0.009649</v>
      </c>
      <c r="AW32" s="14">
        <v>-4.0E-5</v>
      </c>
      <c r="AX32" s="2">
        <f t="shared" si="24"/>
        <v>-0.18004</v>
      </c>
      <c r="AY32" s="16">
        <f t="shared" si="25"/>
        <v>0.708594572</v>
      </c>
      <c r="AZ32" s="16">
        <f t="shared" si="26"/>
        <v>176.3266733</v>
      </c>
      <c r="BA32" s="16">
        <f t="shared" si="27"/>
        <v>16.96703518</v>
      </c>
      <c r="BB32" s="16">
        <f t="shared" si="28"/>
        <v>0.9885318533</v>
      </c>
      <c r="BC32" s="17">
        <f t="shared" si="29"/>
        <v>0.000003641136576</v>
      </c>
      <c r="BD32" s="18">
        <f t="shared" si="30"/>
        <v>0.000003599379488</v>
      </c>
    </row>
    <row r="33">
      <c r="T33" s="30">
        <f t="shared" si="33"/>
        <v>0.0099665</v>
      </c>
      <c r="U33" s="14">
        <v>-0.01401</v>
      </c>
      <c r="V33" s="2">
        <f t="shared" si="10"/>
        <v>-0.19401</v>
      </c>
      <c r="W33" s="16">
        <f t="shared" si="11"/>
        <v>0.750704343</v>
      </c>
      <c r="X33" s="16">
        <f t="shared" si="12"/>
        <v>186.8052687</v>
      </c>
      <c r="Y33" s="16">
        <f t="shared" si="13"/>
        <v>17.46391118</v>
      </c>
      <c r="Z33" s="16">
        <f t="shared" si="14"/>
        <v>1.012937135</v>
      </c>
      <c r="AA33" s="17">
        <f t="shared" si="15"/>
        <v>-0.000004107540358</v>
      </c>
      <c r="AB33" s="18">
        <f t="shared" si="16"/>
        <v>-0.000004160680162</v>
      </c>
      <c r="AH33" s="30">
        <f t="shared" si="34"/>
        <v>0.0099665</v>
      </c>
      <c r="AI33" s="14">
        <v>-0.0044</v>
      </c>
      <c r="AJ33" s="2">
        <f t="shared" si="17"/>
        <v>-0.1844</v>
      </c>
      <c r="AK33" s="16">
        <f t="shared" si="18"/>
        <v>0.72173692</v>
      </c>
      <c r="AL33" s="16">
        <f t="shared" si="19"/>
        <v>179.5970152</v>
      </c>
      <c r="AM33" s="16">
        <f t="shared" si="20"/>
        <v>17.12365664</v>
      </c>
      <c r="AN33" s="16">
        <f t="shared" si="21"/>
        <v>0.9915283603</v>
      </c>
      <c r="AO33" s="17">
        <f t="shared" si="22"/>
        <v>0.000002689745617</v>
      </c>
      <c r="AP33" s="18">
        <f t="shared" si="23"/>
        <v>0.000002666959061</v>
      </c>
      <c r="AV33" s="30">
        <f t="shared" si="35"/>
        <v>0.0099665</v>
      </c>
      <c r="AW33" s="14">
        <v>-0.004</v>
      </c>
      <c r="AX33" s="2">
        <f t="shared" si="24"/>
        <v>-0.184</v>
      </c>
      <c r="AY33" s="16">
        <f t="shared" si="25"/>
        <v>0.7205312</v>
      </c>
      <c r="AZ33" s="16">
        <f t="shared" si="26"/>
        <v>179.2969838</v>
      </c>
      <c r="BA33" s="16">
        <f t="shared" si="27"/>
        <v>17.10934743</v>
      </c>
      <c r="BB33" s="16">
        <f t="shared" si="28"/>
        <v>0.9968232364</v>
      </c>
      <c r="BC33" s="17">
        <f t="shared" si="29"/>
        <v>0.000001008622449</v>
      </c>
      <c r="BD33" s="18">
        <f t="shared" si="30"/>
        <v>0.000001005418294</v>
      </c>
    </row>
    <row r="34">
      <c r="T34" s="30">
        <f t="shared" si="33"/>
        <v>0.010284</v>
      </c>
      <c r="U34" s="14">
        <v>-0.01164</v>
      </c>
      <c r="V34" s="2">
        <f t="shared" si="10"/>
        <v>-0.19164</v>
      </c>
      <c r="W34" s="16">
        <f t="shared" si="11"/>
        <v>0.743560452</v>
      </c>
      <c r="X34" s="16">
        <f t="shared" si="12"/>
        <v>185.0275829</v>
      </c>
      <c r="Y34" s="16">
        <f t="shared" si="13"/>
        <v>17.38061707</v>
      </c>
      <c r="Z34" s="16">
        <f t="shared" si="14"/>
        <v>1.008105932</v>
      </c>
      <c r="AA34" s="17">
        <f t="shared" si="15"/>
        <v>-0.000002573633325</v>
      </c>
      <c r="AB34" s="18">
        <f t="shared" si="16"/>
        <v>-0.000002594495021</v>
      </c>
      <c r="AH34" s="30">
        <f t="shared" si="34"/>
        <v>0.010284</v>
      </c>
      <c r="AI34" s="14">
        <v>-0.00704</v>
      </c>
      <c r="AJ34" s="2">
        <f t="shared" si="17"/>
        <v>-0.18704</v>
      </c>
      <c r="AK34" s="16">
        <f t="shared" si="18"/>
        <v>0.729694672</v>
      </c>
      <c r="AL34" s="16">
        <f t="shared" si="19"/>
        <v>181.5772222</v>
      </c>
      <c r="AM34" s="16">
        <f t="shared" si="20"/>
        <v>17.21779915</v>
      </c>
      <c r="AN34" s="16">
        <f t="shared" si="21"/>
        <v>0.9969795893</v>
      </c>
      <c r="AO34" s="17">
        <f t="shared" si="22"/>
        <v>0.0000009589804029</v>
      </c>
      <c r="AP34" s="18">
        <f t="shared" si="23"/>
        <v>0.0000009560838882</v>
      </c>
      <c r="AV34" s="30">
        <f t="shared" si="35"/>
        <v>0.010284</v>
      </c>
      <c r="AW34" s="14">
        <v>-0.00114</v>
      </c>
      <c r="AX34" s="2">
        <f t="shared" si="24"/>
        <v>-0.18114</v>
      </c>
      <c r="AY34" s="16">
        <f t="shared" si="25"/>
        <v>0.711910302</v>
      </c>
      <c r="AZ34" s="16">
        <f t="shared" si="26"/>
        <v>177.1517595</v>
      </c>
      <c r="BA34" s="16">
        <f t="shared" si="27"/>
        <v>17.00668582</v>
      </c>
      <c r="BB34" s="16">
        <f t="shared" si="28"/>
        <v>0.990841975</v>
      </c>
      <c r="BC34" s="17">
        <f t="shared" si="29"/>
        <v>0.000002907672952</v>
      </c>
      <c r="BD34" s="18">
        <f t="shared" si="30"/>
        <v>0.000002881044411</v>
      </c>
    </row>
    <row r="35">
      <c r="T35" s="30">
        <f t="shared" si="33"/>
        <v>0.0106015</v>
      </c>
      <c r="U35" s="14">
        <v>-0.0134</v>
      </c>
      <c r="V35" s="2">
        <f t="shared" si="10"/>
        <v>-0.1934</v>
      </c>
      <c r="W35" s="16">
        <f t="shared" si="11"/>
        <v>0.74886562</v>
      </c>
      <c r="X35" s="16">
        <f t="shared" si="12"/>
        <v>186.3477209</v>
      </c>
      <c r="Y35" s="16">
        <f t="shared" si="13"/>
        <v>17.44251063</v>
      </c>
      <c r="Z35" s="16">
        <f t="shared" si="14"/>
        <v>1.011695866</v>
      </c>
      <c r="AA35" s="17">
        <f t="shared" si="15"/>
        <v>-0.000003713437318</v>
      </c>
      <c r="AB35" s="18">
        <f t="shared" si="16"/>
        <v>-0.000003756869182</v>
      </c>
      <c r="AH35" s="30">
        <f t="shared" si="34"/>
        <v>0.0106015</v>
      </c>
      <c r="AI35" s="14">
        <v>-0.00691</v>
      </c>
      <c r="AJ35" s="2">
        <f t="shared" si="17"/>
        <v>-0.18691</v>
      </c>
      <c r="AK35" s="16">
        <f t="shared" si="18"/>
        <v>0.729302813</v>
      </c>
      <c r="AL35" s="16">
        <f t="shared" si="19"/>
        <v>181.479712</v>
      </c>
      <c r="AM35" s="16">
        <f t="shared" si="20"/>
        <v>17.2131754</v>
      </c>
      <c r="AN35" s="16">
        <f t="shared" si="21"/>
        <v>0.9967118555</v>
      </c>
      <c r="AO35" s="17">
        <f t="shared" si="22"/>
        <v>0.000001043985892</v>
      </c>
      <c r="AP35" s="18">
        <f t="shared" si="23"/>
        <v>0.000001040553115</v>
      </c>
      <c r="AV35" s="30">
        <f t="shared" si="35"/>
        <v>0.0106015</v>
      </c>
      <c r="AW35" s="14">
        <v>-0.00188</v>
      </c>
      <c r="AX35" s="2">
        <f t="shared" si="24"/>
        <v>-0.18188</v>
      </c>
      <c r="AY35" s="16">
        <f t="shared" si="25"/>
        <v>0.714140884</v>
      </c>
      <c r="AZ35" s="16">
        <f t="shared" si="26"/>
        <v>177.7068176</v>
      </c>
      <c r="BA35" s="16">
        <f t="shared" si="27"/>
        <v>17.03330795</v>
      </c>
      <c r="BB35" s="16">
        <f t="shared" si="28"/>
        <v>0.9923930311</v>
      </c>
      <c r="BC35" s="17">
        <f t="shared" si="29"/>
        <v>0.000002415212615</v>
      </c>
      <c r="BD35" s="18">
        <f t="shared" si="30"/>
        <v>0.000002396840168</v>
      </c>
    </row>
    <row r="36">
      <c r="T36" s="30">
        <f t="shared" si="33"/>
        <v>0.010919</v>
      </c>
      <c r="U36" s="14">
        <v>-0.01236</v>
      </c>
      <c r="V36" s="2">
        <f t="shared" si="10"/>
        <v>-0.19236</v>
      </c>
      <c r="W36" s="16">
        <f t="shared" si="11"/>
        <v>0.745730748</v>
      </c>
      <c r="X36" s="16">
        <f t="shared" si="12"/>
        <v>185.5676393</v>
      </c>
      <c r="Y36" s="16">
        <f t="shared" si="13"/>
        <v>17.40596376</v>
      </c>
      <c r="Z36" s="16">
        <f t="shared" si="14"/>
        <v>1.009576084</v>
      </c>
      <c r="AA36" s="17">
        <f t="shared" si="15"/>
        <v>-0.000003040406655</v>
      </c>
      <c r="AB36" s="18">
        <f t="shared" si="16"/>
        <v>-0.000003069521845</v>
      </c>
      <c r="AH36" s="30">
        <f t="shared" si="34"/>
        <v>0.010919</v>
      </c>
      <c r="AI36" s="14">
        <v>-0.00892</v>
      </c>
      <c r="AJ36" s="2">
        <f t="shared" si="17"/>
        <v>-0.18892</v>
      </c>
      <c r="AK36" s="16">
        <f t="shared" si="18"/>
        <v>0.735361556</v>
      </c>
      <c r="AL36" s="16">
        <f t="shared" si="19"/>
        <v>182.9873696</v>
      </c>
      <c r="AM36" s="16">
        <f t="shared" si="20"/>
        <v>17.28452745</v>
      </c>
      <c r="AN36" s="16">
        <f t="shared" si="21"/>
        <v>1.000843425</v>
      </c>
      <c r="AO36" s="17">
        <f t="shared" si="22"/>
        <v>-0.0000002677874871</v>
      </c>
      <c r="AP36" s="18">
        <f t="shared" si="23"/>
        <v>-0.0000002680133458</v>
      </c>
      <c r="AV36" s="30">
        <f t="shared" si="35"/>
        <v>0.010919</v>
      </c>
      <c r="AW36" s="14">
        <v>-0.00452</v>
      </c>
      <c r="AX36" s="2">
        <f t="shared" si="24"/>
        <v>-0.18452</v>
      </c>
      <c r="AY36" s="16">
        <f t="shared" si="25"/>
        <v>0.722098636</v>
      </c>
      <c r="AZ36" s="16">
        <f t="shared" si="26"/>
        <v>179.6870246</v>
      </c>
      <c r="BA36" s="16">
        <f t="shared" si="27"/>
        <v>17.12794707</v>
      </c>
      <c r="BB36" s="16">
        <f t="shared" si="28"/>
        <v>0.9979068868</v>
      </c>
      <c r="BC36" s="17">
        <f t="shared" si="29"/>
        <v>0.0000006645634544</v>
      </c>
      <c r="BD36" s="18">
        <f t="shared" si="30"/>
        <v>0.0000006631724479</v>
      </c>
    </row>
    <row r="37">
      <c r="T37" s="30">
        <f t="shared" si="33"/>
        <v>0.0112365</v>
      </c>
      <c r="U37" s="14">
        <v>-0.01066</v>
      </c>
      <c r="V37" s="2">
        <f t="shared" si="10"/>
        <v>-0.19066</v>
      </c>
      <c r="W37" s="16">
        <f t="shared" si="11"/>
        <v>0.740606438</v>
      </c>
      <c r="X37" s="16">
        <f t="shared" si="12"/>
        <v>184.292506</v>
      </c>
      <c r="Y37" s="16">
        <f t="shared" si="13"/>
        <v>17.34605788</v>
      </c>
      <c r="Z37" s="16">
        <f t="shared" si="14"/>
        <v>1.006101439</v>
      </c>
      <c r="AA37" s="17">
        <f t="shared" si="15"/>
        <v>-0.00000193720697</v>
      </c>
      <c r="AB37" s="18">
        <f t="shared" si="16"/>
        <v>-0.000001949026721</v>
      </c>
      <c r="AH37" s="30">
        <f t="shared" si="34"/>
        <v>0.0112365</v>
      </c>
      <c r="AI37" s="14">
        <v>-0.00816</v>
      </c>
      <c r="AJ37" s="2">
        <f t="shared" si="17"/>
        <v>-0.18816</v>
      </c>
      <c r="AK37" s="16">
        <f t="shared" si="18"/>
        <v>0.733070688</v>
      </c>
      <c r="AL37" s="16">
        <f t="shared" si="19"/>
        <v>182.41731</v>
      </c>
      <c r="AM37" s="16">
        <f t="shared" si="20"/>
        <v>17.25758325</v>
      </c>
      <c r="AN37" s="16">
        <f t="shared" si="21"/>
        <v>0.999283248</v>
      </c>
      <c r="AO37" s="17">
        <f t="shared" si="22"/>
        <v>0.0000002275687702</v>
      </c>
      <c r="AP37" s="18">
        <f t="shared" si="23"/>
        <v>0.0000002274056598</v>
      </c>
      <c r="AV37" s="30">
        <f t="shared" si="35"/>
        <v>0.0112365</v>
      </c>
      <c r="AW37" s="14">
        <v>-0.00416</v>
      </c>
      <c r="AX37" s="2">
        <f t="shared" si="24"/>
        <v>-0.18416</v>
      </c>
      <c r="AY37" s="16">
        <f t="shared" si="25"/>
        <v>0.721013488</v>
      </c>
      <c r="AZ37" s="16">
        <f t="shared" si="26"/>
        <v>179.4169964</v>
      </c>
      <c r="BA37" s="16">
        <f t="shared" si="27"/>
        <v>17.11507255</v>
      </c>
      <c r="BB37" s="16">
        <f t="shared" si="28"/>
        <v>0.9971567927</v>
      </c>
      <c r="BC37" s="17">
        <f t="shared" si="29"/>
        <v>0.0000009027183188</v>
      </c>
      <c r="BD37" s="18">
        <f t="shared" si="30"/>
        <v>0.0000009001517035</v>
      </c>
    </row>
    <row r="38">
      <c r="T38" s="30">
        <f t="shared" si="33"/>
        <v>0.011554</v>
      </c>
      <c r="U38" s="14">
        <v>-0.01012</v>
      </c>
      <c r="V38" s="2">
        <f t="shared" si="10"/>
        <v>-0.19012</v>
      </c>
      <c r="W38" s="16">
        <f t="shared" si="11"/>
        <v>0.738978716</v>
      </c>
      <c r="X38" s="16">
        <f t="shared" si="12"/>
        <v>183.8874637</v>
      </c>
      <c r="Y38" s="16">
        <f t="shared" si="13"/>
        <v>17.32698562</v>
      </c>
      <c r="Z38" s="16">
        <f t="shared" si="14"/>
        <v>1.004995215</v>
      </c>
      <c r="AA38" s="17">
        <f t="shared" si="15"/>
        <v>-0.000001585980631</v>
      </c>
      <c r="AB38" s="18">
        <f t="shared" si="16"/>
        <v>-0.000001593902945</v>
      </c>
      <c r="AH38" s="30">
        <f t="shared" si="34"/>
        <v>0.011554</v>
      </c>
      <c r="AI38" s="14">
        <v>-0.00843</v>
      </c>
      <c r="AJ38" s="2">
        <f t="shared" si="17"/>
        <v>-0.18843</v>
      </c>
      <c r="AK38" s="16">
        <f t="shared" si="18"/>
        <v>0.733884549</v>
      </c>
      <c r="AL38" s="16">
        <f t="shared" si="19"/>
        <v>182.6198312</v>
      </c>
      <c r="AM38" s="16">
        <f t="shared" si="20"/>
        <v>17.26716035</v>
      </c>
      <c r="AN38" s="16">
        <f t="shared" si="21"/>
        <v>0.9998378003</v>
      </c>
      <c r="AO38" s="17">
        <f t="shared" si="22"/>
        <v>0.00000005149841715</v>
      </c>
      <c r="AP38" s="18">
        <f t="shared" si="23"/>
        <v>0.00000005149006412</v>
      </c>
      <c r="AV38" s="30">
        <f t="shared" si="35"/>
        <v>0.011554</v>
      </c>
      <c r="AW38" s="14">
        <v>-0.00481</v>
      </c>
      <c r="AX38" s="2">
        <f t="shared" si="24"/>
        <v>-0.18481</v>
      </c>
      <c r="AY38" s="16">
        <f t="shared" si="25"/>
        <v>0.722972783</v>
      </c>
      <c r="AZ38" s="16">
        <f t="shared" si="26"/>
        <v>179.9045473</v>
      </c>
      <c r="BA38" s="16">
        <f t="shared" si="27"/>
        <v>17.13831117</v>
      </c>
      <c r="BB38" s="16">
        <f t="shared" si="28"/>
        <v>0.9985107194</v>
      </c>
      <c r="BC38" s="17">
        <f t="shared" si="29"/>
        <v>0.0000004728465867</v>
      </c>
      <c r="BD38" s="18">
        <f t="shared" si="30"/>
        <v>0.0000004721423855</v>
      </c>
    </row>
    <row r="39">
      <c r="T39" s="30">
        <f t="shared" si="33"/>
        <v>0.0118715</v>
      </c>
      <c r="U39" s="14">
        <v>-0.01077</v>
      </c>
      <c r="V39" s="2">
        <f t="shared" si="10"/>
        <v>-0.19077</v>
      </c>
      <c r="W39" s="16">
        <f t="shared" si="11"/>
        <v>0.740938011</v>
      </c>
      <c r="X39" s="16">
        <f t="shared" si="12"/>
        <v>184.3750147</v>
      </c>
      <c r="Y39" s="16">
        <f t="shared" si="13"/>
        <v>17.34994041</v>
      </c>
      <c r="Z39" s="16">
        <f t="shared" si="14"/>
        <v>1.006326632</v>
      </c>
      <c r="AA39" s="17">
        <f t="shared" si="15"/>
        <v>-0.000002008705742</v>
      </c>
      <c r="AB39" s="18">
        <f t="shared" si="16"/>
        <v>-0.000002021414084</v>
      </c>
      <c r="AH39" s="30">
        <f t="shared" si="34"/>
        <v>0.0118715</v>
      </c>
      <c r="AI39" s="14">
        <v>-0.0047</v>
      </c>
      <c r="AJ39" s="2">
        <f t="shared" si="17"/>
        <v>-0.1847</v>
      </c>
      <c r="AK39" s="16">
        <f t="shared" si="18"/>
        <v>0.72264121</v>
      </c>
      <c r="AL39" s="16">
        <f t="shared" si="19"/>
        <v>179.8220387</v>
      </c>
      <c r="AM39" s="16">
        <f t="shared" si="20"/>
        <v>17.1343807</v>
      </c>
      <c r="AN39" s="16">
        <f t="shared" si="21"/>
        <v>0.9921493265</v>
      </c>
      <c r="AO39" s="17">
        <f t="shared" si="22"/>
        <v>0.00000249258884</v>
      </c>
      <c r="AP39" s="18">
        <f t="shared" si="23"/>
        <v>0.000002473020339</v>
      </c>
      <c r="AV39" s="30">
        <f t="shared" si="35"/>
        <v>0.0118715</v>
      </c>
      <c r="AW39" s="14">
        <v>-0.00264</v>
      </c>
      <c r="AX39" s="2">
        <f t="shared" si="24"/>
        <v>-0.18264</v>
      </c>
      <c r="AY39" s="16">
        <f t="shared" si="25"/>
        <v>0.716431752</v>
      </c>
      <c r="AZ39" s="16">
        <f t="shared" si="26"/>
        <v>178.2768772</v>
      </c>
      <c r="BA39" s="16">
        <f t="shared" si="27"/>
        <v>17.06060636</v>
      </c>
      <c r="BB39" s="16">
        <f t="shared" si="28"/>
        <v>0.9939834884</v>
      </c>
      <c r="BC39" s="17">
        <f t="shared" si="29"/>
        <v>0.000001910242429</v>
      </c>
      <c r="BD39" s="18">
        <f t="shared" si="30"/>
        <v>0.000001898749434</v>
      </c>
    </row>
    <row r="40">
      <c r="T40" s="30">
        <f t="shared" si="33"/>
        <v>0.012189</v>
      </c>
      <c r="U40" s="14">
        <v>-0.00877</v>
      </c>
      <c r="V40" s="2">
        <f t="shared" si="10"/>
        <v>-0.18877</v>
      </c>
      <c r="W40" s="16">
        <f t="shared" si="11"/>
        <v>0.734909411</v>
      </c>
      <c r="X40" s="16">
        <f t="shared" si="12"/>
        <v>182.8748578</v>
      </c>
      <c r="Y40" s="16">
        <f t="shared" si="13"/>
        <v>17.27921284</v>
      </c>
      <c r="Z40" s="16">
        <f t="shared" si="14"/>
        <v>1.002224311</v>
      </c>
      <c r="AA40" s="17">
        <f t="shared" si="15"/>
        <v>-0.0000007062187185</v>
      </c>
      <c r="AB40" s="18">
        <f t="shared" si="16"/>
        <v>-0.0000007077895685</v>
      </c>
      <c r="AH40" s="30">
        <f t="shared" si="34"/>
        <v>0.012189</v>
      </c>
      <c r="AI40" s="14">
        <v>-0.01109</v>
      </c>
      <c r="AJ40" s="2">
        <f t="shared" si="17"/>
        <v>-0.19109</v>
      </c>
      <c r="AK40" s="16">
        <f t="shared" si="18"/>
        <v>0.741902587</v>
      </c>
      <c r="AL40" s="16">
        <f t="shared" si="19"/>
        <v>184.6150397</v>
      </c>
      <c r="AM40" s="16">
        <f t="shared" si="20"/>
        <v>17.36123008</v>
      </c>
      <c r="AN40" s="16">
        <f t="shared" si="21"/>
        <v>1.005284815</v>
      </c>
      <c r="AO40" s="17">
        <f t="shared" si="22"/>
        <v>-0.000001677928698</v>
      </c>
      <c r="AP40" s="18">
        <f t="shared" si="23"/>
        <v>-0.000001686796241</v>
      </c>
      <c r="AV40" s="30">
        <f t="shared" si="35"/>
        <v>0.012189</v>
      </c>
      <c r="AW40" s="14">
        <v>-0.00279</v>
      </c>
      <c r="AX40" s="2">
        <f t="shared" si="24"/>
        <v>-0.18279</v>
      </c>
      <c r="AY40" s="16">
        <f t="shared" si="25"/>
        <v>0.716883897</v>
      </c>
      <c r="AZ40" s="16">
        <f t="shared" si="26"/>
        <v>178.3893889</v>
      </c>
      <c r="BA40" s="16">
        <f t="shared" si="27"/>
        <v>17.06598904</v>
      </c>
      <c r="BB40" s="16">
        <f t="shared" si="28"/>
        <v>0.9942970938</v>
      </c>
      <c r="BC40" s="17">
        <f t="shared" si="29"/>
        <v>0.000001810672705</v>
      </c>
      <c r="BD40" s="18">
        <f t="shared" si="30"/>
        <v>0.000001800346608</v>
      </c>
    </row>
    <row r="41">
      <c r="T41" s="30">
        <f t="shared" si="33"/>
        <v>0.0125065</v>
      </c>
      <c r="U41" s="14">
        <v>-0.00865</v>
      </c>
      <c r="V41" s="2">
        <f t="shared" si="10"/>
        <v>-0.18865</v>
      </c>
      <c r="W41" s="16">
        <f t="shared" si="11"/>
        <v>0.734547695</v>
      </c>
      <c r="X41" s="16">
        <f t="shared" si="12"/>
        <v>182.7848484</v>
      </c>
      <c r="Y41" s="16">
        <f t="shared" si="13"/>
        <v>17.27495998</v>
      </c>
      <c r="Z41" s="16">
        <f t="shared" si="14"/>
        <v>1.001977638</v>
      </c>
      <c r="AA41" s="17">
        <f t="shared" si="15"/>
        <v>-0.0000006278999181</v>
      </c>
      <c r="AB41" s="18">
        <f t="shared" si="16"/>
        <v>-0.0000006291416765</v>
      </c>
      <c r="AH41" s="30">
        <f t="shared" si="34"/>
        <v>0.0125065</v>
      </c>
      <c r="AI41" s="14">
        <v>-0.00876</v>
      </c>
      <c r="AJ41" s="2">
        <f t="shared" si="17"/>
        <v>-0.18876</v>
      </c>
      <c r="AK41" s="16">
        <f t="shared" si="18"/>
        <v>0.734879268</v>
      </c>
      <c r="AL41" s="16">
        <f t="shared" si="19"/>
        <v>182.867357</v>
      </c>
      <c r="AM41" s="16">
        <f t="shared" si="20"/>
        <v>17.27885848</v>
      </c>
      <c r="AN41" s="16">
        <f t="shared" si="21"/>
        <v>1.000515169</v>
      </c>
      <c r="AO41" s="17">
        <f t="shared" si="22"/>
        <v>-0.0000001635661514</v>
      </c>
      <c r="AP41" s="18">
        <f t="shared" si="23"/>
        <v>-0.0000001636504157</v>
      </c>
      <c r="AV41" s="30">
        <f t="shared" si="35"/>
        <v>0.0125065</v>
      </c>
      <c r="AW41" s="14">
        <v>-0.00782</v>
      </c>
      <c r="AX41" s="2">
        <f t="shared" si="24"/>
        <v>-0.18782</v>
      </c>
      <c r="AY41" s="16">
        <f t="shared" si="25"/>
        <v>0.732045826</v>
      </c>
      <c r="AZ41" s="16">
        <f t="shared" si="26"/>
        <v>182.1622833</v>
      </c>
      <c r="BA41" s="16">
        <f t="shared" si="27"/>
        <v>17.24551564</v>
      </c>
      <c r="BB41" s="16">
        <f t="shared" si="28"/>
        <v>1.004756656</v>
      </c>
      <c r="BC41" s="17">
        <f t="shared" si="29"/>
        <v>-0.000001510238257</v>
      </c>
      <c r="BD41" s="18">
        <f t="shared" si="30"/>
        <v>-0.000001517421941</v>
      </c>
    </row>
    <row r="42">
      <c r="T42" s="30">
        <f t="shared" si="33"/>
        <v>0.012824</v>
      </c>
      <c r="U42" s="14">
        <v>-0.00731</v>
      </c>
      <c r="V42" s="2">
        <f t="shared" si="10"/>
        <v>-0.18731</v>
      </c>
      <c r="W42" s="16">
        <f t="shared" si="11"/>
        <v>0.730508533</v>
      </c>
      <c r="X42" s="16">
        <f t="shared" si="12"/>
        <v>181.7797434</v>
      </c>
      <c r="Y42" s="16">
        <f t="shared" si="13"/>
        <v>17.22739837</v>
      </c>
      <c r="Z42" s="16">
        <f t="shared" si="14"/>
        <v>0.9992189814</v>
      </c>
      <c r="AA42" s="17">
        <f t="shared" si="15"/>
        <v>0.0000002479734043</v>
      </c>
      <c r="AB42" s="18">
        <f t="shared" si="16"/>
        <v>0.0000002477797324</v>
      </c>
      <c r="AH42" s="30">
        <f t="shared" si="34"/>
        <v>0.012824</v>
      </c>
      <c r="AI42" s="14">
        <v>-0.00998</v>
      </c>
      <c r="AJ42" s="2">
        <f t="shared" si="17"/>
        <v>-0.18998</v>
      </c>
      <c r="AK42" s="16">
        <f t="shared" si="18"/>
        <v>0.738556714</v>
      </c>
      <c r="AL42" s="16">
        <f t="shared" si="19"/>
        <v>183.7824527</v>
      </c>
      <c r="AM42" s="16">
        <f t="shared" si="20"/>
        <v>17.32203753</v>
      </c>
      <c r="AN42" s="16">
        <f t="shared" si="21"/>
        <v>1.003015409</v>
      </c>
      <c r="AO42" s="17">
        <f t="shared" si="22"/>
        <v>-0.0000009573923325</v>
      </c>
      <c r="AP42" s="18">
        <f t="shared" si="23"/>
        <v>-0.0000009602792619</v>
      </c>
      <c r="AV42" s="30">
        <f t="shared" si="35"/>
        <v>0.012824</v>
      </c>
      <c r="AW42" s="14">
        <v>-0.00618</v>
      </c>
      <c r="AX42" s="2">
        <f t="shared" si="24"/>
        <v>-0.18618</v>
      </c>
      <c r="AY42" s="16">
        <f t="shared" si="25"/>
        <v>0.727102374</v>
      </c>
      <c r="AZ42" s="16">
        <f t="shared" si="26"/>
        <v>180.9321547</v>
      </c>
      <c r="BA42" s="16">
        <f t="shared" si="27"/>
        <v>17.18718814</v>
      </c>
      <c r="BB42" s="16">
        <f t="shared" si="28"/>
        <v>1.001358385</v>
      </c>
      <c r="BC42" s="17">
        <f t="shared" si="29"/>
        <v>-0.000000431287232</v>
      </c>
      <c r="BD42" s="18">
        <f t="shared" si="30"/>
        <v>-0.0000004318730861</v>
      </c>
    </row>
    <row r="43">
      <c r="T43" s="30">
        <f t="shared" si="33"/>
        <v>0.0131415</v>
      </c>
      <c r="U43" s="14">
        <v>-0.00845</v>
      </c>
      <c r="V43" s="2">
        <f t="shared" si="10"/>
        <v>-0.18845</v>
      </c>
      <c r="W43" s="16">
        <f t="shared" si="11"/>
        <v>0.733944835</v>
      </c>
      <c r="X43" s="16">
        <f t="shared" si="12"/>
        <v>182.6348327</v>
      </c>
      <c r="Y43" s="16">
        <f t="shared" si="13"/>
        <v>17.26786955</v>
      </c>
      <c r="Z43" s="16">
        <f t="shared" si="14"/>
        <v>1.00156638</v>
      </c>
      <c r="AA43" s="17">
        <f t="shared" si="15"/>
        <v>-0.0000004973257197</v>
      </c>
      <c r="AB43" s="18">
        <f t="shared" si="16"/>
        <v>-0.0000004981047209</v>
      </c>
      <c r="AH43" s="30">
        <f t="shared" si="34"/>
        <v>0.0131415</v>
      </c>
      <c r="AI43" s="14">
        <v>-0.0087</v>
      </c>
      <c r="AJ43" s="2">
        <f t="shared" si="17"/>
        <v>-0.1887</v>
      </c>
      <c r="AK43" s="16">
        <f t="shared" si="18"/>
        <v>0.73469841</v>
      </c>
      <c r="AL43" s="16">
        <f t="shared" si="19"/>
        <v>182.8223523</v>
      </c>
      <c r="AM43" s="16">
        <f t="shared" si="20"/>
        <v>17.27673213</v>
      </c>
      <c r="AN43" s="16">
        <f t="shared" si="21"/>
        <v>1.000392045</v>
      </c>
      <c r="AO43" s="17">
        <f t="shared" si="22"/>
        <v>-0.0000001244743339</v>
      </c>
      <c r="AP43" s="18">
        <f t="shared" si="23"/>
        <v>-0.0000001245231335</v>
      </c>
      <c r="AV43" s="30">
        <f t="shared" si="35"/>
        <v>0.0131415</v>
      </c>
      <c r="AW43" s="14">
        <v>-0.00498</v>
      </c>
      <c r="AX43" s="2">
        <f t="shared" si="24"/>
        <v>-0.18498</v>
      </c>
      <c r="AY43" s="16">
        <f t="shared" si="25"/>
        <v>0.723485214</v>
      </c>
      <c r="AZ43" s="16">
        <f t="shared" si="26"/>
        <v>180.0320607</v>
      </c>
      <c r="BA43" s="16">
        <f t="shared" si="27"/>
        <v>17.14438377</v>
      </c>
      <c r="BB43" s="16">
        <f t="shared" si="28"/>
        <v>0.9988645206</v>
      </c>
      <c r="BC43" s="17">
        <f t="shared" si="29"/>
        <v>0.0000003605147196</v>
      </c>
      <c r="BD43" s="18">
        <f t="shared" si="30"/>
        <v>0.0000003601053626</v>
      </c>
    </row>
    <row r="44">
      <c r="T44" s="30">
        <f t="shared" si="33"/>
        <v>0.013459</v>
      </c>
      <c r="U44" s="14">
        <v>-0.00645</v>
      </c>
      <c r="V44" s="2">
        <f t="shared" si="10"/>
        <v>-0.18645</v>
      </c>
      <c r="W44" s="16">
        <f t="shared" si="11"/>
        <v>0.727916235</v>
      </c>
      <c r="X44" s="16">
        <f t="shared" si="12"/>
        <v>181.1346759</v>
      </c>
      <c r="Y44" s="16">
        <f t="shared" si="13"/>
        <v>17.19680445</v>
      </c>
      <c r="Z44" s="16">
        <f t="shared" si="14"/>
        <v>0.997444481</v>
      </c>
      <c r="AA44" s="17">
        <f t="shared" si="15"/>
        <v>0.0000008113772943</v>
      </c>
      <c r="AB44" s="18">
        <f t="shared" si="16"/>
        <v>0.0000008093038042</v>
      </c>
      <c r="AH44" s="30">
        <f t="shared" si="34"/>
        <v>0.013459</v>
      </c>
      <c r="AI44" s="14">
        <v>-0.00884</v>
      </c>
      <c r="AJ44" s="2">
        <f t="shared" si="17"/>
        <v>-0.18884</v>
      </c>
      <c r="AK44" s="16">
        <f t="shared" si="18"/>
        <v>0.735120412</v>
      </c>
      <c r="AL44" s="16">
        <f t="shared" si="19"/>
        <v>182.9273633</v>
      </c>
      <c r="AM44" s="16">
        <f t="shared" si="20"/>
        <v>17.2816932</v>
      </c>
      <c r="AN44" s="16">
        <f t="shared" si="21"/>
        <v>1.000679311</v>
      </c>
      <c r="AO44" s="17">
        <f t="shared" si="22"/>
        <v>-0.0000002156810928</v>
      </c>
      <c r="AP44" s="18">
        <f t="shared" si="23"/>
        <v>-0.0000002158276072</v>
      </c>
      <c r="AV44" s="30">
        <f t="shared" si="35"/>
        <v>0.013459</v>
      </c>
      <c r="AW44" s="14">
        <v>-0.0067</v>
      </c>
      <c r="AX44" s="2">
        <f t="shared" si="24"/>
        <v>-0.1867</v>
      </c>
      <c r="AY44" s="16">
        <f t="shared" si="25"/>
        <v>0.72866981</v>
      </c>
      <c r="AZ44" s="16">
        <f t="shared" si="26"/>
        <v>181.3221955</v>
      </c>
      <c r="BA44" s="16">
        <f t="shared" si="27"/>
        <v>17.20570364</v>
      </c>
      <c r="BB44" s="16">
        <f t="shared" si="28"/>
        <v>1.002437133</v>
      </c>
      <c r="BC44" s="17">
        <f t="shared" si="29"/>
        <v>-0.0000007737896651</v>
      </c>
      <c r="BD44" s="18">
        <f t="shared" si="30"/>
        <v>-0.0000007756754933</v>
      </c>
    </row>
    <row r="45">
      <c r="T45" s="30">
        <f t="shared" si="33"/>
        <v>0.0137765</v>
      </c>
      <c r="U45" s="14">
        <v>-0.00754</v>
      </c>
      <c r="V45" s="2">
        <f t="shared" si="10"/>
        <v>-0.18754</v>
      </c>
      <c r="W45" s="16">
        <f t="shared" si="11"/>
        <v>0.731201822</v>
      </c>
      <c r="X45" s="16">
        <f t="shared" si="12"/>
        <v>181.9522614</v>
      </c>
      <c r="Y45" s="16">
        <f t="shared" si="13"/>
        <v>17.23557126</v>
      </c>
      <c r="Z45" s="16">
        <f t="shared" si="14"/>
        <v>0.9996930233</v>
      </c>
      <c r="AA45" s="17">
        <f t="shared" si="15"/>
        <v>0.0000000974651146</v>
      </c>
      <c r="AB45" s="18">
        <f t="shared" si="16"/>
        <v>0.00000009743519507</v>
      </c>
      <c r="AH45" s="30">
        <f t="shared" si="34"/>
        <v>0.0137765</v>
      </c>
      <c r="AI45" s="14">
        <v>-0.00851</v>
      </c>
      <c r="AJ45" s="2">
        <f t="shared" si="17"/>
        <v>-0.18851</v>
      </c>
      <c r="AK45" s="16">
        <f t="shared" si="18"/>
        <v>0.734125693</v>
      </c>
      <c r="AL45" s="16">
        <f t="shared" si="19"/>
        <v>182.6798374</v>
      </c>
      <c r="AM45" s="16">
        <f t="shared" si="20"/>
        <v>17.26999698</v>
      </c>
      <c r="AN45" s="16">
        <f t="shared" si="21"/>
        <v>1.000002053</v>
      </c>
      <c r="AO45" s="17">
        <f t="shared" si="22"/>
        <v>-0.0000000006518251618</v>
      </c>
      <c r="AP45" s="18">
        <f t="shared" si="23"/>
        <v>-0.0000000006518264999</v>
      </c>
      <c r="AV45" s="30">
        <f t="shared" si="35"/>
        <v>0.0137765</v>
      </c>
      <c r="AW45" s="14">
        <v>-0.00446</v>
      </c>
      <c r="AX45" s="2">
        <f t="shared" si="24"/>
        <v>-0.18446</v>
      </c>
      <c r="AY45" s="16">
        <f t="shared" si="25"/>
        <v>0.721917778</v>
      </c>
      <c r="AZ45" s="16">
        <f t="shared" si="26"/>
        <v>179.6420199</v>
      </c>
      <c r="BA45" s="16">
        <f t="shared" si="27"/>
        <v>17.12580199</v>
      </c>
      <c r="BB45" s="16">
        <f t="shared" si="28"/>
        <v>0.9977819102</v>
      </c>
      <c r="BC45" s="17">
        <f t="shared" si="29"/>
        <v>0.0000007042434988</v>
      </c>
      <c r="BD45" s="18">
        <f t="shared" si="30"/>
        <v>0.0000007026814235</v>
      </c>
    </row>
    <row r="46">
      <c r="T46" s="30">
        <f t="shared" si="33"/>
        <v>0.014094</v>
      </c>
      <c r="U46" s="14">
        <v>-0.00587</v>
      </c>
      <c r="V46" s="2">
        <f t="shared" si="10"/>
        <v>-0.18587</v>
      </c>
      <c r="W46" s="16">
        <f t="shared" si="11"/>
        <v>0.726167941</v>
      </c>
      <c r="X46" s="16">
        <f t="shared" si="12"/>
        <v>180.6996304</v>
      </c>
      <c r="Y46" s="16">
        <f t="shared" si="13"/>
        <v>17.17614057</v>
      </c>
      <c r="Z46" s="16">
        <f t="shared" si="14"/>
        <v>0.9962459402</v>
      </c>
      <c r="AA46" s="17">
        <f t="shared" si="15"/>
        <v>0.000001191913981</v>
      </c>
      <c r="AB46" s="18">
        <f t="shared" si="16"/>
        <v>0.000001187439464</v>
      </c>
      <c r="AH46" s="30">
        <f t="shared" si="34"/>
        <v>0.014094</v>
      </c>
      <c r="AI46" s="14">
        <v>-0.00792</v>
      </c>
      <c r="AJ46" s="2">
        <f t="shared" si="17"/>
        <v>-0.18792</v>
      </c>
      <c r="AK46" s="16">
        <f t="shared" si="18"/>
        <v>0.732347256</v>
      </c>
      <c r="AL46" s="16">
        <f t="shared" si="19"/>
        <v>182.2372912</v>
      </c>
      <c r="AM46" s="16">
        <f t="shared" si="20"/>
        <v>17.24906581</v>
      </c>
      <c r="AN46" s="16">
        <f t="shared" si="21"/>
        <v>0.9987900541</v>
      </c>
      <c r="AO46" s="17">
        <f t="shared" si="22"/>
        <v>0.0000003841578195</v>
      </c>
      <c r="AP46" s="18">
        <f t="shared" si="23"/>
        <v>0.0000003836930093</v>
      </c>
      <c r="AV46" s="30">
        <f t="shared" si="35"/>
        <v>0.014094</v>
      </c>
      <c r="AW46" s="14">
        <v>-0.00713</v>
      </c>
      <c r="AX46" s="2">
        <f t="shared" si="24"/>
        <v>-0.18713</v>
      </c>
      <c r="AY46" s="16">
        <f t="shared" si="25"/>
        <v>0.729965959</v>
      </c>
      <c r="AZ46" s="16">
        <f t="shared" si="26"/>
        <v>181.6447292</v>
      </c>
      <c r="BA46" s="16">
        <f t="shared" si="27"/>
        <v>17.22099948</v>
      </c>
      <c r="BB46" s="16">
        <f t="shared" si="28"/>
        <v>1.003328298</v>
      </c>
      <c r="BC46" s="17">
        <f t="shared" si="29"/>
        <v>-0.00000105673467</v>
      </c>
      <c r="BD46" s="18">
        <f t="shared" si="30"/>
        <v>-0.000001060251798</v>
      </c>
    </row>
    <row r="47">
      <c r="T47" s="30">
        <f t="shared" si="33"/>
        <v>0.0144115</v>
      </c>
      <c r="U47" s="14">
        <v>-0.00737</v>
      </c>
      <c r="V47" s="2">
        <f t="shared" si="10"/>
        <v>-0.18737</v>
      </c>
      <c r="W47" s="16">
        <f t="shared" si="11"/>
        <v>0.730689391</v>
      </c>
      <c r="X47" s="16">
        <f t="shared" si="12"/>
        <v>181.8247481</v>
      </c>
      <c r="Y47" s="16">
        <f t="shared" si="13"/>
        <v>17.2295308</v>
      </c>
      <c r="Z47" s="16">
        <f t="shared" si="14"/>
        <v>0.9993426662</v>
      </c>
      <c r="AA47" s="17">
        <f t="shared" si="15"/>
        <v>0.0000002087034892</v>
      </c>
      <c r="AB47" s="18">
        <f t="shared" si="16"/>
        <v>0.0000002085663013</v>
      </c>
      <c r="AH47" s="31"/>
      <c r="AI47" s="32"/>
      <c r="AJ47" s="32"/>
      <c r="AK47" s="34"/>
      <c r="AL47" s="34">
        <f>AVERAGE(AL37:AL46)</f>
        <v>182.6790874</v>
      </c>
      <c r="AM47" s="32"/>
      <c r="AN47" s="34"/>
      <c r="AO47" s="35">
        <f t="shared" ref="AO47:AP47" si="41">SUM(AO23:AO46)</f>
        <v>0.00001878266275</v>
      </c>
      <c r="AP47" s="36">
        <f t="shared" si="41"/>
        <v>0.00001863996185</v>
      </c>
      <c r="AV47" s="30">
        <f t="shared" si="35"/>
        <v>0.0144115</v>
      </c>
      <c r="AW47" s="14">
        <v>-0.00328</v>
      </c>
      <c r="AX47" s="2">
        <f t="shared" si="24"/>
        <v>-0.18328</v>
      </c>
      <c r="AY47" s="16">
        <f t="shared" si="25"/>
        <v>0.718360904</v>
      </c>
      <c r="AZ47" s="16">
        <f t="shared" si="26"/>
        <v>178.7569274</v>
      </c>
      <c r="BA47" s="16">
        <f t="shared" si="27"/>
        <v>17.08356066</v>
      </c>
      <c r="BB47" s="16">
        <f t="shared" si="28"/>
        <v>0.9953208497</v>
      </c>
      <c r="BC47" s="17">
        <f t="shared" si="29"/>
        <v>0.000001485630235</v>
      </c>
      <c r="BD47" s="18">
        <f t="shared" si="30"/>
        <v>0.000001478678748</v>
      </c>
    </row>
    <row r="48">
      <c r="T48" s="30">
        <f t="shared" si="33"/>
        <v>0.014729</v>
      </c>
      <c r="U48" s="14">
        <v>-0.00816</v>
      </c>
      <c r="V48" s="2">
        <f t="shared" si="10"/>
        <v>-0.18816</v>
      </c>
      <c r="W48" s="16">
        <f t="shared" si="11"/>
        <v>0.733070688</v>
      </c>
      <c r="X48" s="16">
        <f t="shared" si="12"/>
        <v>182.41731</v>
      </c>
      <c r="Y48" s="16">
        <f t="shared" si="13"/>
        <v>17.25758325</v>
      </c>
      <c r="Z48" s="16">
        <f t="shared" si="14"/>
        <v>1.000969757</v>
      </c>
      <c r="AA48" s="17">
        <f t="shared" si="15"/>
        <v>-0.0000003078978407</v>
      </c>
      <c r="AB48" s="18">
        <f t="shared" si="16"/>
        <v>-0.0000003081964268</v>
      </c>
      <c r="AK48" s="16"/>
      <c r="AL48" s="16"/>
      <c r="AV48" s="30">
        <f t="shared" si="35"/>
        <v>0.014729</v>
      </c>
      <c r="AW48" s="14">
        <v>-0.00928</v>
      </c>
      <c r="AX48" s="2">
        <f t="shared" si="24"/>
        <v>-0.18928</v>
      </c>
      <c r="AY48" s="16">
        <f t="shared" si="25"/>
        <v>0.736446704</v>
      </c>
      <c r="AZ48" s="16">
        <f t="shared" si="26"/>
        <v>183.2573978</v>
      </c>
      <c r="BA48" s="16">
        <f t="shared" si="27"/>
        <v>17.29727584</v>
      </c>
      <c r="BB48" s="16">
        <f t="shared" si="28"/>
        <v>1.007772304</v>
      </c>
      <c r="BC48" s="17">
        <f t="shared" si="29"/>
        <v>-0.000002467706626</v>
      </c>
      <c r="BD48" s="18">
        <f t="shared" si="30"/>
        <v>-0.000002486886393</v>
      </c>
    </row>
    <row r="49">
      <c r="T49" s="30">
        <f t="shared" si="33"/>
        <v>0.0150465</v>
      </c>
      <c r="U49" s="14">
        <v>-0.00832</v>
      </c>
      <c r="V49" s="2">
        <f t="shared" si="10"/>
        <v>-0.18832</v>
      </c>
      <c r="W49" s="16">
        <f t="shared" si="11"/>
        <v>0.733552976</v>
      </c>
      <c r="X49" s="16">
        <f t="shared" si="12"/>
        <v>182.5373225</v>
      </c>
      <c r="Y49" s="16">
        <f t="shared" si="13"/>
        <v>17.26325921</v>
      </c>
      <c r="Z49" s="16">
        <f t="shared" si="14"/>
        <v>1.001298972</v>
      </c>
      <c r="AA49" s="17">
        <f t="shared" si="15"/>
        <v>-0.0000004124237318</v>
      </c>
      <c r="AB49" s="18">
        <f t="shared" si="16"/>
        <v>-0.0000004129594588</v>
      </c>
      <c r="AK49" s="16"/>
      <c r="AL49" s="16"/>
      <c r="AV49" s="31"/>
      <c r="AW49" s="32"/>
      <c r="AX49" s="32"/>
      <c r="AY49" s="34"/>
      <c r="AZ49" s="34">
        <f>AVERAGE(AZ39:AZ48)</f>
        <v>180.4416035</v>
      </c>
      <c r="BA49" s="32"/>
      <c r="BB49" s="34"/>
      <c r="BC49" s="35">
        <f t="shared" ref="BC49:BD49" si="42">SUM(BC25:BC48)</f>
        <v>0.00002874813331</v>
      </c>
      <c r="BD49" s="36">
        <f t="shared" si="42"/>
        <v>0.00002843161841</v>
      </c>
    </row>
    <row r="50">
      <c r="T50" s="31"/>
      <c r="U50" s="32"/>
      <c r="V50" s="32"/>
      <c r="W50" s="34"/>
      <c r="X50" s="34">
        <f>AVERAGE(X40:X49)</f>
        <v>182.0640231</v>
      </c>
      <c r="Y50" s="32"/>
      <c r="Z50" s="32"/>
      <c r="AA50" s="35">
        <f t="shared" ref="AA50:AB50" si="43">SUM(AA2:AA49)</f>
        <v>0.00004080057207</v>
      </c>
      <c r="AB50" s="36">
        <f t="shared" si="43"/>
        <v>0.00002796653585</v>
      </c>
      <c r="AK50" s="16"/>
      <c r="AL50" s="16"/>
      <c r="AY50" s="16"/>
      <c r="AZ50" s="16"/>
    </row>
    <row r="51">
      <c r="W51" s="16"/>
      <c r="X51" s="16"/>
      <c r="AK51" s="16"/>
      <c r="AL51" s="16"/>
      <c r="AY51" s="16"/>
      <c r="AZ51" s="16"/>
    </row>
    <row r="52">
      <c r="W52" s="16"/>
      <c r="X52" s="16"/>
      <c r="AK52" s="16"/>
      <c r="AL52" s="16"/>
      <c r="AY52" s="16"/>
      <c r="AZ52" s="16"/>
    </row>
    <row r="53">
      <c r="W53" s="16"/>
      <c r="X53" s="16"/>
      <c r="AK53" s="16"/>
      <c r="AL53" s="16"/>
      <c r="AY53" s="16"/>
      <c r="AZ53" s="16"/>
    </row>
    <row r="54">
      <c r="W54" s="16"/>
      <c r="X54" s="16"/>
      <c r="AK54" s="16"/>
      <c r="AL54" s="16"/>
      <c r="AY54" s="16"/>
      <c r="AZ54" s="16"/>
    </row>
    <row r="55">
      <c r="W55" s="16"/>
      <c r="X55" s="16"/>
      <c r="AK55" s="16"/>
      <c r="AL55" s="16"/>
      <c r="AY55" s="16"/>
      <c r="AZ55" s="16"/>
    </row>
    <row r="56">
      <c r="W56" s="16"/>
      <c r="X56" s="16"/>
      <c r="AK56" s="16"/>
      <c r="AL56" s="16"/>
      <c r="AY56" s="16"/>
      <c r="AZ56" s="16"/>
    </row>
    <row r="57">
      <c r="W57" s="16"/>
      <c r="X57" s="16"/>
      <c r="AK57" s="16"/>
      <c r="AL57" s="16"/>
      <c r="AY57" s="16"/>
      <c r="AZ57" s="16"/>
    </row>
    <row r="58">
      <c r="W58" s="16"/>
      <c r="X58" s="16"/>
      <c r="AK58" s="16"/>
      <c r="AL58" s="16"/>
      <c r="AY58" s="16"/>
      <c r="AZ58" s="16"/>
    </row>
    <row r="59">
      <c r="W59" s="16"/>
      <c r="X59" s="16"/>
      <c r="AK59" s="16"/>
      <c r="AL59" s="16"/>
      <c r="AY59" s="16"/>
      <c r="AZ59" s="16"/>
    </row>
    <row r="60">
      <c r="W60" s="16"/>
      <c r="X60" s="16"/>
      <c r="AK60" s="16"/>
      <c r="AL60" s="16"/>
      <c r="AY60" s="16"/>
      <c r="AZ60" s="16"/>
    </row>
    <row r="61">
      <c r="W61" s="16"/>
      <c r="X61" s="16"/>
      <c r="AK61" s="16"/>
      <c r="AL61" s="16"/>
      <c r="AY61" s="16"/>
      <c r="AZ61" s="16"/>
    </row>
    <row r="62">
      <c r="W62" s="16"/>
      <c r="X62" s="16"/>
      <c r="AK62" s="16"/>
      <c r="AL62" s="16"/>
      <c r="AY62" s="16"/>
      <c r="AZ62" s="16"/>
    </row>
    <row r="63">
      <c r="W63" s="16"/>
      <c r="X63" s="16"/>
      <c r="AK63" s="16"/>
      <c r="AL63" s="16"/>
      <c r="AY63" s="16"/>
      <c r="AZ63" s="16"/>
    </row>
    <row r="64">
      <c r="W64" s="16"/>
      <c r="X64" s="16"/>
      <c r="AK64" s="16"/>
      <c r="AL64" s="16"/>
      <c r="AY64" s="16"/>
      <c r="AZ64" s="16"/>
    </row>
    <row r="65">
      <c r="W65" s="16"/>
      <c r="X65" s="16"/>
      <c r="AK65" s="16"/>
      <c r="AL65" s="16"/>
      <c r="AY65" s="16"/>
      <c r="AZ65" s="16"/>
    </row>
    <row r="66">
      <c r="W66" s="16"/>
      <c r="X66" s="16"/>
      <c r="AK66" s="16"/>
      <c r="AL66" s="16"/>
      <c r="AY66" s="16"/>
      <c r="AZ66" s="16"/>
    </row>
    <row r="67">
      <c r="W67" s="16"/>
      <c r="X67" s="16"/>
      <c r="AK67" s="16"/>
      <c r="AL67" s="16"/>
      <c r="AY67" s="16"/>
      <c r="AZ67" s="16"/>
    </row>
    <row r="68">
      <c r="W68" s="16"/>
      <c r="X68" s="16"/>
      <c r="AK68" s="16"/>
      <c r="AL68" s="16"/>
      <c r="AY68" s="16"/>
      <c r="AZ68" s="16"/>
    </row>
    <row r="69">
      <c r="W69" s="16"/>
      <c r="X69" s="16"/>
      <c r="AK69" s="16"/>
      <c r="AL69" s="16"/>
      <c r="AY69" s="16"/>
      <c r="AZ69" s="16"/>
    </row>
    <row r="70">
      <c r="W70" s="16"/>
      <c r="X70" s="16"/>
      <c r="AK70" s="16"/>
      <c r="AL70" s="16"/>
      <c r="AY70" s="16"/>
      <c r="AZ70" s="16"/>
    </row>
    <row r="71">
      <c r="W71" s="16"/>
      <c r="X71" s="16"/>
      <c r="AK71" s="16"/>
      <c r="AL71" s="16"/>
      <c r="AY71" s="16"/>
      <c r="AZ71" s="16"/>
    </row>
    <row r="72">
      <c r="W72" s="16"/>
      <c r="X72" s="16"/>
      <c r="AK72" s="16"/>
      <c r="AL72" s="16"/>
      <c r="AY72" s="16"/>
      <c r="AZ72" s="16"/>
    </row>
    <row r="73">
      <c r="W73" s="16"/>
      <c r="X73" s="16"/>
      <c r="AK73" s="16"/>
      <c r="AL73" s="16"/>
      <c r="AY73" s="16"/>
      <c r="AZ73" s="16"/>
    </row>
    <row r="74">
      <c r="W74" s="16"/>
      <c r="X74" s="16"/>
      <c r="AK74" s="16"/>
      <c r="AL74" s="16"/>
      <c r="AY74" s="16"/>
      <c r="AZ74" s="16"/>
    </row>
    <row r="75">
      <c r="W75" s="16"/>
      <c r="X75" s="16"/>
      <c r="AK75" s="16"/>
      <c r="AL75" s="16"/>
      <c r="AY75" s="16"/>
      <c r="AZ75" s="16"/>
    </row>
    <row r="76">
      <c r="W76" s="16"/>
      <c r="X76" s="16"/>
      <c r="AK76" s="16"/>
      <c r="AL76" s="16"/>
      <c r="AY76" s="16"/>
      <c r="AZ76" s="16"/>
    </row>
    <row r="77">
      <c r="W77" s="16"/>
      <c r="X77" s="16"/>
      <c r="AK77" s="16"/>
      <c r="AL77" s="16"/>
      <c r="AY77" s="16"/>
      <c r="AZ77" s="16"/>
    </row>
    <row r="78">
      <c r="W78" s="16"/>
      <c r="X78" s="16"/>
      <c r="AK78" s="16"/>
      <c r="AL78" s="16"/>
      <c r="AY78" s="16"/>
      <c r="AZ78" s="16"/>
    </row>
    <row r="79">
      <c r="W79" s="16"/>
      <c r="X79" s="16"/>
      <c r="AK79" s="16"/>
      <c r="AL79" s="16"/>
      <c r="AY79" s="16"/>
      <c r="AZ79" s="16"/>
    </row>
    <row r="80">
      <c r="W80" s="16"/>
      <c r="X80" s="16"/>
      <c r="AK80" s="16"/>
      <c r="AL80" s="16"/>
      <c r="AY80" s="16"/>
      <c r="AZ80" s="16"/>
    </row>
    <row r="81">
      <c r="W81" s="16"/>
      <c r="X81" s="16"/>
      <c r="AK81" s="16"/>
      <c r="AL81" s="16"/>
      <c r="AY81" s="16"/>
      <c r="AZ81" s="16"/>
    </row>
    <row r="82">
      <c r="W82" s="16"/>
      <c r="X82" s="16"/>
      <c r="AK82" s="16"/>
      <c r="AL82" s="16"/>
      <c r="AY82" s="16"/>
      <c r="AZ82" s="16"/>
    </row>
    <row r="83">
      <c r="W83" s="16"/>
      <c r="X83" s="16"/>
      <c r="AK83" s="16"/>
      <c r="AL83" s="16"/>
      <c r="AY83" s="16"/>
      <c r="AZ83" s="16"/>
    </row>
    <row r="84">
      <c r="W84" s="16"/>
      <c r="X84" s="16"/>
      <c r="AK84" s="16"/>
      <c r="AL84" s="16"/>
      <c r="AY84" s="16"/>
      <c r="AZ84" s="16"/>
    </row>
    <row r="85">
      <c r="W85" s="16"/>
      <c r="X85" s="16"/>
      <c r="AK85" s="16"/>
      <c r="AL85" s="16"/>
      <c r="AY85" s="16"/>
      <c r="AZ85" s="16"/>
    </row>
    <row r="86">
      <c r="W86" s="16"/>
      <c r="X86" s="16"/>
      <c r="AK86" s="16"/>
      <c r="AL86" s="16"/>
      <c r="AY86" s="16"/>
      <c r="AZ86" s="16"/>
    </row>
    <row r="87">
      <c r="W87" s="16"/>
      <c r="X87" s="16"/>
      <c r="AK87" s="16"/>
      <c r="AL87" s="16"/>
      <c r="AY87" s="16"/>
      <c r="AZ87" s="16"/>
    </row>
    <row r="88">
      <c r="W88" s="16"/>
      <c r="X88" s="16"/>
      <c r="AK88" s="16"/>
      <c r="AL88" s="16"/>
      <c r="AY88" s="16"/>
      <c r="AZ88" s="16"/>
    </row>
    <row r="89">
      <c r="W89" s="16"/>
      <c r="X89" s="16"/>
      <c r="AK89" s="16"/>
      <c r="AL89" s="16"/>
      <c r="AY89" s="16"/>
      <c r="AZ89" s="16"/>
    </row>
    <row r="90">
      <c r="W90" s="16"/>
      <c r="X90" s="16"/>
      <c r="AK90" s="16"/>
      <c r="AL90" s="16"/>
      <c r="AY90" s="16"/>
      <c r="AZ90" s="16"/>
    </row>
    <row r="91">
      <c r="W91" s="16"/>
      <c r="X91" s="16"/>
      <c r="AK91" s="16"/>
      <c r="AL91" s="16"/>
      <c r="AY91" s="16"/>
      <c r="AZ91" s="16"/>
    </row>
    <row r="92">
      <c r="W92" s="16"/>
      <c r="X92" s="16"/>
      <c r="AK92" s="16"/>
      <c r="AL92" s="16"/>
      <c r="AY92" s="16"/>
      <c r="AZ92" s="16"/>
    </row>
    <row r="93">
      <c r="W93" s="16"/>
      <c r="X93" s="16"/>
      <c r="AK93" s="16"/>
      <c r="AL93" s="16"/>
      <c r="AY93" s="16"/>
      <c r="AZ93" s="16"/>
    </row>
    <row r="94">
      <c r="W94" s="16"/>
      <c r="X94" s="16"/>
      <c r="AK94" s="16"/>
      <c r="AL94" s="16"/>
      <c r="AY94" s="16"/>
      <c r="AZ94" s="16"/>
    </row>
    <row r="95">
      <c r="W95" s="16"/>
      <c r="X95" s="16"/>
      <c r="AK95" s="16"/>
      <c r="AL95" s="16"/>
      <c r="AY95" s="16"/>
      <c r="AZ95" s="16"/>
    </row>
    <row r="96">
      <c r="W96" s="16"/>
      <c r="X96" s="16"/>
      <c r="AK96" s="16"/>
      <c r="AL96" s="16"/>
      <c r="AY96" s="16"/>
      <c r="AZ96" s="16"/>
    </row>
    <row r="97">
      <c r="W97" s="16"/>
      <c r="X97" s="16"/>
      <c r="AK97" s="16"/>
      <c r="AL97" s="16"/>
      <c r="AY97" s="16"/>
      <c r="AZ97" s="16"/>
    </row>
    <row r="98">
      <c r="W98" s="16"/>
      <c r="X98" s="16"/>
      <c r="AK98" s="16"/>
      <c r="AL98" s="16"/>
      <c r="AY98" s="16"/>
      <c r="AZ98" s="16"/>
    </row>
    <row r="99">
      <c r="W99" s="16"/>
      <c r="X99" s="16"/>
      <c r="AK99" s="16"/>
      <c r="AL99" s="16"/>
      <c r="AY99" s="16"/>
      <c r="AZ99" s="16"/>
    </row>
    <row r="100">
      <c r="W100" s="16"/>
      <c r="X100" s="16"/>
      <c r="AK100" s="16"/>
      <c r="AL100" s="16"/>
      <c r="AY100" s="16"/>
      <c r="AZ100" s="16"/>
    </row>
    <row r="101">
      <c r="W101" s="16"/>
      <c r="X101" s="16"/>
      <c r="AK101" s="16"/>
      <c r="AL101" s="16"/>
      <c r="AY101" s="16"/>
      <c r="AZ101" s="16"/>
    </row>
    <row r="102">
      <c r="W102" s="16"/>
      <c r="X102" s="16"/>
      <c r="AK102" s="16"/>
      <c r="AL102" s="16"/>
      <c r="AY102" s="16"/>
      <c r="AZ102" s="16"/>
    </row>
    <row r="103">
      <c r="W103" s="16"/>
      <c r="X103" s="16"/>
      <c r="AK103" s="16"/>
      <c r="AL103" s="16"/>
      <c r="AY103" s="16"/>
      <c r="AZ103" s="16"/>
    </row>
    <row r="104">
      <c r="W104" s="16"/>
      <c r="X104" s="16"/>
      <c r="AK104" s="16"/>
      <c r="AL104" s="16"/>
      <c r="AY104" s="16"/>
      <c r="AZ104" s="16"/>
    </row>
    <row r="105">
      <c r="W105" s="16"/>
      <c r="X105" s="16"/>
      <c r="AK105" s="16"/>
      <c r="AL105" s="16"/>
      <c r="AY105" s="16"/>
      <c r="AZ105" s="16"/>
    </row>
    <row r="106">
      <c r="W106" s="16"/>
      <c r="X106" s="16"/>
      <c r="AK106" s="16"/>
      <c r="AL106" s="16"/>
      <c r="AY106" s="16"/>
      <c r="AZ106" s="16"/>
    </row>
    <row r="107">
      <c r="W107" s="16"/>
      <c r="X107" s="16"/>
      <c r="AK107" s="16"/>
      <c r="AL107" s="16"/>
      <c r="AY107" s="16"/>
      <c r="AZ107" s="16"/>
    </row>
    <row r="108">
      <c r="W108" s="16"/>
      <c r="X108" s="16"/>
      <c r="AK108" s="16"/>
      <c r="AL108" s="16"/>
      <c r="AY108" s="16"/>
      <c r="AZ108" s="16"/>
    </row>
    <row r="109">
      <c r="W109" s="16"/>
      <c r="X109" s="16"/>
      <c r="AK109" s="16"/>
      <c r="AL109" s="16"/>
      <c r="AY109" s="16"/>
      <c r="AZ109" s="16"/>
    </row>
    <row r="110">
      <c r="W110" s="16"/>
      <c r="X110" s="16"/>
      <c r="AK110" s="16"/>
      <c r="AL110" s="16"/>
      <c r="AY110" s="16"/>
      <c r="AZ110" s="16"/>
    </row>
    <row r="111">
      <c r="W111" s="16"/>
      <c r="X111" s="16"/>
      <c r="AK111" s="16"/>
      <c r="AL111" s="16"/>
      <c r="AY111" s="16"/>
      <c r="AZ111" s="16"/>
    </row>
    <row r="112">
      <c r="W112" s="16"/>
      <c r="X112" s="16"/>
      <c r="AK112" s="16"/>
      <c r="AL112" s="16"/>
      <c r="AY112" s="16"/>
      <c r="AZ112" s="16"/>
    </row>
    <row r="113">
      <c r="W113" s="16"/>
      <c r="X113" s="16"/>
      <c r="AK113" s="16"/>
      <c r="AL113" s="16"/>
      <c r="AY113" s="16"/>
      <c r="AZ113" s="16"/>
    </row>
    <row r="114">
      <c r="W114" s="16"/>
      <c r="X114" s="16"/>
      <c r="AK114" s="16"/>
      <c r="AL114" s="16"/>
      <c r="AY114" s="16"/>
      <c r="AZ114" s="16"/>
    </row>
    <row r="115">
      <c r="W115" s="16"/>
      <c r="X115" s="16"/>
      <c r="AK115" s="16"/>
      <c r="AL115" s="16"/>
      <c r="AY115" s="16"/>
      <c r="AZ115" s="16"/>
    </row>
    <row r="116">
      <c r="W116" s="16"/>
      <c r="X116" s="16"/>
      <c r="AK116" s="16"/>
      <c r="AL116" s="16"/>
      <c r="AY116" s="16"/>
      <c r="AZ116" s="16"/>
    </row>
    <row r="117">
      <c r="W117" s="16"/>
      <c r="X117" s="16"/>
      <c r="AK117" s="16"/>
      <c r="AL117" s="16"/>
      <c r="AY117" s="16"/>
      <c r="AZ117" s="16"/>
    </row>
    <row r="118">
      <c r="W118" s="16"/>
      <c r="X118" s="16"/>
      <c r="AK118" s="16"/>
      <c r="AL118" s="16"/>
      <c r="AY118" s="16"/>
      <c r="AZ118" s="16"/>
    </row>
    <row r="119">
      <c r="W119" s="16"/>
      <c r="X119" s="16"/>
      <c r="AK119" s="16"/>
      <c r="AL119" s="16"/>
      <c r="AY119" s="16"/>
      <c r="AZ119" s="16"/>
    </row>
    <row r="120">
      <c r="W120" s="16"/>
      <c r="X120" s="16"/>
      <c r="AK120" s="16"/>
      <c r="AL120" s="16"/>
      <c r="AY120" s="16"/>
      <c r="AZ120" s="16"/>
    </row>
    <row r="121">
      <c r="W121" s="16"/>
      <c r="X121" s="16"/>
      <c r="AK121" s="16"/>
      <c r="AL121" s="16"/>
      <c r="AY121" s="16"/>
      <c r="AZ121" s="16"/>
    </row>
    <row r="122">
      <c r="W122" s="16"/>
      <c r="X122" s="16"/>
      <c r="AK122" s="16"/>
      <c r="AL122" s="16"/>
      <c r="AY122" s="16"/>
      <c r="AZ122" s="16"/>
    </row>
    <row r="123">
      <c r="W123" s="16"/>
      <c r="X123" s="16"/>
      <c r="AK123" s="16"/>
      <c r="AL123" s="16"/>
      <c r="AY123" s="16"/>
      <c r="AZ123" s="16"/>
    </row>
    <row r="124">
      <c r="W124" s="16"/>
      <c r="X124" s="16"/>
      <c r="AK124" s="16"/>
      <c r="AL124" s="16"/>
      <c r="AY124" s="16"/>
      <c r="AZ124" s="16"/>
    </row>
    <row r="125">
      <c r="W125" s="16"/>
      <c r="X125" s="16"/>
      <c r="AK125" s="16"/>
      <c r="AL125" s="16"/>
      <c r="AY125" s="16"/>
      <c r="AZ125" s="16"/>
    </row>
    <row r="126">
      <c r="W126" s="16"/>
      <c r="X126" s="16"/>
      <c r="AK126" s="16"/>
      <c r="AL126" s="16"/>
      <c r="AY126" s="16"/>
      <c r="AZ126" s="16"/>
    </row>
    <row r="127">
      <c r="W127" s="16"/>
      <c r="X127" s="16"/>
      <c r="AK127" s="16"/>
      <c r="AL127" s="16"/>
      <c r="AY127" s="16"/>
      <c r="AZ127" s="16"/>
    </row>
    <row r="128">
      <c r="W128" s="16"/>
      <c r="X128" s="16"/>
      <c r="AK128" s="16"/>
      <c r="AL128" s="16"/>
      <c r="AY128" s="16"/>
      <c r="AZ128" s="16"/>
    </row>
    <row r="129">
      <c r="W129" s="16"/>
      <c r="X129" s="16"/>
      <c r="AK129" s="16"/>
      <c r="AL129" s="16"/>
      <c r="AY129" s="16"/>
      <c r="AZ129" s="16"/>
    </row>
    <row r="130">
      <c r="W130" s="16"/>
      <c r="X130" s="16"/>
      <c r="AK130" s="16"/>
      <c r="AL130" s="16"/>
      <c r="AY130" s="16"/>
      <c r="AZ130" s="16"/>
    </row>
    <row r="131">
      <c r="W131" s="16"/>
      <c r="X131" s="16"/>
      <c r="AK131" s="16"/>
      <c r="AL131" s="16"/>
      <c r="AY131" s="16"/>
      <c r="AZ131" s="16"/>
    </row>
    <row r="132">
      <c r="W132" s="16"/>
      <c r="X132" s="16"/>
      <c r="AK132" s="16"/>
      <c r="AL132" s="16"/>
      <c r="AY132" s="16"/>
      <c r="AZ132" s="16"/>
    </row>
    <row r="133">
      <c r="W133" s="16"/>
      <c r="X133" s="16"/>
      <c r="AK133" s="16"/>
      <c r="AL133" s="16"/>
      <c r="AY133" s="16"/>
      <c r="AZ133" s="16"/>
    </row>
    <row r="134">
      <c r="W134" s="16"/>
      <c r="X134" s="16"/>
      <c r="AK134" s="16"/>
      <c r="AL134" s="16"/>
      <c r="AY134" s="16"/>
      <c r="AZ134" s="16"/>
    </row>
    <row r="135">
      <c r="W135" s="16"/>
      <c r="X135" s="16"/>
      <c r="AK135" s="16"/>
      <c r="AL135" s="16"/>
      <c r="AY135" s="16"/>
      <c r="AZ135" s="16"/>
    </row>
    <row r="136">
      <c r="W136" s="16"/>
      <c r="X136" s="16"/>
      <c r="AK136" s="16"/>
      <c r="AL136" s="16"/>
      <c r="AY136" s="16"/>
      <c r="AZ136" s="16"/>
    </row>
    <row r="137">
      <c r="W137" s="16"/>
      <c r="X137" s="16"/>
      <c r="AK137" s="16"/>
      <c r="AL137" s="16"/>
      <c r="AY137" s="16"/>
      <c r="AZ137" s="16"/>
    </row>
    <row r="138">
      <c r="W138" s="16"/>
      <c r="X138" s="16"/>
      <c r="AK138" s="16"/>
      <c r="AL138" s="16"/>
      <c r="AY138" s="16"/>
      <c r="AZ138" s="16"/>
    </row>
    <row r="139">
      <c r="W139" s="16"/>
      <c r="X139" s="16"/>
      <c r="AK139" s="16"/>
      <c r="AL139" s="16"/>
      <c r="AY139" s="16"/>
      <c r="AZ139" s="16"/>
    </row>
    <row r="140">
      <c r="W140" s="16"/>
      <c r="X140" s="16"/>
      <c r="AK140" s="16"/>
      <c r="AL140" s="16"/>
      <c r="AY140" s="16"/>
      <c r="AZ140" s="16"/>
    </row>
    <row r="141">
      <c r="W141" s="16"/>
      <c r="X141" s="16"/>
      <c r="AK141" s="16"/>
      <c r="AL141" s="16"/>
      <c r="AY141" s="16"/>
      <c r="AZ141" s="16"/>
    </row>
    <row r="142">
      <c r="W142" s="16"/>
      <c r="X142" s="16"/>
      <c r="AK142" s="16"/>
      <c r="AL142" s="16"/>
      <c r="AY142" s="16"/>
      <c r="AZ142" s="16"/>
    </row>
    <row r="143">
      <c r="W143" s="16"/>
      <c r="X143" s="16"/>
      <c r="AK143" s="16"/>
      <c r="AL143" s="16"/>
      <c r="AY143" s="16"/>
      <c r="AZ143" s="16"/>
    </row>
    <row r="144">
      <c r="W144" s="16"/>
      <c r="X144" s="16"/>
      <c r="AK144" s="16"/>
      <c r="AL144" s="16"/>
      <c r="AY144" s="16"/>
      <c r="AZ144" s="16"/>
    </row>
    <row r="145">
      <c r="W145" s="16"/>
      <c r="X145" s="16"/>
      <c r="AK145" s="16"/>
      <c r="AL145" s="16"/>
      <c r="AY145" s="16"/>
      <c r="AZ145" s="16"/>
    </row>
    <row r="146">
      <c r="W146" s="16"/>
      <c r="X146" s="16"/>
      <c r="AK146" s="16"/>
      <c r="AL146" s="16"/>
      <c r="AY146" s="16"/>
      <c r="AZ146" s="16"/>
    </row>
    <row r="147">
      <c r="W147" s="16"/>
      <c r="X147" s="16"/>
      <c r="AK147" s="16"/>
      <c r="AL147" s="16"/>
      <c r="AY147" s="16"/>
      <c r="AZ147" s="16"/>
    </row>
    <row r="148">
      <c r="W148" s="16"/>
      <c r="X148" s="16"/>
      <c r="AK148" s="16"/>
      <c r="AL148" s="16"/>
      <c r="AY148" s="16"/>
      <c r="AZ148" s="16"/>
    </row>
    <row r="149">
      <c r="W149" s="16"/>
      <c r="X149" s="16"/>
      <c r="AK149" s="16"/>
      <c r="AL149" s="16"/>
      <c r="AY149" s="16"/>
      <c r="AZ149" s="16"/>
    </row>
    <row r="150">
      <c r="W150" s="16"/>
      <c r="X150" s="16"/>
      <c r="AK150" s="16"/>
      <c r="AL150" s="16"/>
      <c r="AY150" s="16"/>
      <c r="AZ150" s="16"/>
    </row>
    <row r="151">
      <c r="W151" s="16"/>
      <c r="X151" s="16"/>
      <c r="AK151" s="16"/>
      <c r="AL151" s="16"/>
      <c r="AY151" s="16"/>
      <c r="AZ151" s="16"/>
    </row>
    <row r="152">
      <c r="W152" s="16"/>
      <c r="X152" s="16"/>
      <c r="AK152" s="16"/>
      <c r="AL152" s="16"/>
      <c r="AY152" s="16"/>
      <c r="AZ152" s="16"/>
    </row>
    <row r="153">
      <c r="W153" s="16"/>
      <c r="X153" s="16"/>
      <c r="AK153" s="16"/>
      <c r="AL153" s="16"/>
      <c r="AY153" s="16"/>
      <c r="AZ153" s="16"/>
    </row>
    <row r="154">
      <c r="W154" s="16"/>
      <c r="X154" s="16"/>
      <c r="AK154" s="16"/>
      <c r="AL154" s="16"/>
      <c r="AY154" s="16"/>
      <c r="AZ154" s="16"/>
    </row>
    <row r="155">
      <c r="W155" s="16"/>
      <c r="X155" s="16"/>
      <c r="AK155" s="16"/>
      <c r="AL155" s="16"/>
      <c r="AY155" s="16"/>
      <c r="AZ155" s="16"/>
    </row>
    <row r="156">
      <c r="W156" s="16"/>
      <c r="X156" s="16"/>
      <c r="AK156" s="16"/>
      <c r="AL156" s="16"/>
      <c r="AY156" s="16"/>
      <c r="AZ156" s="16"/>
    </row>
    <row r="157">
      <c r="W157" s="16"/>
      <c r="X157" s="16"/>
      <c r="AK157" s="16"/>
      <c r="AL157" s="16"/>
      <c r="AY157" s="16"/>
      <c r="AZ157" s="16"/>
    </row>
    <row r="158">
      <c r="W158" s="16"/>
      <c r="X158" s="16"/>
      <c r="AK158" s="16"/>
      <c r="AL158" s="16"/>
      <c r="AY158" s="16"/>
      <c r="AZ158" s="16"/>
    </row>
    <row r="159">
      <c r="W159" s="16"/>
      <c r="X159" s="16"/>
      <c r="AK159" s="16"/>
      <c r="AL159" s="16"/>
      <c r="AY159" s="16"/>
      <c r="AZ159" s="16"/>
    </row>
    <row r="160">
      <c r="W160" s="16"/>
      <c r="X160" s="16"/>
      <c r="AK160" s="16"/>
      <c r="AL160" s="16"/>
      <c r="AY160" s="16"/>
      <c r="AZ160" s="16"/>
    </row>
    <row r="161">
      <c r="W161" s="16"/>
      <c r="X161" s="16"/>
      <c r="AK161" s="16"/>
      <c r="AL161" s="16"/>
      <c r="AY161" s="16"/>
      <c r="AZ161" s="16"/>
    </row>
    <row r="162">
      <c r="W162" s="16"/>
      <c r="X162" s="16"/>
      <c r="AK162" s="16"/>
      <c r="AL162" s="16"/>
      <c r="AY162" s="16"/>
      <c r="AZ162" s="16"/>
    </row>
    <row r="163">
      <c r="W163" s="16"/>
      <c r="X163" s="16"/>
      <c r="AK163" s="16"/>
      <c r="AL163" s="16"/>
      <c r="AY163" s="16"/>
      <c r="AZ163" s="16"/>
    </row>
    <row r="164">
      <c r="W164" s="16"/>
      <c r="X164" s="16"/>
      <c r="AK164" s="16"/>
      <c r="AL164" s="16"/>
      <c r="AY164" s="16"/>
      <c r="AZ164" s="16"/>
    </row>
    <row r="165">
      <c r="W165" s="16"/>
      <c r="X165" s="16"/>
      <c r="AK165" s="16"/>
      <c r="AL165" s="16"/>
      <c r="AY165" s="16"/>
      <c r="AZ165" s="16"/>
    </row>
    <row r="166">
      <c r="W166" s="16"/>
      <c r="X166" s="16"/>
      <c r="AK166" s="16"/>
      <c r="AL166" s="16"/>
      <c r="AY166" s="16"/>
      <c r="AZ166" s="16"/>
    </row>
    <row r="167">
      <c r="W167" s="16"/>
      <c r="X167" s="16"/>
      <c r="AK167" s="16"/>
      <c r="AL167" s="16"/>
      <c r="AY167" s="16"/>
      <c r="AZ167" s="16"/>
    </row>
    <row r="168">
      <c r="W168" s="16"/>
      <c r="X168" s="16"/>
      <c r="AK168" s="16"/>
      <c r="AL168" s="16"/>
      <c r="AY168" s="16"/>
      <c r="AZ168" s="16"/>
    </row>
    <row r="169">
      <c r="W169" s="16"/>
      <c r="X169" s="16"/>
      <c r="AK169" s="16"/>
      <c r="AL169" s="16"/>
      <c r="AY169" s="16"/>
      <c r="AZ169" s="16"/>
    </row>
    <row r="170">
      <c r="W170" s="16"/>
      <c r="X170" s="16"/>
      <c r="AK170" s="16"/>
      <c r="AL170" s="16"/>
      <c r="AY170" s="16"/>
      <c r="AZ170" s="16"/>
    </row>
    <row r="171">
      <c r="W171" s="16"/>
      <c r="X171" s="16"/>
      <c r="AK171" s="16"/>
      <c r="AL171" s="16"/>
      <c r="AY171" s="16"/>
      <c r="AZ171" s="16"/>
    </row>
    <row r="172">
      <c r="W172" s="16"/>
      <c r="X172" s="16"/>
      <c r="AK172" s="16"/>
      <c r="AL172" s="16"/>
      <c r="AY172" s="16"/>
      <c r="AZ172" s="16"/>
    </row>
    <row r="173">
      <c r="W173" s="16"/>
      <c r="X173" s="16"/>
      <c r="AK173" s="16"/>
      <c r="AL173" s="16"/>
      <c r="AY173" s="16"/>
      <c r="AZ173" s="16"/>
    </row>
    <row r="174">
      <c r="W174" s="16"/>
      <c r="X174" s="16"/>
      <c r="AK174" s="16"/>
      <c r="AL174" s="16"/>
      <c r="AY174" s="16"/>
      <c r="AZ174" s="16"/>
    </row>
    <row r="175">
      <c r="W175" s="16"/>
      <c r="X175" s="16"/>
      <c r="AK175" s="16"/>
      <c r="AL175" s="16"/>
      <c r="AY175" s="16"/>
      <c r="AZ175" s="16"/>
    </row>
    <row r="176">
      <c r="W176" s="16"/>
      <c r="X176" s="16"/>
      <c r="AK176" s="16"/>
      <c r="AL176" s="16"/>
      <c r="AY176" s="16"/>
      <c r="AZ176" s="16"/>
    </row>
    <row r="177">
      <c r="W177" s="16"/>
      <c r="X177" s="16"/>
      <c r="AK177" s="16"/>
      <c r="AL177" s="16"/>
      <c r="AY177" s="16"/>
      <c r="AZ177" s="16"/>
    </row>
    <row r="178">
      <c r="W178" s="16"/>
      <c r="X178" s="16"/>
      <c r="AK178" s="16"/>
      <c r="AL178" s="16"/>
      <c r="AY178" s="16"/>
      <c r="AZ178" s="16"/>
    </row>
    <row r="179">
      <c r="W179" s="16"/>
      <c r="X179" s="16"/>
      <c r="AK179" s="16"/>
      <c r="AL179" s="16"/>
      <c r="AY179" s="16"/>
      <c r="AZ179" s="16"/>
    </row>
    <row r="180">
      <c r="W180" s="16"/>
      <c r="X180" s="16"/>
      <c r="AK180" s="16"/>
      <c r="AL180" s="16"/>
      <c r="AY180" s="16"/>
      <c r="AZ180" s="16"/>
    </row>
    <row r="181">
      <c r="W181" s="16"/>
      <c r="X181" s="16"/>
      <c r="AK181" s="16"/>
      <c r="AL181" s="16"/>
      <c r="AY181" s="16"/>
      <c r="AZ181" s="16"/>
    </row>
    <row r="182">
      <c r="W182" s="16"/>
      <c r="X182" s="16"/>
      <c r="AK182" s="16"/>
      <c r="AL182" s="16"/>
      <c r="AY182" s="16"/>
      <c r="AZ182" s="16"/>
    </row>
    <row r="183">
      <c r="W183" s="16"/>
      <c r="X183" s="16"/>
      <c r="AK183" s="16"/>
      <c r="AL183" s="16"/>
      <c r="AY183" s="16"/>
      <c r="AZ183" s="16"/>
    </row>
    <row r="184">
      <c r="W184" s="16"/>
      <c r="X184" s="16"/>
      <c r="AK184" s="16"/>
      <c r="AL184" s="16"/>
      <c r="AY184" s="16"/>
      <c r="AZ184" s="16"/>
    </row>
    <row r="185">
      <c r="W185" s="16"/>
      <c r="X185" s="16"/>
      <c r="AK185" s="16"/>
      <c r="AL185" s="16"/>
      <c r="AY185" s="16"/>
      <c r="AZ185" s="16"/>
    </row>
    <row r="186">
      <c r="W186" s="16"/>
      <c r="X186" s="16"/>
      <c r="AK186" s="16"/>
      <c r="AL186" s="16"/>
      <c r="AY186" s="16"/>
      <c r="AZ186" s="16"/>
    </row>
    <row r="187">
      <c r="W187" s="16"/>
      <c r="X187" s="16"/>
      <c r="AK187" s="16"/>
      <c r="AL187" s="16"/>
      <c r="AY187" s="16"/>
      <c r="AZ187" s="16"/>
    </row>
    <row r="188">
      <c r="W188" s="16"/>
      <c r="X188" s="16"/>
      <c r="AK188" s="16"/>
      <c r="AL188" s="16"/>
      <c r="AY188" s="16"/>
      <c r="AZ188" s="16"/>
    </row>
    <row r="189">
      <c r="W189" s="16"/>
      <c r="X189" s="16"/>
      <c r="AK189" s="16"/>
      <c r="AL189" s="16"/>
      <c r="AY189" s="16"/>
      <c r="AZ189" s="16"/>
    </row>
    <row r="190">
      <c r="W190" s="16"/>
      <c r="X190" s="16"/>
      <c r="AK190" s="16"/>
      <c r="AL190" s="16"/>
      <c r="AY190" s="16"/>
      <c r="AZ190" s="16"/>
    </row>
    <row r="191">
      <c r="W191" s="16"/>
      <c r="X191" s="16"/>
      <c r="AK191" s="16"/>
      <c r="AL191" s="16"/>
      <c r="AY191" s="16"/>
      <c r="AZ191" s="16"/>
    </row>
    <row r="192">
      <c r="W192" s="16"/>
      <c r="X192" s="16"/>
      <c r="AK192" s="16"/>
      <c r="AL192" s="16"/>
      <c r="AY192" s="16"/>
      <c r="AZ192" s="16"/>
    </row>
    <row r="193">
      <c r="W193" s="16"/>
      <c r="X193" s="16"/>
      <c r="AK193" s="16"/>
      <c r="AL193" s="16"/>
      <c r="AY193" s="16"/>
      <c r="AZ193" s="16"/>
    </row>
    <row r="194">
      <c r="W194" s="16"/>
      <c r="X194" s="16"/>
      <c r="AK194" s="16"/>
      <c r="AL194" s="16"/>
      <c r="AY194" s="16"/>
      <c r="AZ194" s="16"/>
    </row>
    <row r="195">
      <c r="W195" s="16"/>
      <c r="X195" s="16"/>
      <c r="AK195" s="16"/>
      <c r="AL195" s="16"/>
      <c r="AY195" s="16"/>
      <c r="AZ195" s="16"/>
    </row>
    <row r="196">
      <c r="W196" s="16"/>
      <c r="X196" s="16"/>
      <c r="AK196" s="16"/>
      <c r="AL196" s="16"/>
      <c r="AY196" s="16"/>
      <c r="AZ196" s="16"/>
    </row>
    <row r="197">
      <c r="W197" s="16"/>
      <c r="X197" s="16"/>
      <c r="AK197" s="16"/>
      <c r="AL197" s="16"/>
      <c r="AY197" s="16"/>
      <c r="AZ197" s="16"/>
    </row>
    <row r="198">
      <c r="W198" s="16"/>
      <c r="X198" s="16"/>
      <c r="AK198" s="16"/>
      <c r="AL198" s="16"/>
      <c r="AY198" s="16"/>
      <c r="AZ198" s="16"/>
    </row>
    <row r="199">
      <c r="W199" s="16"/>
      <c r="X199" s="16"/>
      <c r="AK199" s="16"/>
      <c r="AL199" s="16"/>
      <c r="AY199" s="16"/>
      <c r="AZ199" s="16"/>
    </row>
    <row r="200">
      <c r="W200" s="16"/>
      <c r="X200" s="16"/>
      <c r="AK200" s="16"/>
      <c r="AL200" s="16"/>
      <c r="AY200" s="16"/>
      <c r="AZ200" s="16"/>
    </row>
    <row r="201">
      <c r="W201" s="16"/>
      <c r="X201" s="16"/>
      <c r="AK201" s="16"/>
      <c r="AL201" s="16"/>
      <c r="AY201" s="16"/>
      <c r="AZ201" s="16"/>
    </row>
    <row r="202">
      <c r="W202" s="16"/>
      <c r="X202" s="16"/>
      <c r="AK202" s="16"/>
      <c r="AL202" s="16"/>
      <c r="AY202" s="16"/>
      <c r="AZ202" s="16"/>
    </row>
    <row r="203">
      <c r="W203" s="16"/>
      <c r="X203" s="16"/>
      <c r="AK203" s="16"/>
      <c r="AL203" s="16"/>
      <c r="AY203" s="16"/>
      <c r="AZ203" s="16"/>
    </row>
    <row r="204">
      <c r="W204" s="16"/>
      <c r="X204" s="16"/>
      <c r="AK204" s="16"/>
      <c r="AL204" s="16"/>
      <c r="AY204" s="16"/>
      <c r="AZ204" s="16"/>
    </row>
    <row r="205">
      <c r="W205" s="16"/>
      <c r="X205" s="16"/>
      <c r="AK205" s="16"/>
      <c r="AL205" s="16"/>
      <c r="AY205" s="16"/>
      <c r="AZ205" s="16"/>
    </row>
    <row r="206">
      <c r="W206" s="16"/>
      <c r="X206" s="16"/>
      <c r="AK206" s="16"/>
      <c r="AL206" s="16"/>
      <c r="AY206" s="16"/>
      <c r="AZ206" s="16"/>
    </row>
    <row r="207">
      <c r="W207" s="16"/>
      <c r="X207" s="16"/>
      <c r="AK207" s="16"/>
      <c r="AL207" s="16"/>
      <c r="AY207" s="16"/>
      <c r="AZ207" s="16"/>
    </row>
    <row r="208">
      <c r="W208" s="16"/>
      <c r="X208" s="16"/>
      <c r="AK208" s="16"/>
      <c r="AL208" s="16"/>
      <c r="AY208" s="16"/>
      <c r="AZ208" s="16"/>
    </row>
    <row r="209">
      <c r="W209" s="16"/>
      <c r="X209" s="16"/>
      <c r="AK209" s="16"/>
      <c r="AL209" s="16"/>
      <c r="AY209" s="16"/>
      <c r="AZ209" s="16"/>
    </row>
    <row r="210">
      <c r="W210" s="16"/>
      <c r="X210" s="16"/>
      <c r="AK210" s="16"/>
      <c r="AL210" s="16"/>
      <c r="AY210" s="16"/>
      <c r="AZ210" s="16"/>
    </row>
    <row r="211">
      <c r="W211" s="16"/>
      <c r="X211" s="16"/>
      <c r="AK211" s="16"/>
      <c r="AL211" s="16"/>
      <c r="AY211" s="16"/>
      <c r="AZ211" s="16"/>
    </row>
    <row r="212">
      <c r="W212" s="16"/>
      <c r="X212" s="16"/>
      <c r="AK212" s="16"/>
      <c r="AL212" s="16"/>
      <c r="AY212" s="16"/>
      <c r="AZ212" s="16"/>
    </row>
    <row r="213">
      <c r="W213" s="16"/>
      <c r="X213" s="16"/>
      <c r="AK213" s="16"/>
      <c r="AL213" s="16"/>
      <c r="AY213" s="16"/>
      <c r="AZ213" s="16"/>
    </row>
    <row r="214">
      <c r="W214" s="16"/>
      <c r="X214" s="16"/>
      <c r="AK214" s="16"/>
      <c r="AL214" s="16"/>
      <c r="AY214" s="16"/>
      <c r="AZ214" s="16"/>
    </row>
    <row r="215">
      <c r="W215" s="16"/>
      <c r="X215" s="16"/>
      <c r="AK215" s="16"/>
      <c r="AL215" s="16"/>
      <c r="AY215" s="16"/>
      <c r="AZ215" s="16"/>
    </row>
    <row r="216">
      <c r="W216" s="16"/>
      <c r="X216" s="16"/>
      <c r="AK216" s="16"/>
      <c r="AL216" s="16"/>
      <c r="AY216" s="16"/>
      <c r="AZ216" s="16"/>
    </row>
    <row r="217">
      <c r="W217" s="16"/>
      <c r="X217" s="16"/>
      <c r="AK217" s="16"/>
      <c r="AL217" s="16"/>
      <c r="AY217" s="16"/>
      <c r="AZ217" s="16"/>
    </row>
    <row r="218">
      <c r="W218" s="16"/>
      <c r="X218" s="16"/>
      <c r="AK218" s="16"/>
      <c r="AL218" s="16"/>
      <c r="AY218" s="16"/>
      <c r="AZ218" s="16"/>
    </row>
    <row r="219">
      <c r="W219" s="16"/>
      <c r="X219" s="16"/>
      <c r="AK219" s="16"/>
      <c r="AL219" s="16"/>
      <c r="AY219" s="16"/>
      <c r="AZ219" s="16"/>
    </row>
    <row r="220">
      <c r="W220" s="16"/>
      <c r="X220" s="16"/>
      <c r="AK220" s="16"/>
      <c r="AL220" s="16"/>
      <c r="AY220" s="16"/>
      <c r="AZ220" s="16"/>
    </row>
    <row r="221">
      <c r="W221" s="16"/>
      <c r="X221" s="16"/>
      <c r="AK221" s="16"/>
      <c r="AL221" s="16"/>
      <c r="AY221" s="16"/>
      <c r="AZ221" s="16"/>
    </row>
    <row r="222">
      <c r="W222" s="16"/>
      <c r="X222" s="16"/>
      <c r="AK222" s="16"/>
      <c r="AL222" s="16"/>
      <c r="AY222" s="16"/>
      <c r="AZ222" s="16"/>
    </row>
    <row r="223">
      <c r="W223" s="16"/>
      <c r="X223" s="16"/>
      <c r="AK223" s="16"/>
      <c r="AL223" s="16"/>
      <c r="AY223" s="16"/>
      <c r="AZ223" s="16"/>
    </row>
    <row r="224">
      <c r="W224" s="16"/>
      <c r="X224" s="16"/>
      <c r="AK224" s="16"/>
      <c r="AL224" s="16"/>
      <c r="AY224" s="16"/>
      <c r="AZ224" s="16"/>
    </row>
    <row r="225">
      <c r="W225" s="16"/>
      <c r="X225" s="16"/>
      <c r="AK225" s="16"/>
      <c r="AL225" s="16"/>
      <c r="AY225" s="16"/>
      <c r="AZ225" s="16"/>
    </row>
    <row r="226">
      <c r="W226" s="16"/>
      <c r="X226" s="16"/>
      <c r="AK226" s="16"/>
      <c r="AL226" s="16"/>
      <c r="AY226" s="16"/>
      <c r="AZ226" s="16"/>
    </row>
    <row r="227">
      <c r="W227" s="16"/>
      <c r="X227" s="16"/>
      <c r="AK227" s="16"/>
      <c r="AL227" s="16"/>
      <c r="AY227" s="16"/>
      <c r="AZ227" s="16"/>
    </row>
    <row r="228">
      <c r="W228" s="16"/>
      <c r="X228" s="16"/>
      <c r="AK228" s="16"/>
      <c r="AL228" s="16"/>
      <c r="AY228" s="16"/>
      <c r="AZ228" s="16"/>
    </row>
    <row r="229">
      <c r="W229" s="16"/>
      <c r="X229" s="16"/>
      <c r="AK229" s="16"/>
      <c r="AL229" s="16"/>
      <c r="AY229" s="16"/>
      <c r="AZ229" s="16"/>
    </row>
    <row r="230">
      <c r="W230" s="16"/>
      <c r="X230" s="16"/>
      <c r="AK230" s="16"/>
      <c r="AL230" s="16"/>
      <c r="AY230" s="16"/>
      <c r="AZ230" s="16"/>
    </row>
    <row r="231">
      <c r="W231" s="16"/>
      <c r="X231" s="16"/>
      <c r="AK231" s="16"/>
      <c r="AL231" s="16"/>
      <c r="AY231" s="16"/>
      <c r="AZ231" s="16"/>
    </row>
    <row r="232">
      <c r="W232" s="16"/>
      <c r="X232" s="16"/>
      <c r="AK232" s="16"/>
      <c r="AL232" s="16"/>
      <c r="AY232" s="16"/>
      <c r="AZ232" s="16"/>
    </row>
    <row r="233">
      <c r="W233" s="16"/>
      <c r="X233" s="16"/>
      <c r="AK233" s="16"/>
      <c r="AL233" s="16"/>
      <c r="AY233" s="16"/>
      <c r="AZ233" s="16"/>
    </row>
    <row r="234">
      <c r="W234" s="16"/>
      <c r="X234" s="16"/>
      <c r="AK234" s="16"/>
      <c r="AL234" s="16"/>
      <c r="AY234" s="16"/>
      <c r="AZ234" s="16"/>
    </row>
    <row r="235">
      <c r="W235" s="16"/>
      <c r="X235" s="16"/>
      <c r="AK235" s="16"/>
      <c r="AL235" s="16"/>
      <c r="AY235" s="16"/>
      <c r="AZ235" s="16"/>
    </row>
    <row r="236">
      <c r="W236" s="16"/>
      <c r="X236" s="16"/>
      <c r="AK236" s="16"/>
      <c r="AL236" s="16"/>
      <c r="AY236" s="16"/>
      <c r="AZ236" s="16"/>
    </row>
    <row r="237">
      <c r="W237" s="16"/>
      <c r="X237" s="16"/>
      <c r="AK237" s="16"/>
      <c r="AL237" s="16"/>
      <c r="AY237" s="16"/>
      <c r="AZ237" s="16"/>
    </row>
    <row r="238">
      <c r="W238" s="16"/>
      <c r="X238" s="16"/>
      <c r="AK238" s="16"/>
      <c r="AL238" s="16"/>
      <c r="AY238" s="16"/>
      <c r="AZ238" s="16"/>
    </row>
    <row r="239">
      <c r="W239" s="16"/>
      <c r="X239" s="16"/>
      <c r="AK239" s="16"/>
      <c r="AL239" s="16"/>
      <c r="AY239" s="16"/>
      <c r="AZ239" s="16"/>
    </row>
    <row r="240">
      <c r="W240" s="16"/>
      <c r="X240" s="16"/>
      <c r="AK240" s="16"/>
      <c r="AL240" s="16"/>
      <c r="AY240" s="16"/>
      <c r="AZ240" s="16"/>
    </row>
    <row r="241">
      <c r="W241" s="16"/>
      <c r="X241" s="16"/>
      <c r="AK241" s="16"/>
      <c r="AL241" s="16"/>
      <c r="AY241" s="16"/>
      <c r="AZ241" s="16"/>
    </row>
    <row r="242">
      <c r="W242" s="16"/>
      <c r="X242" s="16"/>
      <c r="AK242" s="16"/>
      <c r="AL242" s="16"/>
      <c r="AY242" s="16"/>
      <c r="AZ242" s="16"/>
    </row>
    <row r="243">
      <c r="W243" s="16"/>
      <c r="X243" s="16"/>
      <c r="AK243" s="16"/>
      <c r="AL243" s="16"/>
      <c r="AY243" s="16"/>
      <c r="AZ243" s="16"/>
    </row>
    <row r="244">
      <c r="W244" s="16"/>
      <c r="X244" s="16"/>
      <c r="AK244" s="16"/>
      <c r="AL244" s="16"/>
      <c r="AY244" s="16"/>
      <c r="AZ244" s="16"/>
    </row>
    <row r="245">
      <c r="W245" s="16"/>
      <c r="X245" s="16"/>
      <c r="AK245" s="16"/>
      <c r="AL245" s="16"/>
      <c r="AY245" s="16"/>
      <c r="AZ245" s="16"/>
    </row>
    <row r="246">
      <c r="W246" s="16"/>
      <c r="X246" s="16"/>
      <c r="AK246" s="16"/>
      <c r="AL246" s="16"/>
      <c r="AY246" s="16"/>
      <c r="AZ246" s="16"/>
    </row>
    <row r="247">
      <c r="W247" s="16"/>
      <c r="X247" s="16"/>
      <c r="AK247" s="16"/>
      <c r="AL247" s="16"/>
      <c r="AY247" s="16"/>
      <c r="AZ247" s="16"/>
    </row>
    <row r="248">
      <c r="W248" s="16"/>
      <c r="X248" s="16"/>
      <c r="AK248" s="16"/>
      <c r="AL248" s="16"/>
      <c r="AY248" s="16"/>
      <c r="AZ248" s="16"/>
    </row>
    <row r="249">
      <c r="W249" s="16"/>
      <c r="X249" s="16"/>
      <c r="AK249" s="16"/>
      <c r="AL249" s="16"/>
      <c r="AY249" s="16"/>
      <c r="AZ249" s="16"/>
    </row>
    <row r="250">
      <c r="W250" s="16"/>
      <c r="X250" s="16"/>
      <c r="AK250" s="16"/>
      <c r="AL250" s="16"/>
      <c r="AY250" s="16"/>
      <c r="AZ250" s="16"/>
    </row>
    <row r="251">
      <c r="W251" s="16"/>
      <c r="X251" s="16"/>
      <c r="AK251" s="16"/>
      <c r="AL251" s="16"/>
      <c r="AY251" s="16"/>
      <c r="AZ251" s="16"/>
    </row>
    <row r="252">
      <c r="W252" s="16"/>
      <c r="X252" s="16"/>
      <c r="AK252" s="16"/>
      <c r="AL252" s="16"/>
      <c r="AY252" s="16"/>
      <c r="AZ252" s="16"/>
    </row>
    <row r="253">
      <c r="W253" s="16"/>
      <c r="X253" s="16"/>
      <c r="AK253" s="16"/>
      <c r="AL253" s="16"/>
      <c r="AY253" s="16"/>
      <c r="AZ253" s="16"/>
    </row>
    <row r="254">
      <c r="W254" s="16"/>
      <c r="X254" s="16"/>
      <c r="AK254" s="16"/>
      <c r="AL254" s="16"/>
      <c r="AY254" s="16"/>
      <c r="AZ254" s="16"/>
    </row>
    <row r="255">
      <c r="W255" s="16"/>
      <c r="X255" s="16"/>
      <c r="AK255" s="16"/>
      <c r="AL255" s="16"/>
      <c r="AY255" s="16"/>
      <c r="AZ255" s="16"/>
    </row>
    <row r="256">
      <c r="W256" s="16"/>
      <c r="X256" s="16"/>
      <c r="AK256" s="16"/>
      <c r="AL256" s="16"/>
      <c r="AY256" s="16"/>
      <c r="AZ256" s="16"/>
    </row>
    <row r="257">
      <c r="W257" s="16"/>
      <c r="X257" s="16"/>
      <c r="AK257" s="16"/>
      <c r="AL257" s="16"/>
      <c r="AY257" s="16"/>
      <c r="AZ257" s="16"/>
    </row>
    <row r="258">
      <c r="W258" s="16"/>
      <c r="X258" s="16"/>
      <c r="AK258" s="16"/>
      <c r="AL258" s="16"/>
      <c r="AY258" s="16"/>
      <c r="AZ258" s="16"/>
    </row>
    <row r="259">
      <c r="W259" s="16"/>
      <c r="X259" s="16"/>
      <c r="AK259" s="16"/>
      <c r="AL259" s="16"/>
      <c r="AY259" s="16"/>
      <c r="AZ259" s="16"/>
    </row>
    <row r="260">
      <c r="W260" s="16"/>
      <c r="X260" s="16"/>
      <c r="AK260" s="16"/>
      <c r="AL260" s="16"/>
      <c r="AY260" s="16"/>
      <c r="AZ260" s="16"/>
    </row>
    <row r="261">
      <c r="W261" s="16"/>
      <c r="X261" s="16"/>
      <c r="AK261" s="16"/>
      <c r="AL261" s="16"/>
      <c r="AY261" s="16"/>
      <c r="AZ261" s="16"/>
    </row>
    <row r="262">
      <c r="W262" s="16"/>
      <c r="X262" s="16"/>
      <c r="AK262" s="16"/>
      <c r="AL262" s="16"/>
      <c r="AY262" s="16"/>
      <c r="AZ262" s="16"/>
    </row>
    <row r="263">
      <c r="W263" s="16"/>
      <c r="X263" s="16"/>
      <c r="AK263" s="16"/>
      <c r="AL263" s="16"/>
      <c r="AY263" s="16"/>
      <c r="AZ263" s="16"/>
    </row>
    <row r="264">
      <c r="W264" s="16"/>
      <c r="X264" s="16"/>
      <c r="AK264" s="16"/>
      <c r="AL264" s="16"/>
      <c r="AY264" s="16"/>
      <c r="AZ264" s="16"/>
    </row>
    <row r="265">
      <c r="W265" s="16"/>
      <c r="X265" s="16"/>
      <c r="AK265" s="16"/>
      <c r="AL265" s="16"/>
      <c r="AY265" s="16"/>
      <c r="AZ265" s="16"/>
    </row>
    <row r="266">
      <c r="W266" s="16"/>
      <c r="X266" s="16"/>
      <c r="AK266" s="16"/>
      <c r="AL266" s="16"/>
      <c r="AY266" s="16"/>
      <c r="AZ266" s="16"/>
    </row>
    <row r="267">
      <c r="W267" s="16"/>
      <c r="X267" s="16"/>
      <c r="AK267" s="16"/>
      <c r="AL267" s="16"/>
      <c r="AY267" s="16"/>
      <c r="AZ267" s="16"/>
    </row>
    <row r="268">
      <c r="W268" s="16"/>
      <c r="X268" s="16"/>
      <c r="AK268" s="16"/>
      <c r="AL268" s="16"/>
      <c r="AY268" s="16"/>
      <c r="AZ268" s="16"/>
    </row>
    <row r="269">
      <c r="W269" s="16"/>
      <c r="X269" s="16"/>
      <c r="AK269" s="16"/>
      <c r="AL269" s="16"/>
      <c r="AY269" s="16"/>
      <c r="AZ269" s="16"/>
    </row>
    <row r="270">
      <c r="W270" s="16"/>
      <c r="X270" s="16"/>
      <c r="AK270" s="16"/>
      <c r="AL270" s="16"/>
      <c r="AY270" s="16"/>
      <c r="AZ270" s="16"/>
    </row>
    <row r="271">
      <c r="W271" s="16"/>
      <c r="X271" s="16"/>
      <c r="AK271" s="16"/>
      <c r="AL271" s="16"/>
      <c r="AY271" s="16"/>
      <c r="AZ271" s="16"/>
    </row>
    <row r="272">
      <c r="W272" s="16"/>
      <c r="X272" s="16"/>
      <c r="AK272" s="16"/>
      <c r="AL272" s="16"/>
      <c r="AY272" s="16"/>
      <c r="AZ272" s="16"/>
    </row>
    <row r="273">
      <c r="W273" s="16"/>
      <c r="X273" s="16"/>
      <c r="AK273" s="16"/>
      <c r="AL273" s="16"/>
      <c r="AY273" s="16"/>
      <c r="AZ273" s="16"/>
    </row>
    <row r="274">
      <c r="W274" s="16"/>
      <c r="X274" s="16"/>
      <c r="AK274" s="16"/>
      <c r="AL274" s="16"/>
      <c r="AY274" s="16"/>
      <c r="AZ274" s="16"/>
    </row>
    <row r="275">
      <c r="W275" s="16"/>
      <c r="X275" s="16"/>
      <c r="AK275" s="16"/>
      <c r="AL275" s="16"/>
      <c r="AY275" s="16"/>
      <c r="AZ275" s="16"/>
    </row>
    <row r="276">
      <c r="W276" s="16"/>
      <c r="X276" s="16"/>
      <c r="AK276" s="16"/>
      <c r="AL276" s="16"/>
      <c r="AY276" s="16"/>
      <c r="AZ276" s="16"/>
    </row>
    <row r="277">
      <c r="W277" s="16"/>
      <c r="X277" s="16"/>
      <c r="AK277" s="16"/>
      <c r="AL277" s="16"/>
      <c r="AY277" s="16"/>
      <c r="AZ277" s="16"/>
    </row>
    <row r="278">
      <c r="W278" s="16"/>
      <c r="X278" s="16"/>
      <c r="AK278" s="16"/>
      <c r="AL278" s="16"/>
      <c r="AY278" s="16"/>
      <c r="AZ278" s="16"/>
    </row>
    <row r="279">
      <c r="W279" s="16"/>
      <c r="X279" s="16"/>
      <c r="AK279" s="16"/>
      <c r="AL279" s="16"/>
      <c r="AY279" s="16"/>
      <c r="AZ279" s="16"/>
    </row>
    <row r="280">
      <c r="W280" s="16"/>
      <c r="X280" s="16"/>
      <c r="AK280" s="16"/>
      <c r="AL280" s="16"/>
      <c r="AY280" s="16"/>
      <c r="AZ280" s="16"/>
    </row>
    <row r="281">
      <c r="W281" s="16"/>
      <c r="X281" s="16"/>
      <c r="AK281" s="16"/>
      <c r="AL281" s="16"/>
      <c r="AY281" s="16"/>
      <c r="AZ281" s="16"/>
    </row>
    <row r="282">
      <c r="W282" s="16"/>
      <c r="X282" s="16"/>
      <c r="AK282" s="16"/>
      <c r="AL282" s="16"/>
      <c r="AY282" s="16"/>
      <c r="AZ282" s="16"/>
    </row>
    <row r="283">
      <c r="W283" s="16"/>
      <c r="X283" s="16"/>
      <c r="AK283" s="16"/>
      <c r="AL283" s="16"/>
      <c r="AY283" s="16"/>
      <c r="AZ283" s="16"/>
    </row>
    <row r="284">
      <c r="W284" s="16"/>
      <c r="X284" s="16"/>
      <c r="AK284" s="16"/>
      <c r="AL284" s="16"/>
      <c r="AY284" s="16"/>
      <c r="AZ284" s="16"/>
    </row>
    <row r="285">
      <c r="W285" s="16"/>
      <c r="X285" s="16"/>
      <c r="AK285" s="16"/>
      <c r="AL285" s="16"/>
      <c r="AY285" s="16"/>
      <c r="AZ285" s="16"/>
    </row>
    <row r="286">
      <c r="W286" s="16"/>
      <c r="X286" s="16"/>
      <c r="AK286" s="16"/>
      <c r="AL286" s="16"/>
      <c r="AY286" s="16"/>
      <c r="AZ286" s="16"/>
    </row>
    <row r="287">
      <c r="W287" s="16"/>
      <c r="X287" s="16"/>
      <c r="AK287" s="16"/>
      <c r="AL287" s="16"/>
      <c r="AY287" s="16"/>
      <c r="AZ287" s="16"/>
    </row>
    <row r="288">
      <c r="W288" s="16"/>
      <c r="X288" s="16"/>
      <c r="AK288" s="16"/>
      <c r="AL288" s="16"/>
      <c r="AY288" s="16"/>
      <c r="AZ288" s="16"/>
    </row>
    <row r="289">
      <c r="W289" s="16"/>
      <c r="X289" s="16"/>
      <c r="AK289" s="16"/>
      <c r="AL289" s="16"/>
      <c r="AY289" s="16"/>
      <c r="AZ289" s="16"/>
    </row>
    <row r="290">
      <c r="W290" s="16"/>
      <c r="X290" s="16"/>
      <c r="AK290" s="16"/>
      <c r="AL290" s="16"/>
      <c r="AY290" s="16"/>
      <c r="AZ290" s="16"/>
    </row>
    <row r="291">
      <c r="W291" s="16"/>
      <c r="X291" s="16"/>
      <c r="AK291" s="16"/>
      <c r="AL291" s="16"/>
      <c r="AY291" s="16"/>
      <c r="AZ291" s="16"/>
    </row>
    <row r="292">
      <c r="W292" s="16"/>
      <c r="X292" s="16"/>
      <c r="AK292" s="16"/>
      <c r="AL292" s="16"/>
      <c r="AY292" s="16"/>
      <c r="AZ292" s="16"/>
    </row>
    <row r="293">
      <c r="W293" s="16"/>
      <c r="X293" s="16"/>
      <c r="AK293" s="16"/>
      <c r="AL293" s="16"/>
      <c r="AY293" s="16"/>
      <c r="AZ293" s="16"/>
    </row>
    <row r="294">
      <c r="W294" s="16"/>
      <c r="X294" s="16"/>
      <c r="AK294" s="16"/>
      <c r="AL294" s="16"/>
      <c r="AY294" s="16"/>
      <c r="AZ294" s="16"/>
    </row>
    <row r="295">
      <c r="W295" s="16"/>
      <c r="X295" s="16"/>
      <c r="AK295" s="16"/>
      <c r="AL295" s="16"/>
      <c r="AY295" s="16"/>
      <c r="AZ295" s="16"/>
    </row>
    <row r="296">
      <c r="W296" s="16"/>
      <c r="X296" s="16"/>
      <c r="AK296" s="16"/>
      <c r="AL296" s="16"/>
      <c r="AY296" s="16"/>
      <c r="AZ296" s="16"/>
    </row>
    <row r="297">
      <c r="W297" s="16"/>
      <c r="X297" s="16"/>
      <c r="AK297" s="16"/>
      <c r="AL297" s="16"/>
      <c r="AY297" s="16"/>
      <c r="AZ297" s="16"/>
    </row>
    <row r="298">
      <c r="W298" s="16"/>
      <c r="X298" s="16"/>
      <c r="AK298" s="16"/>
      <c r="AL298" s="16"/>
      <c r="AY298" s="16"/>
      <c r="AZ298" s="16"/>
    </row>
    <row r="299">
      <c r="W299" s="16"/>
      <c r="X299" s="16"/>
      <c r="AK299" s="16"/>
      <c r="AL299" s="16"/>
      <c r="AY299" s="16"/>
      <c r="AZ299" s="16"/>
    </row>
    <row r="300">
      <c r="W300" s="16"/>
      <c r="X300" s="16"/>
      <c r="AK300" s="16"/>
      <c r="AL300" s="16"/>
      <c r="AY300" s="16"/>
      <c r="AZ300" s="16"/>
    </row>
    <row r="301">
      <c r="W301" s="16"/>
      <c r="X301" s="16"/>
      <c r="AK301" s="16"/>
      <c r="AL301" s="16"/>
      <c r="AY301" s="16"/>
      <c r="AZ301" s="16"/>
    </row>
    <row r="302">
      <c r="W302" s="16"/>
      <c r="X302" s="16"/>
      <c r="AK302" s="16"/>
      <c r="AL302" s="16"/>
      <c r="AY302" s="16"/>
      <c r="AZ302" s="16"/>
    </row>
    <row r="303">
      <c r="W303" s="16"/>
      <c r="X303" s="16"/>
      <c r="AK303" s="16"/>
      <c r="AL303" s="16"/>
      <c r="AY303" s="16"/>
      <c r="AZ303" s="16"/>
    </row>
    <row r="304">
      <c r="W304" s="16"/>
      <c r="X304" s="16"/>
      <c r="AK304" s="16"/>
      <c r="AL304" s="16"/>
      <c r="AY304" s="16"/>
      <c r="AZ304" s="16"/>
    </row>
    <row r="305">
      <c r="W305" s="16"/>
      <c r="X305" s="16"/>
      <c r="AK305" s="16"/>
      <c r="AL305" s="16"/>
      <c r="AY305" s="16"/>
      <c r="AZ305" s="16"/>
    </row>
    <row r="306">
      <c r="W306" s="16"/>
      <c r="X306" s="16"/>
      <c r="AK306" s="16"/>
      <c r="AL306" s="16"/>
      <c r="AY306" s="16"/>
      <c r="AZ306" s="16"/>
    </row>
    <row r="307">
      <c r="W307" s="16"/>
      <c r="X307" s="16"/>
      <c r="AK307" s="16"/>
      <c r="AL307" s="16"/>
      <c r="AY307" s="16"/>
      <c r="AZ307" s="16"/>
    </row>
    <row r="308">
      <c r="W308" s="16"/>
      <c r="X308" s="16"/>
      <c r="AK308" s="16"/>
      <c r="AL308" s="16"/>
      <c r="AY308" s="16"/>
      <c r="AZ308" s="16"/>
    </row>
    <row r="309">
      <c r="W309" s="16"/>
      <c r="X309" s="16"/>
      <c r="AK309" s="16"/>
      <c r="AL309" s="16"/>
      <c r="AY309" s="16"/>
      <c r="AZ309" s="16"/>
    </row>
    <row r="310">
      <c r="W310" s="16"/>
      <c r="X310" s="16"/>
      <c r="AK310" s="16"/>
      <c r="AL310" s="16"/>
      <c r="AY310" s="16"/>
      <c r="AZ310" s="16"/>
    </row>
    <row r="311">
      <c r="W311" s="16"/>
      <c r="X311" s="16"/>
      <c r="AK311" s="16"/>
      <c r="AL311" s="16"/>
      <c r="AY311" s="16"/>
      <c r="AZ311" s="16"/>
    </row>
    <row r="312">
      <c r="W312" s="16"/>
      <c r="X312" s="16"/>
      <c r="AK312" s="16"/>
      <c r="AL312" s="16"/>
      <c r="AY312" s="16"/>
      <c r="AZ312" s="16"/>
    </row>
    <row r="313">
      <c r="W313" s="16"/>
      <c r="X313" s="16"/>
      <c r="AK313" s="16"/>
      <c r="AL313" s="16"/>
      <c r="AY313" s="16"/>
      <c r="AZ313" s="16"/>
    </row>
    <row r="314">
      <c r="W314" s="16"/>
      <c r="X314" s="16"/>
      <c r="AK314" s="16"/>
      <c r="AL314" s="16"/>
      <c r="AY314" s="16"/>
      <c r="AZ314" s="16"/>
    </row>
    <row r="315">
      <c r="W315" s="16"/>
      <c r="X315" s="16"/>
      <c r="AK315" s="16"/>
      <c r="AL315" s="16"/>
      <c r="AY315" s="16"/>
      <c r="AZ315" s="16"/>
    </row>
    <row r="316">
      <c r="W316" s="16"/>
      <c r="X316" s="16"/>
      <c r="AK316" s="16"/>
      <c r="AL316" s="16"/>
      <c r="AY316" s="16"/>
      <c r="AZ316" s="16"/>
    </row>
    <row r="317">
      <c r="W317" s="16"/>
      <c r="X317" s="16"/>
      <c r="AK317" s="16"/>
      <c r="AL317" s="16"/>
      <c r="AY317" s="16"/>
      <c r="AZ317" s="16"/>
    </row>
    <row r="318">
      <c r="W318" s="16"/>
      <c r="X318" s="16"/>
      <c r="AK318" s="16"/>
      <c r="AL318" s="16"/>
      <c r="AY318" s="16"/>
      <c r="AZ318" s="16"/>
    </row>
    <row r="319">
      <c r="W319" s="16"/>
      <c r="X319" s="16"/>
      <c r="AK319" s="16"/>
      <c r="AL319" s="16"/>
      <c r="AY319" s="16"/>
      <c r="AZ319" s="16"/>
    </row>
    <row r="320">
      <c r="W320" s="16"/>
      <c r="X320" s="16"/>
      <c r="AK320" s="16"/>
      <c r="AL320" s="16"/>
      <c r="AY320" s="16"/>
      <c r="AZ320" s="16"/>
    </row>
    <row r="321">
      <c r="W321" s="16"/>
      <c r="X321" s="16"/>
      <c r="AK321" s="16"/>
      <c r="AL321" s="16"/>
      <c r="AY321" s="16"/>
      <c r="AZ321" s="16"/>
    </row>
    <row r="322">
      <c r="W322" s="16"/>
      <c r="X322" s="16"/>
      <c r="AK322" s="16"/>
      <c r="AL322" s="16"/>
      <c r="AY322" s="16"/>
      <c r="AZ322" s="16"/>
    </row>
    <row r="323">
      <c r="W323" s="16"/>
      <c r="X323" s="16"/>
      <c r="AK323" s="16"/>
      <c r="AL323" s="16"/>
      <c r="AY323" s="16"/>
      <c r="AZ323" s="16"/>
    </row>
    <row r="324">
      <c r="W324" s="16"/>
      <c r="X324" s="16"/>
      <c r="AK324" s="16"/>
      <c r="AL324" s="16"/>
      <c r="AY324" s="16"/>
      <c r="AZ324" s="16"/>
    </row>
    <row r="325">
      <c r="W325" s="16"/>
      <c r="X325" s="16"/>
      <c r="AK325" s="16"/>
      <c r="AL325" s="16"/>
      <c r="AY325" s="16"/>
      <c r="AZ325" s="16"/>
    </row>
    <row r="326">
      <c r="W326" s="16"/>
      <c r="X326" s="16"/>
      <c r="AK326" s="16"/>
      <c r="AL326" s="16"/>
      <c r="AY326" s="16"/>
      <c r="AZ326" s="16"/>
    </row>
    <row r="327">
      <c r="W327" s="16"/>
      <c r="X327" s="16"/>
      <c r="AK327" s="16"/>
      <c r="AL327" s="16"/>
      <c r="AY327" s="16"/>
      <c r="AZ327" s="16"/>
    </row>
    <row r="328">
      <c r="W328" s="16"/>
      <c r="X328" s="16"/>
      <c r="AK328" s="16"/>
      <c r="AL328" s="16"/>
      <c r="AY328" s="16"/>
      <c r="AZ328" s="16"/>
    </row>
    <row r="329">
      <c r="W329" s="16"/>
      <c r="X329" s="16"/>
      <c r="AK329" s="16"/>
      <c r="AL329" s="16"/>
      <c r="AY329" s="16"/>
      <c r="AZ329" s="16"/>
    </row>
    <row r="330">
      <c r="W330" s="16"/>
      <c r="X330" s="16"/>
      <c r="AK330" s="16"/>
      <c r="AL330" s="16"/>
      <c r="AY330" s="16"/>
      <c r="AZ330" s="16"/>
    </row>
    <row r="331">
      <c r="W331" s="16"/>
      <c r="X331" s="16"/>
      <c r="AK331" s="16"/>
      <c r="AL331" s="16"/>
      <c r="AY331" s="16"/>
      <c r="AZ331" s="16"/>
    </row>
    <row r="332">
      <c r="W332" s="16"/>
      <c r="X332" s="16"/>
      <c r="AK332" s="16"/>
      <c r="AL332" s="16"/>
      <c r="AY332" s="16"/>
      <c r="AZ332" s="16"/>
    </row>
    <row r="333">
      <c r="W333" s="16"/>
      <c r="X333" s="16"/>
      <c r="AK333" s="16"/>
      <c r="AL333" s="16"/>
      <c r="AY333" s="16"/>
      <c r="AZ333" s="16"/>
    </row>
    <row r="334">
      <c r="W334" s="16"/>
      <c r="X334" s="16"/>
      <c r="AK334" s="16"/>
      <c r="AL334" s="16"/>
      <c r="AY334" s="16"/>
      <c r="AZ334" s="16"/>
    </row>
    <row r="335">
      <c r="W335" s="16"/>
      <c r="X335" s="16"/>
      <c r="AK335" s="16"/>
      <c r="AL335" s="16"/>
      <c r="AY335" s="16"/>
      <c r="AZ335" s="16"/>
    </row>
    <row r="336">
      <c r="W336" s="16"/>
      <c r="X336" s="16"/>
      <c r="AK336" s="16"/>
      <c r="AL336" s="16"/>
      <c r="AY336" s="16"/>
      <c r="AZ336" s="16"/>
    </row>
    <row r="337">
      <c r="W337" s="16"/>
      <c r="X337" s="16"/>
      <c r="AK337" s="16"/>
      <c r="AL337" s="16"/>
      <c r="AY337" s="16"/>
      <c r="AZ337" s="16"/>
    </row>
    <row r="338">
      <c r="W338" s="16"/>
      <c r="X338" s="16"/>
      <c r="AK338" s="16"/>
      <c r="AL338" s="16"/>
      <c r="AY338" s="16"/>
      <c r="AZ338" s="16"/>
    </row>
    <row r="339">
      <c r="W339" s="16"/>
      <c r="X339" s="16"/>
      <c r="AK339" s="16"/>
      <c r="AL339" s="16"/>
      <c r="AY339" s="16"/>
      <c r="AZ339" s="16"/>
    </row>
    <row r="340">
      <c r="W340" s="16"/>
      <c r="X340" s="16"/>
      <c r="AK340" s="16"/>
      <c r="AL340" s="16"/>
      <c r="AY340" s="16"/>
      <c r="AZ340" s="16"/>
    </row>
    <row r="341">
      <c r="W341" s="16"/>
      <c r="X341" s="16"/>
      <c r="AK341" s="16"/>
      <c r="AL341" s="16"/>
      <c r="AY341" s="16"/>
      <c r="AZ341" s="16"/>
    </row>
    <row r="342">
      <c r="W342" s="16"/>
      <c r="X342" s="16"/>
      <c r="AK342" s="16"/>
      <c r="AL342" s="16"/>
      <c r="AY342" s="16"/>
      <c r="AZ342" s="16"/>
    </row>
    <row r="343">
      <c r="W343" s="16"/>
      <c r="X343" s="16"/>
      <c r="AK343" s="16"/>
      <c r="AL343" s="16"/>
      <c r="AY343" s="16"/>
      <c r="AZ343" s="16"/>
    </row>
    <row r="344">
      <c r="W344" s="16"/>
      <c r="X344" s="16"/>
      <c r="AK344" s="16"/>
      <c r="AL344" s="16"/>
      <c r="AY344" s="16"/>
      <c r="AZ344" s="16"/>
    </row>
    <row r="345">
      <c r="W345" s="16"/>
      <c r="X345" s="16"/>
      <c r="AK345" s="16"/>
      <c r="AL345" s="16"/>
      <c r="AY345" s="16"/>
      <c r="AZ345" s="16"/>
    </row>
    <row r="346">
      <c r="W346" s="16"/>
      <c r="X346" s="16"/>
      <c r="AK346" s="16"/>
      <c r="AL346" s="16"/>
      <c r="AY346" s="16"/>
      <c r="AZ346" s="16"/>
    </row>
    <row r="347">
      <c r="W347" s="16"/>
      <c r="X347" s="16"/>
      <c r="AK347" s="16"/>
      <c r="AL347" s="16"/>
      <c r="AY347" s="16"/>
      <c r="AZ347" s="16"/>
    </row>
    <row r="348">
      <c r="W348" s="16"/>
      <c r="X348" s="16"/>
      <c r="AK348" s="16"/>
      <c r="AL348" s="16"/>
      <c r="AY348" s="16"/>
      <c r="AZ348" s="16"/>
    </row>
    <row r="349">
      <c r="W349" s="16"/>
      <c r="X349" s="16"/>
      <c r="AK349" s="16"/>
      <c r="AL349" s="16"/>
      <c r="AY349" s="16"/>
      <c r="AZ349" s="16"/>
    </row>
    <row r="350">
      <c r="W350" s="16"/>
      <c r="X350" s="16"/>
      <c r="AK350" s="16"/>
      <c r="AL350" s="16"/>
      <c r="AY350" s="16"/>
      <c r="AZ350" s="16"/>
    </row>
    <row r="351">
      <c r="W351" s="16"/>
      <c r="X351" s="16"/>
      <c r="AK351" s="16"/>
      <c r="AL351" s="16"/>
      <c r="AY351" s="16"/>
      <c r="AZ351" s="16"/>
    </row>
    <row r="352">
      <c r="W352" s="16"/>
      <c r="X352" s="16"/>
      <c r="AK352" s="16"/>
      <c r="AL352" s="16"/>
      <c r="AY352" s="16"/>
      <c r="AZ352" s="16"/>
    </row>
    <row r="353">
      <c r="W353" s="16"/>
      <c r="X353" s="16"/>
      <c r="AK353" s="16"/>
      <c r="AL353" s="16"/>
      <c r="AY353" s="16"/>
      <c r="AZ353" s="16"/>
    </row>
    <row r="354">
      <c r="W354" s="16"/>
      <c r="X354" s="16"/>
      <c r="AK354" s="16"/>
      <c r="AL354" s="16"/>
      <c r="AY354" s="16"/>
      <c r="AZ354" s="16"/>
    </row>
    <row r="355">
      <c r="W355" s="16"/>
      <c r="X355" s="16"/>
      <c r="AK355" s="16"/>
      <c r="AL355" s="16"/>
      <c r="AY355" s="16"/>
      <c r="AZ355" s="16"/>
    </row>
    <row r="356">
      <c r="W356" s="16"/>
      <c r="X356" s="16"/>
      <c r="AK356" s="16"/>
      <c r="AL356" s="16"/>
      <c r="AY356" s="16"/>
      <c r="AZ356" s="16"/>
    </row>
    <row r="357">
      <c r="W357" s="16"/>
      <c r="X357" s="16"/>
      <c r="AK357" s="16"/>
      <c r="AL357" s="16"/>
      <c r="AY357" s="16"/>
      <c r="AZ357" s="16"/>
    </row>
    <row r="358">
      <c r="W358" s="16"/>
      <c r="X358" s="16"/>
      <c r="AK358" s="16"/>
      <c r="AL358" s="16"/>
      <c r="AY358" s="16"/>
      <c r="AZ358" s="16"/>
    </row>
    <row r="359">
      <c r="W359" s="16"/>
      <c r="X359" s="16"/>
      <c r="AK359" s="16"/>
      <c r="AL359" s="16"/>
      <c r="AY359" s="16"/>
      <c r="AZ359" s="16"/>
    </row>
    <row r="360">
      <c r="W360" s="16"/>
      <c r="X360" s="16"/>
      <c r="AK360" s="16"/>
      <c r="AL360" s="16"/>
      <c r="AY360" s="16"/>
      <c r="AZ360" s="16"/>
    </row>
    <row r="361">
      <c r="W361" s="16"/>
      <c r="X361" s="16"/>
      <c r="AK361" s="16"/>
      <c r="AL361" s="16"/>
      <c r="AY361" s="16"/>
      <c r="AZ361" s="16"/>
    </row>
    <row r="362">
      <c r="W362" s="16"/>
      <c r="X362" s="16"/>
      <c r="AK362" s="16"/>
      <c r="AL362" s="16"/>
      <c r="AY362" s="16"/>
      <c r="AZ362" s="16"/>
    </row>
    <row r="363">
      <c r="W363" s="16"/>
      <c r="X363" s="16"/>
      <c r="AK363" s="16"/>
      <c r="AL363" s="16"/>
      <c r="AY363" s="16"/>
      <c r="AZ363" s="16"/>
    </row>
    <row r="364">
      <c r="W364" s="16"/>
      <c r="X364" s="16"/>
      <c r="AK364" s="16"/>
      <c r="AL364" s="16"/>
      <c r="AY364" s="16"/>
      <c r="AZ364" s="16"/>
    </row>
    <row r="365">
      <c r="W365" s="16"/>
      <c r="X365" s="16"/>
      <c r="AK365" s="16"/>
      <c r="AL365" s="16"/>
      <c r="AY365" s="16"/>
      <c r="AZ365" s="16"/>
    </row>
    <row r="366">
      <c r="W366" s="16"/>
      <c r="X366" s="16"/>
      <c r="AK366" s="16"/>
      <c r="AL366" s="16"/>
      <c r="AY366" s="16"/>
      <c r="AZ366" s="16"/>
    </row>
    <row r="367">
      <c r="W367" s="16"/>
      <c r="X367" s="16"/>
      <c r="AK367" s="16"/>
      <c r="AL367" s="16"/>
      <c r="AY367" s="16"/>
      <c r="AZ367" s="16"/>
    </row>
    <row r="368">
      <c r="W368" s="16"/>
      <c r="X368" s="16"/>
      <c r="AK368" s="16"/>
      <c r="AL368" s="16"/>
      <c r="AY368" s="16"/>
      <c r="AZ368" s="16"/>
    </row>
    <row r="369">
      <c r="W369" s="16"/>
      <c r="X369" s="16"/>
      <c r="AK369" s="16"/>
      <c r="AL369" s="16"/>
      <c r="AY369" s="16"/>
      <c r="AZ369" s="16"/>
    </row>
    <row r="370">
      <c r="W370" s="16"/>
      <c r="X370" s="16"/>
      <c r="AK370" s="16"/>
      <c r="AL370" s="16"/>
      <c r="AY370" s="16"/>
      <c r="AZ370" s="16"/>
    </row>
    <row r="371">
      <c r="W371" s="16"/>
      <c r="X371" s="16"/>
      <c r="AK371" s="16"/>
      <c r="AL371" s="16"/>
      <c r="AY371" s="16"/>
      <c r="AZ371" s="16"/>
    </row>
    <row r="372">
      <c r="W372" s="16"/>
      <c r="X372" s="16"/>
      <c r="AK372" s="16"/>
      <c r="AL372" s="16"/>
      <c r="AY372" s="16"/>
      <c r="AZ372" s="16"/>
    </row>
    <row r="373">
      <c r="W373" s="16"/>
      <c r="X373" s="16"/>
      <c r="AK373" s="16"/>
      <c r="AL373" s="16"/>
      <c r="AY373" s="16"/>
      <c r="AZ373" s="16"/>
    </row>
    <row r="374">
      <c r="W374" s="16"/>
      <c r="X374" s="16"/>
      <c r="AK374" s="16"/>
      <c r="AL374" s="16"/>
      <c r="AY374" s="16"/>
      <c r="AZ374" s="16"/>
    </row>
    <row r="375">
      <c r="W375" s="16"/>
      <c r="X375" s="16"/>
      <c r="AK375" s="16"/>
      <c r="AL375" s="16"/>
      <c r="AY375" s="16"/>
      <c r="AZ375" s="16"/>
    </row>
    <row r="376">
      <c r="W376" s="16"/>
      <c r="X376" s="16"/>
      <c r="AK376" s="16"/>
      <c r="AL376" s="16"/>
      <c r="AY376" s="16"/>
      <c r="AZ376" s="16"/>
    </row>
    <row r="377">
      <c r="W377" s="16"/>
      <c r="X377" s="16"/>
      <c r="AK377" s="16"/>
      <c r="AL377" s="16"/>
      <c r="AY377" s="16"/>
      <c r="AZ377" s="16"/>
    </row>
    <row r="378">
      <c r="W378" s="16"/>
      <c r="X378" s="16"/>
      <c r="AK378" s="16"/>
      <c r="AL378" s="16"/>
      <c r="AY378" s="16"/>
      <c r="AZ378" s="16"/>
    </row>
    <row r="379">
      <c r="W379" s="16"/>
      <c r="X379" s="16"/>
      <c r="AK379" s="16"/>
      <c r="AL379" s="16"/>
      <c r="AY379" s="16"/>
      <c r="AZ379" s="16"/>
    </row>
    <row r="380">
      <c r="W380" s="16"/>
      <c r="X380" s="16"/>
      <c r="AK380" s="16"/>
      <c r="AL380" s="16"/>
      <c r="AY380" s="16"/>
      <c r="AZ380" s="16"/>
    </row>
    <row r="381">
      <c r="W381" s="16"/>
      <c r="X381" s="16"/>
      <c r="AK381" s="16"/>
      <c r="AL381" s="16"/>
      <c r="AY381" s="16"/>
      <c r="AZ381" s="16"/>
    </row>
    <row r="382">
      <c r="W382" s="16"/>
      <c r="X382" s="16"/>
      <c r="AK382" s="16"/>
      <c r="AL382" s="16"/>
      <c r="AY382" s="16"/>
      <c r="AZ382" s="16"/>
    </row>
    <row r="383">
      <c r="W383" s="16"/>
      <c r="X383" s="16"/>
      <c r="AK383" s="16"/>
      <c r="AL383" s="16"/>
      <c r="AY383" s="16"/>
      <c r="AZ383" s="16"/>
    </row>
    <row r="384">
      <c r="W384" s="16"/>
      <c r="X384" s="16"/>
      <c r="AK384" s="16"/>
      <c r="AL384" s="16"/>
      <c r="AY384" s="16"/>
      <c r="AZ384" s="16"/>
    </row>
    <row r="385">
      <c r="W385" s="16"/>
      <c r="X385" s="16"/>
      <c r="AK385" s="16"/>
      <c r="AL385" s="16"/>
      <c r="AY385" s="16"/>
      <c r="AZ385" s="16"/>
    </row>
    <row r="386">
      <c r="W386" s="16"/>
      <c r="X386" s="16"/>
      <c r="AK386" s="16"/>
      <c r="AL386" s="16"/>
      <c r="AY386" s="16"/>
      <c r="AZ386" s="16"/>
    </row>
    <row r="387">
      <c r="W387" s="16"/>
      <c r="X387" s="16"/>
      <c r="AK387" s="16"/>
      <c r="AL387" s="16"/>
      <c r="AY387" s="16"/>
      <c r="AZ387" s="16"/>
    </row>
    <row r="388">
      <c r="W388" s="16"/>
      <c r="X388" s="16"/>
      <c r="AK388" s="16"/>
      <c r="AL388" s="16"/>
      <c r="AY388" s="16"/>
      <c r="AZ388" s="16"/>
    </row>
    <row r="389">
      <c r="W389" s="16"/>
      <c r="X389" s="16"/>
      <c r="AK389" s="16"/>
      <c r="AL389" s="16"/>
      <c r="AY389" s="16"/>
      <c r="AZ389" s="16"/>
    </row>
    <row r="390">
      <c r="W390" s="16"/>
      <c r="X390" s="16"/>
      <c r="AK390" s="16"/>
      <c r="AL390" s="16"/>
      <c r="AY390" s="16"/>
      <c r="AZ390" s="16"/>
    </row>
    <row r="391">
      <c r="W391" s="16"/>
      <c r="X391" s="16"/>
      <c r="AK391" s="16"/>
      <c r="AL391" s="16"/>
      <c r="AY391" s="16"/>
      <c r="AZ391" s="16"/>
    </row>
    <row r="392">
      <c r="W392" s="16"/>
      <c r="X392" s="16"/>
      <c r="AK392" s="16"/>
      <c r="AL392" s="16"/>
      <c r="AY392" s="16"/>
      <c r="AZ392" s="16"/>
    </row>
    <row r="393">
      <c r="W393" s="16"/>
      <c r="X393" s="16"/>
      <c r="AK393" s="16"/>
      <c r="AL393" s="16"/>
      <c r="AY393" s="16"/>
      <c r="AZ393" s="16"/>
    </row>
    <row r="394">
      <c r="W394" s="16"/>
      <c r="X394" s="16"/>
      <c r="AK394" s="16"/>
      <c r="AL394" s="16"/>
      <c r="AY394" s="16"/>
      <c r="AZ394" s="16"/>
    </row>
    <row r="395">
      <c r="W395" s="16"/>
      <c r="X395" s="16"/>
      <c r="AK395" s="16"/>
      <c r="AL395" s="16"/>
      <c r="AY395" s="16"/>
      <c r="AZ395" s="16"/>
    </row>
    <row r="396">
      <c r="W396" s="16"/>
      <c r="X396" s="16"/>
      <c r="AK396" s="16"/>
      <c r="AL396" s="16"/>
      <c r="AY396" s="16"/>
      <c r="AZ396" s="16"/>
    </row>
    <row r="397">
      <c r="W397" s="16"/>
      <c r="X397" s="16"/>
      <c r="AK397" s="16"/>
      <c r="AL397" s="16"/>
      <c r="AY397" s="16"/>
      <c r="AZ397" s="16"/>
    </row>
    <row r="398">
      <c r="W398" s="16"/>
      <c r="X398" s="16"/>
      <c r="AK398" s="16"/>
      <c r="AL398" s="16"/>
      <c r="AY398" s="16"/>
      <c r="AZ398" s="16"/>
    </row>
    <row r="399">
      <c r="W399" s="16"/>
      <c r="X399" s="16"/>
      <c r="AK399" s="16"/>
      <c r="AL399" s="16"/>
      <c r="AY399" s="16"/>
      <c r="AZ399" s="16"/>
    </row>
    <row r="400">
      <c r="W400" s="16"/>
      <c r="X400" s="16"/>
      <c r="AK400" s="16"/>
      <c r="AL400" s="16"/>
      <c r="AY400" s="16"/>
      <c r="AZ400" s="16"/>
    </row>
    <row r="401">
      <c r="W401" s="16"/>
      <c r="X401" s="16"/>
      <c r="AK401" s="16"/>
      <c r="AL401" s="16"/>
      <c r="AY401" s="16"/>
      <c r="AZ401" s="16"/>
    </row>
    <row r="402">
      <c r="W402" s="16"/>
      <c r="X402" s="16"/>
      <c r="AK402" s="16"/>
      <c r="AL402" s="16"/>
      <c r="AY402" s="16"/>
      <c r="AZ402" s="16"/>
    </row>
    <row r="403">
      <c r="W403" s="16"/>
      <c r="X403" s="16"/>
      <c r="AK403" s="16"/>
      <c r="AL403" s="16"/>
      <c r="AY403" s="16"/>
      <c r="AZ403" s="16"/>
    </row>
    <row r="404">
      <c r="W404" s="16"/>
      <c r="X404" s="16"/>
      <c r="AK404" s="16"/>
      <c r="AL404" s="16"/>
      <c r="AY404" s="16"/>
      <c r="AZ404" s="16"/>
    </row>
    <row r="405">
      <c r="W405" s="16"/>
      <c r="X405" s="16"/>
      <c r="AK405" s="16"/>
      <c r="AL405" s="16"/>
      <c r="AY405" s="16"/>
      <c r="AZ405" s="16"/>
    </row>
    <row r="406">
      <c r="W406" s="16"/>
      <c r="X406" s="16"/>
      <c r="AK406" s="16"/>
      <c r="AL406" s="16"/>
      <c r="AY406" s="16"/>
      <c r="AZ406" s="16"/>
    </row>
    <row r="407">
      <c r="W407" s="16"/>
      <c r="X407" s="16"/>
      <c r="AK407" s="16"/>
      <c r="AL407" s="16"/>
      <c r="AY407" s="16"/>
      <c r="AZ407" s="16"/>
    </row>
    <row r="408">
      <c r="W408" s="16"/>
      <c r="X408" s="16"/>
      <c r="AK408" s="16"/>
      <c r="AL408" s="16"/>
      <c r="AY408" s="16"/>
      <c r="AZ408" s="16"/>
    </row>
    <row r="409">
      <c r="W409" s="16"/>
      <c r="X409" s="16"/>
      <c r="AK409" s="16"/>
      <c r="AL409" s="16"/>
      <c r="AY409" s="16"/>
      <c r="AZ409" s="16"/>
    </row>
    <row r="410">
      <c r="W410" s="16"/>
      <c r="X410" s="16"/>
      <c r="AK410" s="16"/>
      <c r="AL410" s="16"/>
      <c r="AY410" s="16"/>
      <c r="AZ410" s="16"/>
    </row>
    <row r="411">
      <c r="W411" s="16"/>
      <c r="X411" s="16"/>
      <c r="AK411" s="16"/>
      <c r="AL411" s="16"/>
      <c r="AY411" s="16"/>
      <c r="AZ411" s="16"/>
    </row>
    <row r="412">
      <c r="W412" s="16"/>
      <c r="X412" s="16"/>
      <c r="AK412" s="16"/>
      <c r="AL412" s="16"/>
      <c r="AY412" s="16"/>
      <c r="AZ412" s="16"/>
    </row>
    <row r="413">
      <c r="W413" s="16"/>
      <c r="X413" s="16"/>
      <c r="AK413" s="16"/>
      <c r="AL413" s="16"/>
      <c r="AY413" s="16"/>
      <c r="AZ413" s="16"/>
    </row>
    <row r="414">
      <c r="W414" s="16"/>
      <c r="X414" s="16"/>
      <c r="AK414" s="16"/>
      <c r="AL414" s="16"/>
      <c r="AY414" s="16"/>
      <c r="AZ414" s="16"/>
    </row>
    <row r="415">
      <c r="W415" s="16"/>
      <c r="X415" s="16"/>
      <c r="AK415" s="16"/>
      <c r="AL415" s="16"/>
      <c r="AY415" s="16"/>
      <c r="AZ415" s="16"/>
    </row>
    <row r="416">
      <c r="W416" s="16"/>
      <c r="X416" s="16"/>
      <c r="AK416" s="16"/>
      <c r="AL416" s="16"/>
      <c r="AY416" s="16"/>
      <c r="AZ416" s="16"/>
    </row>
    <row r="417">
      <c r="W417" s="16"/>
      <c r="X417" s="16"/>
      <c r="AK417" s="16"/>
      <c r="AL417" s="16"/>
      <c r="AY417" s="16"/>
      <c r="AZ417" s="16"/>
    </row>
    <row r="418">
      <c r="W418" s="16"/>
      <c r="X418" s="16"/>
      <c r="AK418" s="16"/>
      <c r="AL418" s="16"/>
      <c r="AY418" s="16"/>
      <c r="AZ418" s="16"/>
    </row>
    <row r="419">
      <c r="W419" s="16"/>
      <c r="X419" s="16"/>
      <c r="AK419" s="16"/>
      <c r="AL419" s="16"/>
      <c r="AY419" s="16"/>
      <c r="AZ419" s="16"/>
    </row>
    <row r="420">
      <c r="W420" s="16"/>
      <c r="X420" s="16"/>
      <c r="AK420" s="16"/>
      <c r="AL420" s="16"/>
      <c r="AY420" s="16"/>
      <c r="AZ420" s="16"/>
    </row>
    <row r="421">
      <c r="W421" s="16"/>
      <c r="X421" s="16"/>
      <c r="AK421" s="16"/>
      <c r="AL421" s="16"/>
      <c r="AY421" s="16"/>
      <c r="AZ421" s="16"/>
    </row>
    <row r="422">
      <c r="W422" s="16"/>
      <c r="X422" s="16"/>
      <c r="AK422" s="16"/>
      <c r="AL422" s="16"/>
      <c r="AY422" s="16"/>
      <c r="AZ422" s="16"/>
    </row>
    <row r="423">
      <c r="W423" s="16"/>
      <c r="X423" s="16"/>
      <c r="AK423" s="16"/>
      <c r="AL423" s="16"/>
      <c r="AY423" s="16"/>
      <c r="AZ423" s="16"/>
    </row>
    <row r="424">
      <c r="W424" s="16"/>
      <c r="X424" s="16"/>
      <c r="AK424" s="16"/>
      <c r="AL424" s="16"/>
      <c r="AY424" s="16"/>
      <c r="AZ424" s="16"/>
    </row>
    <row r="425">
      <c r="W425" s="16"/>
      <c r="X425" s="16"/>
      <c r="AK425" s="16"/>
      <c r="AL425" s="16"/>
      <c r="AY425" s="16"/>
      <c r="AZ425" s="16"/>
    </row>
    <row r="426">
      <c r="W426" s="16"/>
      <c r="X426" s="16"/>
      <c r="AK426" s="16"/>
      <c r="AL426" s="16"/>
      <c r="AY426" s="16"/>
      <c r="AZ426" s="16"/>
    </row>
    <row r="427">
      <c r="W427" s="16"/>
      <c r="X427" s="16"/>
      <c r="AK427" s="16"/>
      <c r="AL427" s="16"/>
      <c r="AY427" s="16"/>
      <c r="AZ427" s="16"/>
    </row>
    <row r="428">
      <c r="W428" s="16"/>
      <c r="X428" s="16"/>
      <c r="AK428" s="16"/>
      <c r="AL428" s="16"/>
      <c r="AY428" s="16"/>
      <c r="AZ428" s="16"/>
    </row>
    <row r="429">
      <c r="W429" s="16"/>
      <c r="X429" s="16"/>
      <c r="AK429" s="16"/>
      <c r="AL429" s="16"/>
      <c r="AY429" s="16"/>
      <c r="AZ429" s="16"/>
    </row>
    <row r="430">
      <c r="W430" s="16"/>
      <c r="X430" s="16"/>
      <c r="AK430" s="16"/>
      <c r="AL430" s="16"/>
      <c r="AY430" s="16"/>
      <c r="AZ430" s="16"/>
    </row>
    <row r="431">
      <c r="W431" s="16"/>
      <c r="X431" s="16"/>
      <c r="AK431" s="16"/>
      <c r="AL431" s="16"/>
      <c r="AY431" s="16"/>
      <c r="AZ431" s="16"/>
    </row>
    <row r="432">
      <c r="W432" s="16"/>
      <c r="X432" s="16"/>
      <c r="AK432" s="16"/>
      <c r="AL432" s="16"/>
      <c r="AY432" s="16"/>
      <c r="AZ432" s="16"/>
    </row>
    <row r="433">
      <c r="W433" s="16"/>
      <c r="X433" s="16"/>
      <c r="AK433" s="16"/>
      <c r="AL433" s="16"/>
      <c r="AY433" s="16"/>
      <c r="AZ433" s="16"/>
    </row>
    <row r="434">
      <c r="W434" s="16"/>
      <c r="X434" s="16"/>
      <c r="AK434" s="16"/>
      <c r="AL434" s="16"/>
      <c r="AY434" s="16"/>
      <c r="AZ434" s="16"/>
    </row>
    <row r="435">
      <c r="W435" s="16"/>
      <c r="X435" s="16"/>
      <c r="AK435" s="16"/>
      <c r="AL435" s="16"/>
      <c r="AY435" s="16"/>
      <c r="AZ435" s="16"/>
    </row>
    <row r="436">
      <c r="W436" s="16"/>
      <c r="X436" s="16"/>
      <c r="AK436" s="16"/>
      <c r="AL436" s="16"/>
      <c r="AY436" s="16"/>
      <c r="AZ436" s="16"/>
    </row>
    <row r="437">
      <c r="W437" s="16"/>
      <c r="X437" s="16"/>
      <c r="AK437" s="16"/>
      <c r="AL437" s="16"/>
      <c r="AY437" s="16"/>
      <c r="AZ437" s="16"/>
    </row>
    <row r="438">
      <c r="W438" s="16"/>
      <c r="X438" s="16"/>
      <c r="AK438" s="16"/>
      <c r="AL438" s="16"/>
      <c r="AY438" s="16"/>
      <c r="AZ438" s="16"/>
    </row>
    <row r="439">
      <c r="W439" s="16"/>
      <c r="X439" s="16"/>
      <c r="AK439" s="16"/>
      <c r="AL439" s="16"/>
      <c r="AY439" s="16"/>
      <c r="AZ439" s="16"/>
    </row>
    <row r="440">
      <c r="W440" s="16"/>
      <c r="X440" s="16"/>
      <c r="AK440" s="16"/>
      <c r="AL440" s="16"/>
      <c r="AY440" s="16"/>
      <c r="AZ440" s="16"/>
    </row>
    <row r="441">
      <c r="W441" s="16"/>
      <c r="X441" s="16"/>
      <c r="AK441" s="16"/>
      <c r="AL441" s="16"/>
      <c r="AY441" s="16"/>
      <c r="AZ441" s="16"/>
    </row>
    <row r="442">
      <c r="W442" s="16"/>
      <c r="X442" s="16"/>
      <c r="AK442" s="16"/>
      <c r="AL442" s="16"/>
      <c r="AY442" s="16"/>
      <c r="AZ442" s="16"/>
    </row>
    <row r="443">
      <c r="W443" s="16"/>
      <c r="X443" s="16"/>
      <c r="AK443" s="16"/>
      <c r="AL443" s="16"/>
      <c r="AY443" s="16"/>
      <c r="AZ443" s="16"/>
    </row>
    <row r="444">
      <c r="W444" s="16"/>
      <c r="X444" s="16"/>
      <c r="AK444" s="16"/>
      <c r="AL444" s="16"/>
      <c r="AY444" s="16"/>
      <c r="AZ444" s="16"/>
    </row>
    <row r="445">
      <c r="W445" s="16"/>
      <c r="X445" s="16"/>
      <c r="AK445" s="16"/>
      <c r="AL445" s="16"/>
      <c r="AY445" s="16"/>
      <c r="AZ445" s="16"/>
    </row>
    <row r="446">
      <c r="W446" s="16"/>
      <c r="X446" s="16"/>
      <c r="AK446" s="16"/>
      <c r="AL446" s="16"/>
      <c r="AY446" s="16"/>
      <c r="AZ446" s="16"/>
    </row>
    <row r="447">
      <c r="W447" s="16"/>
      <c r="X447" s="16"/>
      <c r="AK447" s="16"/>
      <c r="AL447" s="16"/>
      <c r="AY447" s="16"/>
      <c r="AZ447" s="16"/>
    </row>
    <row r="448">
      <c r="W448" s="16"/>
      <c r="X448" s="16"/>
      <c r="AK448" s="16"/>
      <c r="AL448" s="16"/>
      <c r="AY448" s="16"/>
      <c r="AZ448" s="16"/>
    </row>
    <row r="449">
      <c r="W449" s="16"/>
      <c r="X449" s="16"/>
      <c r="AK449" s="16"/>
      <c r="AL449" s="16"/>
      <c r="AY449" s="16"/>
      <c r="AZ449" s="16"/>
    </row>
    <row r="450">
      <c r="W450" s="16"/>
      <c r="X450" s="16"/>
      <c r="AK450" s="16"/>
      <c r="AL450" s="16"/>
      <c r="AY450" s="16"/>
      <c r="AZ450" s="16"/>
    </row>
    <row r="451">
      <c r="W451" s="16"/>
      <c r="X451" s="16"/>
      <c r="AK451" s="16"/>
      <c r="AL451" s="16"/>
      <c r="AY451" s="16"/>
      <c r="AZ451" s="16"/>
    </row>
    <row r="452">
      <c r="W452" s="16"/>
      <c r="X452" s="16"/>
      <c r="AK452" s="16"/>
      <c r="AL452" s="16"/>
      <c r="AY452" s="16"/>
      <c r="AZ452" s="16"/>
    </row>
    <row r="453">
      <c r="W453" s="16"/>
      <c r="X453" s="16"/>
      <c r="AK453" s="16"/>
      <c r="AL453" s="16"/>
      <c r="AY453" s="16"/>
      <c r="AZ453" s="16"/>
    </row>
    <row r="454">
      <c r="W454" s="16"/>
      <c r="X454" s="16"/>
      <c r="AK454" s="16"/>
      <c r="AL454" s="16"/>
      <c r="AY454" s="16"/>
      <c r="AZ454" s="16"/>
    </row>
    <row r="455">
      <c r="W455" s="16"/>
      <c r="X455" s="16"/>
      <c r="AK455" s="16"/>
      <c r="AL455" s="16"/>
      <c r="AY455" s="16"/>
      <c r="AZ455" s="16"/>
    </row>
    <row r="456">
      <c r="W456" s="16"/>
      <c r="X456" s="16"/>
      <c r="AK456" s="16"/>
      <c r="AL456" s="16"/>
      <c r="AY456" s="16"/>
      <c r="AZ456" s="16"/>
    </row>
    <row r="457">
      <c r="W457" s="16"/>
      <c r="X457" s="16"/>
      <c r="AK457" s="16"/>
      <c r="AL457" s="16"/>
      <c r="AY457" s="16"/>
      <c r="AZ457" s="16"/>
    </row>
    <row r="458">
      <c r="W458" s="16"/>
      <c r="X458" s="16"/>
      <c r="AK458" s="16"/>
      <c r="AL458" s="16"/>
      <c r="AY458" s="16"/>
      <c r="AZ458" s="16"/>
    </row>
    <row r="459">
      <c r="W459" s="16"/>
      <c r="X459" s="16"/>
      <c r="AK459" s="16"/>
      <c r="AL459" s="16"/>
      <c r="AY459" s="16"/>
      <c r="AZ459" s="16"/>
    </row>
    <row r="460">
      <c r="W460" s="16"/>
      <c r="X460" s="16"/>
      <c r="AK460" s="16"/>
      <c r="AL460" s="16"/>
      <c r="AY460" s="16"/>
      <c r="AZ460" s="16"/>
    </row>
    <row r="461">
      <c r="W461" s="16"/>
      <c r="X461" s="16"/>
      <c r="AK461" s="16"/>
      <c r="AL461" s="16"/>
      <c r="AY461" s="16"/>
      <c r="AZ461" s="16"/>
    </row>
    <row r="462">
      <c r="W462" s="16"/>
      <c r="X462" s="16"/>
      <c r="AK462" s="16"/>
      <c r="AL462" s="16"/>
      <c r="AY462" s="16"/>
      <c r="AZ462" s="16"/>
    </row>
    <row r="463">
      <c r="W463" s="16"/>
      <c r="X463" s="16"/>
      <c r="AK463" s="16"/>
      <c r="AL463" s="16"/>
      <c r="AY463" s="16"/>
      <c r="AZ463" s="16"/>
    </row>
    <row r="464">
      <c r="W464" s="16"/>
      <c r="X464" s="16"/>
      <c r="AK464" s="16"/>
      <c r="AL464" s="16"/>
      <c r="AY464" s="16"/>
      <c r="AZ464" s="16"/>
    </row>
    <row r="465">
      <c r="W465" s="16"/>
      <c r="X465" s="16"/>
      <c r="AK465" s="16"/>
      <c r="AL465" s="16"/>
      <c r="AY465" s="16"/>
      <c r="AZ465" s="16"/>
    </row>
    <row r="466">
      <c r="W466" s="16"/>
      <c r="X466" s="16"/>
      <c r="AK466" s="16"/>
      <c r="AL466" s="16"/>
      <c r="AY466" s="16"/>
      <c r="AZ466" s="16"/>
    </row>
    <row r="467">
      <c r="W467" s="16"/>
      <c r="X467" s="16"/>
      <c r="AK467" s="16"/>
      <c r="AL467" s="16"/>
      <c r="AY467" s="16"/>
      <c r="AZ467" s="16"/>
    </row>
    <row r="468">
      <c r="W468" s="16"/>
      <c r="X468" s="16"/>
      <c r="AK468" s="16"/>
      <c r="AL468" s="16"/>
      <c r="AY468" s="16"/>
      <c r="AZ468" s="16"/>
    </row>
    <row r="469">
      <c r="W469" s="16"/>
      <c r="X469" s="16"/>
      <c r="AK469" s="16"/>
      <c r="AL469" s="16"/>
      <c r="AY469" s="16"/>
      <c r="AZ469" s="16"/>
    </row>
    <row r="470">
      <c r="W470" s="16"/>
      <c r="X470" s="16"/>
      <c r="AK470" s="16"/>
      <c r="AL470" s="16"/>
      <c r="AY470" s="16"/>
      <c r="AZ470" s="16"/>
    </row>
    <row r="471">
      <c r="W471" s="16"/>
      <c r="X471" s="16"/>
      <c r="AK471" s="16"/>
      <c r="AL471" s="16"/>
      <c r="AY471" s="16"/>
      <c r="AZ471" s="16"/>
    </row>
    <row r="472">
      <c r="W472" s="16"/>
      <c r="X472" s="16"/>
      <c r="AK472" s="16"/>
      <c r="AL472" s="16"/>
      <c r="AY472" s="16"/>
      <c r="AZ472" s="16"/>
    </row>
    <row r="473">
      <c r="W473" s="16"/>
      <c r="X473" s="16"/>
      <c r="AK473" s="16"/>
      <c r="AL473" s="16"/>
      <c r="AY473" s="16"/>
      <c r="AZ473" s="16"/>
    </row>
    <row r="474">
      <c r="W474" s="16"/>
      <c r="X474" s="16"/>
      <c r="AK474" s="16"/>
      <c r="AL474" s="16"/>
      <c r="AY474" s="16"/>
      <c r="AZ474" s="16"/>
    </row>
    <row r="475">
      <c r="W475" s="16"/>
      <c r="X475" s="16"/>
      <c r="AK475" s="16"/>
      <c r="AL475" s="16"/>
      <c r="AY475" s="16"/>
      <c r="AZ475" s="16"/>
    </row>
    <row r="476">
      <c r="W476" s="16"/>
      <c r="X476" s="16"/>
      <c r="AK476" s="16"/>
      <c r="AL476" s="16"/>
      <c r="AY476" s="16"/>
      <c r="AZ476" s="16"/>
    </row>
    <row r="477">
      <c r="W477" s="16"/>
      <c r="X477" s="16"/>
      <c r="AK477" s="16"/>
      <c r="AL477" s="16"/>
      <c r="AY477" s="16"/>
      <c r="AZ477" s="16"/>
    </row>
    <row r="478">
      <c r="W478" s="16"/>
      <c r="X478" s="16"/>
      <c r="AK478" s="16"/>
      <c r="AL478" s="16"/>
      <c r="AY478" s="16"/>
      <c r="AZ478" s="16"/>
    </row>
    <row r="479">
      <c r="W479" s="16"/>
      <c r="X479" s="16"/>
      <c r="AK479" s="16"/>
      <c r="AL479" s="16"/>
      <c r="AY479" s="16"/>
      <c r="AZ479" s="16"/>
    </row>
    <row r="480">
      <c r="W480" s="16"/>
      <c r="X480" s="16"/>
      <c r="AK480" s="16"/>
      <c r="AL480" s="16"/>
      <c r="AY480" s="16"/>
      <c r="AZ480" s="16"/>
    </row>
    <row r="481">
      <c r="W481" s="16"/>
      <c r="X481" s="16"/>
      <c r="AK481" s="16"/>
      <c r="AL481" s="16"/>
      <c r="AY481" s="16"/>
      <c r="AZ481" s="16"/>
    </row>
    <row r="482">
      <c r="W482" s="16"/>
      <c r="X482" s="16"/>
      <c r="AK482" s="16"/>
      <c r="AL482" s="16"/>
      <c r="AY482" s="16"/>
      <c r="AZ482" s="16"/>
    </row>
    <row r="483">
      <c r="W483" s="16"/>
      <c r="X483" s="16"/>
      <c r="AK483" s="16"/>
      <c r="AL483" s="16"/>
      <c r="AY483" s="16"/>
      <c r="AZ483" s="16"/>
    </row>
    <row r="484">
      <c r="W484" s="16"/>
      <c r="X484" s="16"/>
      <c r="AK484" s="16"/>
      <c r="AL484" s="16"/>
      <c r="AY484" s="16"/>
      <c r="AZ484" s="16"/>
    </row>
    <row r="485">
      <c r="W485" s="16"/>
      <c r="X485" s="16"/>
      <c r="AK485" s="16"/>
      <c r="AL485" s="16"/>
      <c r="AY485" s="16"/>
      <c r="AZ485" s="16"/>
    </row>
    <row r="486">
      <c r="W486" s="16"/>
      <c r="X486" s="16"/>
      <c r="AK486" s="16"/>
      <c r="AL486" s="16"/>
      <c r="AY486" s="16"/>
      <c r="AZ486" s="16"/>
    </row>
    <row r="487">
      <c r="W487" s="16"/>
      <c r="X487" s="16"/>
      <c r="AK487" s="16"/>
      <c r="AL487" s="16"/>
      <c r="AY487" s="16"/>
      <c r="AZ487" s="16"/>
    </row>
    <row r="488">
      <c r="W488" s="16"/>
      <c r="X488" s="16"/>
      <c r="AK488" s="16"/>
      <c r="AL488" s="16"/>
      <c r="AY488" s="16"/>
      <c r="AZ488" s="16"/>
    </row>
    <row r="489">
      <c r="W489" s="16"/>
      <c r="X489" s="16"/>
      <c r="AK489" s="16"/>
      <c r="AL489" s="16"/>
      <c r="AY489" s="16"/>
      <c r="AZ489" s="16"/>
    </row>
    <row r="490">
      <c r="W490" s="16"/>
      <c r="X490" s="16"/>
      <c r="AK490" s="16"/>
      <c r="AL490" s="16"/>
      <c r="AY490" s="16"/>
      <c r="AZ490" s="16"/>
    </row>
    <row r="491">
      <c r="W491" s="16"/>
      <c r="X491" s="16"/>
      <c r="AK491" s="16"/>
      <c r="AL491" s="16"/>
      <c r="AY491" s="16"/>
      <c r="AZ491" s="16"/>
    </row>
    <row r="492">
      <c r="W492" s="16"/>
      <c r="X492" s="16"/>
      <c r="AK492" s="16"/>
      <c r="AL492" s="16"/>
      <c r="AY492" s="16"/>
      <c r="AZ492" s="16"/>
    </row>
    <row r="493">
      <c r="W493" s="16"/>
      <c r="X493" s="16"/>
      <c r="AK493" s="16"/>
      <c r="AL493" s="16"/>
      <c r="AY493" s="16"/>
      <c r="AZ493" s="16"/>
    </row>
    <row r="494">
      <c r="W494" s="16"/>
      <c r="X494" s="16"/>
      <c r="AK494" s="16"/>
      <c r="AL494" s="16"/>
      <c r="AY494" s="16"/>
      <c r="AZ494" s="16"/>
    </row>
    <row r="495">
      <c r="W495" s="16"/>
      <c r="X495" s="16"/>
      <c r="AK495" s="16"/>
      <c r="AL495" s="16"/>
      <c r="AY495" s="16"/>
      <c r="AZ495" s="16"/>
    </row>
    <row r="496">
      <c r="W496" s="16"/>
      <c r="X496" s="16"/>
      <c r="AK496" s="16"/>
      <c r="AL496" s="16"/>
      <c r="AY496" s="16"/>
      <c r="AZ496" s="16"/>
    </row>
    <row r="497">
      <c r="W497" s="16"/>
      <c r="X497" s="16"/>
      <c r="AK497" s="16"/>
      <c r="AL497" s="16"/>
      <c r="AY497" s="16"/>
      <c r="AZ497" s="16"/>
    </row>
    <row r="498">
      <c r="W498" s="16"/>
      <c r="X498" s="16"/>
      <c r="AK498" s="16"/>
      <c r="AL498" s="16"/>
      <c r="AY498" s="16"/>
      <c r="AZ498" s="16"/>
    </row>
    <row r="499">
      <c r="W499" s="16"/>
      <c r="X499" s="16"/>
      <c r="AK499" s="16"/>
      <c r="AL499" s="16"/>
      <c r="AY499" s="16"/>
      <c r="AZ499" s="16"/>
    </row>
    <row r="500">
      <c r="W500" s="16"/>
      <c r="X500" s="16"/>
      <c r="AK500" s="16"/>
      <c r="AL500" s="16"/>
      <c r="AY500" s="16"/>
      <c r="AZ500" s="16"/>
    </row>
    <row r="501">
      <c r="W501" s="16"/>
      <c r="X501" s="16"/>
      <c r="AK501" s="16"/>
      <c r="AL501" s="16"/>
      <c r="AY501" s="16"/>
      <c r="AZ501" s="16"/>
    </row>
    <row r="502">
      <c r="W502" s="16"/>
      <c r="X502" s="16"/>
      <c r="AK502" s="16"/>
      <c r="AL502" s="16"/>
      <c r="AY502" s="16"/>
      <c r="AZ502" s="16"/>
    </row>
    <row r="503">
      <c r="W503" s="16"/>
      <c r="X503" s="16"/>
      <c r="AK503" s="16"/>
      <c r="AL503" s="16"/>
      <c r="AY503" s="16"/>
      <c r="AZ503" s="16"/>
    </row>
    <row r="504">
      <c r="W504" s="16"/>
      <c r="X504" s="16"/>
      <c r="AK504" s="16"/>
      <c r="AL504" s="16"/>
      <c r="AY504" s="16"/>
      <c r="AZ504" s="16"/>
    </row>
    <row r="505">
      <c r="W505" s="16"/>
      <c r="X505" s="16"/>
      <c r="AK505" s="16"/>
      <c r="AL505" s="16"/>
      <c r="AY505" s="16"/>
      <c r="AZ505" s="16"/>
    </row>
    <row r="506">
      <c r="W506" s="16"/>
      <c r="X506" s="16"/>
      <c r="AK506" s="16"/>
      <c r="AL506" s="16"/>
      <c r="AY506" s="16"/>
      <c r="AZ506" s="16"/>
    </row>
    <row r="507">
      <c r="W507" s="16"/>
      <c r="X507" s="16"/>
      <c r="AK507" s="16"/>
      <c r="AL507" s="16"/>
      <c r="AY507" s="16"/>
      <c r="AZ507" s="16"/>
    </row>
    <row r="508">
      <c r="W508" s="16"/>
      <c r="X508" s="16"/>
      <c r="AK508" s="16"/>
      <c r="AL508" s="16"/>
      <c r="AY508" s="16"/>
      <c r="AZ508" s="16"/>
    </row>
    <row r="509">
      <c r="W509" s="16"/>
      <c r="X509" s="16"/>
      <c r="AK509" s="16"/>
      <c r="AL509" s="16"/>
      <c r="AY509" s="16"/>
      <c r="AZ509" s="16"/>
    </row>
    <row r="510">
      <c r="W510" s="16"/>
      <c r="X510" s="16"/>
      <c r="AK510" s="16"/>
      <c r="AL510" s="16"/>
      <c r="AY510" s="16"/>
      <c r="AZ510" s="16"/>
    </row>
    <row r="511">
      <c r="W511" s="16"/>
      <c r="X511" s="16"/>
      <c r="AK511" s="16"/>
      <c r="AL511" s="16"/>
      <c r="AY511" s="16"/>
      <c r="AZ511" s="16"/>
    </row>
    <row r="512">
      <c r="W512" s="16"/>
      <c r="X512" s="16"/>
      <c r="AK512" s="16"/>
      <c r="AL512" s="16"/>
      <c r="AY512" s="16"/>
      <c r="AZ512" s="16"/>
    </row>
    <row r="513">
      <c r="W513" s="16"/>
      <c r="X513" s="16"/>
      <c r="AK513" s="16"/>
      <c r="AL513" s="16"/>
      <c r="AY513" s="16"/>
      <c r="AZ513" s="16"/>
    </row>
    <row r="514">
      <c r="W514" s="16"/>
      <c r="X514" s="16"/>
      <c r="AK514" s="16"/>
      <c r="AL514" s="16"/>
      <c r="AY514" s="16"/>
      <c r="AZ514" s="16"/>
    </row>
    <row r="515">
      <c r="W515" s="16"/>
      <c r="X515" s="16"/>
      <c r="AK515" s="16"/>
      <c r="AL515" s="16"/>
      <c r="AY515" s="16"/>
      <c r="AZ515" s="16"/>
    </row>
    <row r="516">
      <c r="W516" s="16"/>
      <c r="X516" s="16"/>
      <c r="AK516" s="16"/>
      <c r="AL516" s="16"/>
      <c r="AY516" s="16"/>
      <c r="AZ516" s="16"/>
    </row>
    <row r="517">
      <c r="W517" s="16"/>
      <c r="X517" s="16"/>
      <c r="AK517" s="16"/>
      <c r="AL517" s="16"/>
      <c r="AY517" s="16"/>
      <c r="AZ517" s="16"/>
    </row>
    <row r="518">
      <c r="W518" s="16"/>
      <c r="X518" s="16"/>
      <c r="AK518" s="16"/>
      <c r="AL518" s="16"/>
      <c r="AY518" s="16"/>
      <c r="AZ518" s="16"/>
    </row>
    <row r="519">
      <c r="W519" s="16"/>
      <c r="X519" s="16"/>
      <c r="AK519" s="16"/>
      <c r="AL519" s="16"/>
      <c r="AY519" s="16"/>
      <c r="AZ519" s="16"/>
    </row>
    <row r="520">
      <c r="W520" s="16"/>
      <c r="X520" s="16"/>
      <c r="AK520" s="16"/>
      <c r="AL520" s="16"/>
      <c r="AY520" s="16"/>
      <c r="AZ520" s="16"/>
    </row>
    <row r="521">
      <c r="W521" s="16"/>
      <c r="X521" s="16"/>
      <c r="AK521" s="16"/>
      <c r="AL521" s="16"/>
      <c r="AY521" s="16"/>
      <c r="AZ521" s="16"/>
    </row>
    <row r="522">
      <c r="W522" s="16"/>
      <c r="X522" s="16"/>
      <c r="AK522" s="16"/>
      <c r="AL522" s="16"/>
      <c r="AY522" s="16"/>
      <c r="AZ522" s="16"/>
    </row>
    <row r="523">
      <c r="W523" s="16"/>
      <c r="X523" s="16"/>
      <c r="AK523" s="16"/>
      <c r="AL523" s="16"/>
      <c r="AY523" s="16"/>
      <c r="AZ523" s="16"/>
    </row>
    <row r="524">
      <c r="W524" s="16"/>
      <c r="X524" s="16"/>
      <c r="AK524" s="16"/>
      <c r="AL524" s="16"/>
      <c r="AY524" s="16"/>
      <c r="AZ524" s="16"/>
    </row>
    <row r="525">
      <c r="W525" s="16"/>
      <c r="X525" s="16"/>
      <c r="AK525" s="16"/>
      <c r="AL525" s="16"/>
      <c r="AY525" s="16"/>
      <c r="AZ525" s="16"/>
    </row>
    <row r="526">
      <c r="W526" s="16"/>
      <c r="X526" s="16"/>
      <c r="AK526" s="16"/>
      <c r="AL526" s="16"/>
      <c r="AY526" s="16"/>
      <c r="AZ526" s="16"/>
    </row>
    <row r="527">
      <c r="W527" s="16"/>
      <c r="X527" s="16"/>
      <c r="AK527" s="16"/>
      <c r="AL527" s="16"/>
      <c r="AY527" s="16"/>
      <c r="AZ527" s="16"/>
    </row>
    <row r="528">
      <c r="W528" s="16"/>
      <c r="X528" s="16"/>
      <c r="AK528" s="16"/>
      <c r="AL528" s="16"/>
      <c r="AY528" s="16"/>
      <c r="AZ528" s="16"/>
    </row>
    <row r="529">
      <c r="W529" s="16"/>
      <c r="X529" s="16"/>
      <c r="AK529" s="16"/>
      <c r="AL529" s="16"/>
      <c r="AY529" s="16"/>
      <c r="AZ529" s="16"/>
    </row>
    <row r="530">
      <c r="W530" s="16"/>
      <c r="X530" s="16"/>
      <c r="AK530" s="16"/>
      <c r="AL530" s="16"/>
      <c r="AY530" s="16"/>
      <c r="AZ530" s="16"/>
    </row>
    <row r="531">
      <c r="W531" s="16"/>
      <c r="X531" s="16"/>
      <c r="AK531" s="16"/>
      <c r="AL531" s="16"/>
      <c r="AY531" s="16"/>
      <c r="AZ531" s="16"/>
    </row>
    <row r="532">
      <c r="W532" s="16"/>
      <c r="X532" s="16"/>
      <c r="AK532" s="16"/>
      <c r="AL532" s="16"/>
      <c r="AY532" s="16"/>
      <c r="AZ532" s="16"/>
    </row>
    <row r="533">
      <c r="W533" s="16"/>
      <c r="X533" s="16"/>
      <c r="AK533" s="16"/>
      <c r="AL533" s="16"/>
      <c r="AY533" s="16"/>
      <c r="AZ533" s="16"/>
    </row>
    <row r="534">
      <c r="W534" s="16"/>
      <c r="X534" s="16"/>
      <c r="AK534" s="16"/>
      <c r="AL534" s="16"/>
      <c r="AY534" s="16"/>
      <c r="AZ534" s="16"/>
    </row>
    <row r="535">
      <c r="W535" s="16"/>
      <c r="X535" s="16"/>
      <c r="AK535" s="16"/>
      <c r="AL535" s="16"/>
      <c r="AY535" s="16"/>
      <c r="AZ535" s="16"/>
    </row>
    <row r="536">
      <c r="W536" s="16"/>
      <c r="X536" s="16"/>
      <c r="AK536" s="16"/>
      <c r="AL536" s="16"/>
      <c r="AY536" s="16"/>
      <c r="AZ536" s="16"/>
    </row>
    <row r="537">
      <c r="W537" s="16"/>
      <c r="X537" s="16"/>
      <c r="AK537" s="16"/>
      <c r="AL537" s="16"/>
      <c r="AY537" s="16"/>
      <c r="AZ537" s="16"/>
    </row>
    <row r="538">
      <c r="W538" s="16"/>
      <c r="X538" s="16"/>
      <c r="AK538" s="16"/>
      <c r="AL538" s="16"/>
      <c r="AY538" s="16"/>
      <c r="AZ538" s="16"/>
    </row>
    <row r="539">
      <c r="W539" s="16"/>
      <c r="X539" s="16"/>
      <c r="AK539" s="16"/>
      <c r="AL539" s="16"/>
      <c r="AY539" s="16"/>
      <c r="AZ539" s="16"/>
    </row>
    <row r="540">
      <c r="W540" s="16"/>
      <c r="X540" s="16"/>
      <c r="AK540" s="16"/>
      <c r="AL540" s="16"/>
      <c r="AY540" s="16"/>
      <c r="AZ540" s="16"/>
    </row>
    <row r="541">
      <c r="W541" s="16"/>
      <c r="X541" s="16"/>
      <c r="AK541" s="16"/>
      <c r="AL541" s="16"/>
      <c r="AY541" s="16"/>
      <c r="AZ541" s="16"/>
    </row>
    <row r="542">
      <c r="W542" s="16"/>
      <c r="X542" s="16"/>
      <c r="AK542" s="16"/>
      <c r="AL542" s="16"/>
      <c r="AY542" s="16"/>
      <c r="AZ542" s="16"/>
    </row>
    <row r="543">
      <c r="W543" s="16"/>
      <c r="X543" s="16"/>
      <c r="AK543" s="16"/>
      <c r="AL543" s="16"/>
      <c r="AY543" s="16"/>
      <c r="AZ543" s="16"/>
    </row>
    <row r="544">
      <c r="W544" s="16"/>
      <c r="X544" s="16"/>
      <c r="AK544" s="16"/>
      <c r="AL544" s="16"/>
      <c r="AY544" s="16"/>
      <c r="AZ544" s="16"/>
    </row>
    <row r="545">
      <c r="W545" s="16"/>
      <c r="X545" s="16"/>
      <c r="AK545" s="16"/>
      <c r="AL545" s="16"/>
      <c r="AY545" s="16"/>
      <c r="AZ545" s="16"/>
    </row>
    <row r="546">
      <c r="W546" s="16"/>
      <c r="X546" s="16"/>
      <c r="AK546" s="16"/>
      <c r="AL546" s="16"/>
      <c r="AY546" s="16"/>
      <c r="AZ546" s="16"/>
    </row>
    <row r="547">
      <c r="W547" s="16"/>
      <c r="X547" s="16"/>
      <c r="AK547" s="16"/>
      <c r="AL547" s="16"/>
      <c r="AY547" s="16"/>
      <c r="AZ547" s="16"/>
    </row>
    <row r="548">
      <c r="W548" s="16"/>
      <c r="X548" s="16"/>
      <c r="AK548" s="16"/>
      <c r="AL548" s="16"/>
      <c r="AY548" s="16"/>
      <c r="AZ548" s="16"/>
    </row>
    <row r="549">
      <c r="W549" s="16"/>
      <c r="X549" s="16"/>
      <c r="AK549" s="16"/>
      <c r="AL549" s="16"/>
      <c r="AY549" s="16"/>
      <c r="AZ549" s="16"/>
    </row>
    <row r="550">
      <c r="W550" s="16"/>
      <c r="X550" s="16"/>
      <c r="AK550" s="16"/>
      <c r="AL550" s="16"/>
      <c r="AY550" s="16"/>
      <c r="AZ550" s="16"/>
    </row>
    <row r="551">
      <c r="W551" s="16"/>
      <c r="X551" s="16"/>
      <c r="AK551" s="16"/>
      <c r="AL551" s="16"/>
      <c r="AY551" s="16"/>
      <c r="AZ551" s="16"/>
    </row>
    <row r="552">
      <c r="W552" s="16"/>
      <c r="X552" s="16"/>
      <c r="AK552" s="16"/>
      <c r="AL552" s="16"/>
      <c r="AY552" s="16"/>
      <c r="AZ552" s="16"/>
    </row>
    <row r="553">
      <c r="W553" s="16"/>
      <c r="X553" s="16"/>
      <c r="AK553" s="16"/>
      <c r="AL553" s="16"/>
      <c r="AY553" s="16"/>
      <c r="AZ553" s="16"/>
    </row>
    <row r="554">
      <c r="W554" s="16"/>
      <c r="X554" s="16"/>
      <c r="AK554" s="16"/>
      <c r="AL554" s="16"/>
      <c r="AY554" s="16"/>
      <c r="AZ554" s="16"/>
    </row>
    <row r="555">
      <c r="W555" s="16"/>
      <c r="X555" s="16"/>
      <c r="AK555" s="16"/>
      <c r="AL555" s="16"/>
      <c r="AY555" s="16"/>
      <c r="AZ555" s="16"/>
    </row>
    <row r="556">
      <c r="W556" s="16"/>
      <c r="X556" s="16"/>
      <c r="AK556" s="16"/>
      <c r="AL556" s="16"/>
      <c r="AY556" s="16"/>
      <c r="AZ556" s="16"/>
    </row>
    <row r="557">
      <c r="W557" s="16"/>
      <c r="X557" s="16"/>
      <c r="AK557" s="16"/>
      <c r="AL557" s="16"/>
      <c r="AY557" s="16"/>
      <c r="AZ557" s="16"/>
    </row>
    <row r="558">
      <c r="W558" s="16"/>
      <c r="X558" s="16"/>
      <c r="AK558" s="16"/>
      <c r="AL558" s="16"/>
      <c r="AY558" s="16"/>
      <c r="AZ558" s="16"/>
    </row>
    <row r="559">
      <c r="W559" s="16"/>
      <c r="X559" s="16"/>
      <c r="AK559" s="16"/>
      <c r="AL559" s="16"/>
      <c r="AY559" s="16"/>
      <c r="AZ559" s="16"/>
    </row>
    <row r="560">
      <c r="W560" s="16"/>
      <c r="X560" s="16"/>
      <c r="AK560" s="16"/>
      <c r="AL560" s="16"/>
      <c r="AY560" s="16"/>
      <c r="AZ560" s="16"/>
    </row>
    <row r="561">
      <c r="W561" s="16"/>
      <c r="X561" s="16"/>
      <c r="AK561" s="16"/>
      <c r="AL561" s="16"/>
      <c r="AY561" s="16"/>
      <c r="AZ561" s="16"/>
    </row>
    <row r="562">
      <c r="W562" s="16"/>
      <c r="X562" s="16"/>
      <c r="AK562" s="16"/>
      <c r="AL562" s="16"/>
      <c r="AY562" s="16"/>
      <c r="AZ562" s="16"/>
    </row>
    <row r="563">
      <c r="W563" s="16"/>
      <c r="X563" s="16"/>
      <c r="AK563" s="16"/>
      <c r="AL563" s="16"/>
      <c r="AY563" s="16"/>
      <c r="AZ563" s="16"/>
    </row>
    <row r="564">
      <c r="W564" s="16"/>
      <c r="X564" s="16"/>
      <c r="AK564" s="16"/>
      <c r="AL564" s="16"/>
      <c r="AY564" s="16"/>
      <c r="AZ564" s="16"/>
    </row>
    <row r="565">
      <c r="W565" s="16"/>
      <c r="X565" s="16"/>
      <c r="AK565" s="16"/>
      <c r="AL565" s="16"/>
      <c r="AY565" s="16"/>
      <c r="AZ565" s="16"/>
    </row>
    <row r="566">
      <c r="W566" s="16"/>
      <c r="X566" s="16"/>
      <c r="AK566" s="16"/>
      <c r="AL566" s="16"/>
      <c r="AY566" s="16"/>
      <c r="AZ566" s="16"/>
    </row>
    <row r="567">
      <c r="W567" s="16"/>
      <c r="X567" s="16"/>
      <c r="AK567" s="16"/>
      <c r="AL567" s="16"/>
      <c r="AY567" s="16"/>
      <c r="AZ567" s="16"/>
    </row>
    <row r="568">
      <c r="W568" s="16"/>
      <c r="X568" s="16"/>
      <c r="AK568" s="16"/>
      <c r="AL568" s="16"/>
      <c r="AY568" s="16"/>
      <c r="AZ568" s="16"/>
    </row>
    <row r="569">
      <c r="W569" s="16"/>
      <c r="X569" s="16"/>
      <c r="AK569" s="16"/>
      <c r="AL569" s="16"/>
      <c r="AY569" s="16"/>
      <c r="AZ569" s="16"/>
    </row>
    <row r="570">
      <c r="W570" s="16"/>
      <c r="X570" s="16"/>
      <c r="AK570" s="16"/>
      <c r="AL570" s="16"/>
      <c r="AY570" s="16"/>
      <c r="AZ570" s="16"/>
    </row>
    <row r="571">
      <c r="W571" s="16"/>
      <c r="X571" s="16"/>
      <c r="AK571" s="16"/>
      <c r="AL571" s="16"/>
      <c r="AY571" s="16"/>
      <c r="AZ571" s="16"/>
    </row>
    <row r="572">
      <c r="W572" s="16"/>
      <c r="X572" s="16"/>
      <c r="AK572" s="16"/>
      <c r="AL572" s="16"/>
      <c r="AY572" s="16"/>
      <c r="AZ572" s="16"/>
    </row>
    <row r="573">
      <c r="W573" s="16"/>
      <c r="X573" s="16"/>
      <c r="AK573" s="16"/>
      <c r="AL573" s="16"/>
      <c r="AY573" s="16"/>
      <c r="AZ573" s="16"/>
    </row>
    <row r="574">
      <c r="W574" s="16"/>
      <c r="X574" s="16"/>
      <c r="AK574" s="16"/>
      <c r="AL574" s="16"/>
      <c r="AY574" s="16"/>
      <c r="AZ574" s="16"/>
    </row>
    <row r="575">
      <c r="W575" s="16"/>
      <c r="X575" s="16"/>
      <c r="AK575" s="16"/>
      <c r="AL575" s="16"/>
      <c r="AY575" s="16"/>
      <c r="AZ575" s="16"/>
    </row>
    <row r="576">
      <c r="W576" s="16"/>
      <c r="X576" s="16"/>
      <c r="AK576" s="16"/>
      <c r="AL576" s="16"/>
      <c r="AY576" s="16"/>
      <c r="AZ576" s="16"/>
    </row>
    <row r="577">
      <c r="W577" s="16"/>
      <c r="X577" s="16"/>
      <c r="AK577" s="16"/>
      <c r="AL577" s="16"/>
      <c r="AY577" s="16"/>
      <c r="AZ577" s="16"/>
    </row>
    <row r="578">
      <c r="W578" s="16"/>
      <c r="X578" s="16"/>
      <c r="AK578" s="16"/>
      <c r="AL578" s="16"/>
      <c r="AY578" s="16"/>
      <c r="AZ578" s="16"/>
    </row>
    <row r="579">
      <c r="W579" s="16"/>
      <c r="X579" s="16"/>
      <c r="AK579" s="16"/>
      <c r="AL579" s="16"/>
      <c r="AY579" s="16"/>
      <c r="AZ579" s="16"/>
    </row>
    <row r="580">
      <c r="W580" s="16"/>
      <c r="X580" s="16"/>
      <c r="AK580" s="16"/>
      <c r="AL580" s="16"/>
      <c r="AY580" s="16"/>
      <c r="AZ580" s="16"/>
    </row>
    <row r="581">
      <c r="W581" s="16"/>
      <c r="X581" s="16"/>
      <c r="AK581" s="16"/>
      <c r="AL581" s="16"/>
      <c r="AY581" s="16"/>
      <c r="AZ581" s="16"/>
    </row>
    <row r="582">
      <c r="W582" s="16"/>
      <c r="X582" s="16"/>
      <c r="AK582" s="16"/>
      <c r="AL582" s="16"/>
      <c r="AY582" s="16"/>
      <c r="AZ582" s="16"/>
    </row>
    <row r="583">
      <c r="W583" s="16"/>
      <c r="X583" s="16"/>
      <c r="AK583" s="16"/>
      <c r="AL583" s="16"/>
      <c r="AY583" s="16"/>
      <c r="AZ583" s="16"/>
    </row>
    <row r="584">
      <c r="W584" s="16"/>
      <c r="X584" s="16"/>
      <c r="AK584" s="16"/>
      <c r="AL584" s="16"/>
      <c r="AY584" s="16"/>
      <c r="AZ584" s="16"/>
    </row>
    <row r="585">
      <c r="W585" s="16"/>
      <c r="X585" s="16"/>
      <c r="AK585" s="16"/>
      <c r="AL585" s="16"/>
      <c r="AY585" s="16"/>
      <c r="AZ585" s="16"/>
    </row>
    <row r="586">
      <c r="W586" s="16"/>
      <c r="X586" s="16"/>
      <c r="AK586" s="16"/>
      <c r="AL586" s="16"/>
      <c r="AY586" s="16"/>
      <c r="AZ586" s="16"/>
    </row>
    <row r="587">
      <c r="W587" s="16"/>
      <c r="X587" s="16"/>
      <c r="AK587" s="16"/>
      <c r="AL587" s="16"/>
      <c r="AY587" s="16"/>
      <c r="AZ587" s="16"/>
    </row>
    <row r="588">
      <c r="W588" s="16"/>
      <c r="X588" s="16"/>
      <c r="AK588" s="16"/>
      <c r="AL588" s="16"/>
      <c r="AY588" s="16"/>
      <c r="AZ588" s="16"/>
    </row>
    <row r="589">
      <c r="W589" s="16"/>
      <c r="X589" s="16"/>
      <c r="AK589" s="16"/>
      <c r="AL589" s="16"/>
      <c r="AY589" s="16"/>
      <c r="AZ589" s="16"/>
    </row>
    <row r="590">
      <c r="W590" s="16"/>
      <c r="X590" s="16"/>
      <c r="AK590" s="16"/>
      <c r="AL590" s="16"/>
      <c r="AY590" s="16"/>
      <c r="AZ590" s="16"/>
    </row>
    <row r="591">
      <c r="W591" s="16"/>
      <c r="X591" s="16"/>
      <c r="AK591" s="16"/>
      <c r="AL591" s="16"/>
      <c r="AY591" s="16"/>
      <c r="AZ591" s="16"/>
    </row>
    <row r="592">
      <c r="W592" s="16"/>
      <c r="X592" s="16"/>
      <c r="AK592" s="16"/>
      <c r="AL592" s="16"/>
      <c r="AY592" s="16"/>
      <c r="AZ592" s="16"/>
    </row>
    <row r="593">
      <c r="W593" s="16"/>
      <c r="X593" s="16"/>
      <c r="AK593" s="16"/>
      <c r="AL593" s="16"/>
      <c r="AY593" s="16"/>
      <c r="AZ593" s="16"/>
    </row>
    <row r="594">
      <c r="W594" s="16"/>
      <c r="X594" s="16"/>
      <c r="AK594" s="16"/>
      <c r="AL594" s="16"/>
      <c r="AY594" s="16"/>
      <c r="AZ594" s="16"/>
    </row>
    <row r="595">
      <c r="W595" s="16"/>
      <c r="X595" s="16"/>
      <c r="AK595" s="16"/>
      <c r="AL595" s="16"/>
      <c r="AY595" s="16"/>
      <c r="AZ595" s="16"/>
    </row>
    <row r="596">
      <c r="W596" s="16"/>
      <c r="X596" s="16"/>
      <c r="AK596" s="16"/>
      <c r="AL596" s="16"/>
      <c r="AY596" s="16"/>
      <c r="AZ596" s="16"/>
    </row>
    <row r="597">
      <c r="W597" s="16"/>
      <c r="X597" s="16"/>
      <c r="AK597" s="16"/>
      <c r="AL597" s="16"/>
      <c r="AY597" s="16"/>
      <c r="AZ597" s="16"/>
    </row>
    <row r="598">
      <c r="W598" s="16"/>
      <c r="X598" s="16"/>
      <c r="AK598" s="16"/>
      <c r="AL598" s="16"/>
      <c r="AY598" s="16"/>
      <c r="AZ598" s="16"/>
    </row>
    <row r="599">
      <c r="W599" s="16"/>
      <c r="X599" s="16"/>
      <c r="AK599" s="16"/>
      <c r="AL599" s="16"/>
      <c r="AY599" s="16"/>
      <c r="AZ599" s="16"/>
    </row>
    <row r="600">
      <c r="W600" s="16"/>
      <c r="X600" s="16"/>
      <c r="AK600" s="16"/>
      <c r="AL600" s="16"/>
      <c r="AY600" s="16"/>
      <c r="AZ600" s="16"/>
    </row>
    <row r="601">
      <c r="W601" s="16"/>
      <c r="X601" s="16"/>
      <c r="AK601" s="16"/>
      <c r="AL601" s="16"/>
      <c r="AY601" s="16"/>
      <c r="AZ601" s="16"/>
    </row>
    <row r="602">
      <c r="W602" s="16"/>
      <c r="X602" s="16"/>
      <c r="AK602" s="16"/>
      <c r="AL602" s="16"/>
      <c r="AY602" s="16"/>
      <c r="AZ602" s="16"/>
    </row>
    <row r="603">
      <c r="W603" s="16"/>
      <c r="X603" s="16"/>
      <c r="AK603" s="16"/>
      <c r="AL603" s="16"/>
      <c r="AY603" s="16"/>
      <c r="AZ603" s="16"/>
    </row>
    <row r="604">
      <c r="W604" s="16"/>
      <c r="X604" s="16"/>
      <c r="AK604" s="16"/>
      <c r="AL604" s="16"/>
      <c r="AY604" s="16"/>
      <c r="AZ604" s="16"/>
    </row>
    <row r="605">
      <c r="W605" s="16"/>
      <c r="X605" s="16"/>
      <c r="AK605" s="16"/>
      <c r="AL605" s="16"/>
      <c r="AY605" s="16"/>
      <c r="AZ605" s="16"/>
    </row>
    <row r="606">
      <c r="W606" s="16"/>
      <c r="X606" s="16"/>
      <c r="AK606" s="16"/>
      <c r="AL606" s="16"/>
      <c r="AY606" s="16"/>
      <c r="AZ606" s="16"/>
    </row>
    <row r="607">
      <c r="W607" s="16"/>
      <c r="X607" s="16"/>
      <c r="AK607" s="16"/>
      <c r="AL607" s="16"/>
      <c r="AY607" s="16"/>
      <c r="AZ607" s="16"/>
    </row>
    <row r="608">
      <c r="W608" s="16"/>
      <c r="X608" s="16"/>
      <c r="AK608" s="16"/>
      <c r="AL608" s="16"/>
      <c r="AY608" s="16"/>
      <c r="AZ608" s="16"/>
    </row>
    <row r="609">
      <c r="W609" s="16"/>
      <c r="X609" s="16"/>
      <c r="AK609" s="16"/>
      <c r="AL609" s="16"/>
      <c r="AY609" s="16"/>
      <c r="AZ609" s="16"/>
    </row>
    <row r="610">
      <c r="W610" s="16"/>
      <c r="X610" s="16"/>
      <c r="AK610" s="16"/>
      <c r="AL610" s="16"/>
      <c r="AY610" s="16"/>
      <c r="AZ610" s="16"/>
    </row>
    <row r="611">
      <c r="W611" s="16"/>
      <c r="X611" s="16"/>
      <c r="AK611" s="16"/>
      <c r="AL611" s="16"/>
      <c r="AY611" s="16"/>
      <c r="AZ611" s="16"/>
    </row>
    <row r="612">
      <c r="W612" s="16"/>
      <c r="X612" s="16"/>
      <c r="AK612" s="16"/>
      <c r="AL612" s="16"/>
      <c r="AY612" s="16"/>
      <c r="AZ612" s="16"/>
    </row>
    <row r="613">
      <c r="W613" s="16"/>
      <c r="X613" s="16"/>
      <c r="AK613" s="16"/>
      <c r="AL613" s="16"/>
      <c r="AY613" s="16"/>
      <c r="AZ613" s="16"/>
    </row>
    <row r="614">
      <c r="W614" s="16"/>
      <c r="X614" s="16"/>
      <c r="AK614" s="16"/>
      <c r="AL614" s="16"/>
      <c r="AY614" s="16"/>
      <c r="AZ614" s="16"/>
    </row>
    <row r="615">
      <c r="W615" s="16"/>
      <c r="X615" s="16"/>
      <c r="AK615" s="16"/>
      <c r="AL615" s="16"/>
      <c r="AY615" s="16"/>
      <c r="AZ615" s="16"/>
    </row>
    <row r="616">
      <c r="W616" s="16"/>
      <c r="X616" s="16"/>
      <c r="AK616" s="16"/>
      <c r="AL616" s="16"/>
      <c r="AY616" s="16"/>
      <c r="AZ616" s="16"/>
    </row>
    <row r="617">
      <c r="W617" s="16"/>
      <c r="X617" s="16"/>
      <c r="AK617" s="16"/>
      <c r="AL617" s="16"/>
      <c r="AY617" s="16"/>
      <c r="AZ617" s="16"/>
    </row>
    <row r="618">
      <c r="W618" s="16"/>
      <c r="X618" s="16"/>
      <c r="AK618" s="16"/>
      <c r="AL618" s="16"/>
      <c r="AY618" s="16"/>
      <c r="AZ618" s="16"/>
    </row>
    <row r="619">
      <c r="W619" s="16"/>
      <c r="X619" s="16"/>
      <c r="AK619" s="16"/>
      <c r="AL619" s="16"/>
      <c r="AY619" s="16"/>
      <c r="AZ619" s="16"/>
    </row>
    <row r="620">
      <c r="W620" s="16"/>
      <c r="X620" s="16"/>
      <c r="AK620" s="16"/>
      <c r="AL620" s="16"/>
      <c r="AY620" s="16"/>
      <c r="AZ620" s="16"/>
    </row>
    <row r="621">
      <c r="W621" s="16"/>
      <c r="X621" s="16"/>
      <c r="AK621" s="16"/>
      <c r="AL621" s="16"/>
      <c r="AY621" s="16"/>
      <c r="AZ621" s="16"/>
    </row>
    <row r="622">
      <c r="W622" s="16"/>
      <c r="X622" s="16"/>
      <c r="AK622" s="16"/>
      <c r="AL622" s="16"/>
      <c r="AY622" s="16"/>
      <c r="AZ622" s="16"/>
    </row>
    <row r="623">
      <c r="W623" s="16"/>
      <c r="X623" s="16"/>
      <c r="AK623" s="16"/>
      <c r="AL623" s="16"/>
      <c r="AY623" s="16"/>
      <c r="AZ623" s="16"/>
    </row>
    <row r="624">
      <c r="W624" s="16"/>
      <c r="X624" s="16"/>
      <c r="AK624" s="16"/>
      <c r="AL624" s="16"/>
      <c r="AY624" s="16"/>
      <c r="AZ624" s="16"/>
    </row>
    <row r="625">
      <c r="W625" s="16"/>
      <c r="X625" s="16"/>
      <c r="AK625" s="16"/>
      <c r="AL625" s="16"/>
      <c r="AY625" s="16"/>
      <c r="AZ625" s="16"/>
    </row>
    <row r="626">
      <c r="W626" s="16"/>
      <c r="X626" s="16"/>
      <c r="AK626" s="16"/>
      <c r="AL626" s="16"/>
      <c r="AY626" s="16"/>
      <c r="AZ626" s="16"/>
    </row>
    <row r="627">
      <c r="W627" s="16"/>
      <c r="X627" s="16"/>
      <c r="AK627" s="16"/>
      <c r="AL627" s="16"/>
      <c r="AY627" s="16"/>
      <c r="AZ627" s="16"/>
    </row>
    <row r="628">
      <c r="W628" s="16"/>
      <c r="X628" s="16"/>
      <c r="AK628" s="16"/>
      <c r="AL628" s="16"/>
      <c r="AY628" s="16"/>
      <c r="AZ628" s="16"/>
    </row>
    <row r="629">
      <c r="W629" s="16"/>
      <c r="X629" s="16"/>
      <c r="AK629" s="16"/>
      <c r="AL629" s="16"/>
      <c r="AY629" s="16"/>
      <c r="AZ629" s="16"/>
    </row>
    <row r="630">
      <c r="W630" s="16"/>
      <c r="X630" s="16"/>
      <c r="AK630" s="16"/>
      <c r="AL630" s="16"/>
      <c r="AY630" s="16"/>
      <c r="AZ630" s="16"/>
    </row>
    <row r="631">
      <c r="W631" s="16"/>
      <c r="X631" s="16"/>
      <c r="AK631" s="16"/>
      <c r="AL631" s="16"/>
      <c r="AY631" s="16"/>
      <c r="AZ631" s="16"/>
    </row>
    <row r="632">
      <c r="W632" s="16"/>
      <c r="X632" s="16"/>
      <c r="AK632" s="16"/>
      <c r="AL632" s="16"/>
      <c r="AY632" s="16"/>
      <c r="AZ632" s="16"/>
    </row>
    <row r="633">
      <c r="W633" s="16"/>
      <c r="X633" s="16"/>
      <c r="AK633" s="16"/>
      <c r="AL633" s="16"/>
      <c r="AY633" s="16"/>
      <c r="AZ633" s="16"/>
    </row>
    <row r="634">
      <c r="W634" s="16"/>
      <c r="X634" s="16"/>
      <c r="AK634" s="16"/>
      <c r="AL634" s="16"/>
      <c r="AY634" s="16"/>
      <c r="AZ634" s="16"/>
    </row>
    <row r="635">
      <c r="W635" s="16"/>
      <c r="X635" s="16"/>
      <c r="AK635" s="16"/>
      <c r="AL635" s="16"/>
      <c r="AY635" s="16"/>
      <c r="AZ635" s="16"/>
    </row>
    <row r="636">
      <c r="W636" s="16"/>
      <c r="X636" s="16"/>
      <c r="AK636" s="16"/>
      <c r="AL636" s="16"/>
      <c r="AY636" s="16"/>
      <c r="AZ636" s="16"/>
    </row>
    <row r="637">
      <c r="W637" s="16"/>
      <c r="X637" s="16"/>
      <c r="AK637" s="16"/>
      <c r="AL637" s="16"/>
      <c r="AY637" s="16"/>
      <c r="AZ637" s="16"/>
    </row>
    <row r="638">
      <c r="W638" s="16"/>
      <c r="X638" s="16"/>
      <c r="AK638" s="16"/>
      <c r="AL638" s="16"/>
      <c r="AY638" s="16"/>
      <c r="AZ638" s="16"/>
    </row>
    <row r="639">
      <c r="W639" s="16"/>
      <c r="X639" s="16"/>
      <c r="AK639" s="16"/>
      <c r="AL639" s="16"/>
      <c r="AY639" s="16"/>
      <c r="AZ639" s="16"/>
    </row>
    <row r="640">
      <c r="W640" s="16"/>
      <c r="X640" s="16"/>
      <c r="AK640" s="16"/>
      <c r="AL640" s="16"/>
      <c r="AY640" s="16"/>
      <c r="AZ640" s="16"/>
    </row>
    <row r="641">
      <c r="W641" s="16"/>
      <c r="X641" s="16"/>
      <c r="AK641" s="16"/>
      <c r="AL641" s="16"/>
      <c r="AY641" s="16"/>
      <c r="AZ641" s="16"/>
    </row>
    <row r="642">
      <c r="W642" s="16"/>
      <c r="X642" s="16"/>
      <c r="AK642" s="16"/>
      <c r="AL642" s="16"/>
      <c r="AY642" s="16"/>
      <c r="AZ642" s="16"/>
    </row>
    <row r="643">
      <c r="W643" s="16"/>
      <c r="X643" s="16"/>
      <c r="AK643" s="16"/>
      <c r="AL643" s="16"/>
      <c r="AY643" s="16"/>
      <c r="AZ643" s="16"/>
    </row>
    <row r="644">
      <c r="W644" s="16"/>
      <c r="X644" s="16"/>
      <c r="AK644" s="16"/>
      <c r="AL644" s="16"/>
      <c r="AY644" s="16"/>
      <c r="AZ644" s="16"/>
    </row>
    <row r="645">
      <c r="W645" s="16"/>
      <c r="X645" s="16"/>
      <c r="AK645" s="16"/>
      <c r="AL645" s="16"/>
      <c r="AY645" s="16"/>
      <c r="AZ645" s="16"/>
    </row>
    <row r="646">
      <c r="W646" s="16"/>
      <c r="X646" s="16"/>
      <c r="AK646" s="16"/>
      <c r="AL646" s="16"/>
      <c r="AY646" s="16"/>
      <c r="AZ646" s="16"/>
    </row>
    <row r="647">
      <c r="W647" s="16"/>
      <c r="X647" s="16"/>
      <c r="AK647" s="16"/>
      <c r="AL647" s="16"/>
      <c r="AY647" s="16"/>
      <c r="AZ647" s="16"/>
    </row>
    <row r="648">
      <c r="W648" s="16"/>
      <c r="X648" s="16"/>
      <c r="AK648" s="16"/>
      <c r="AL648" s="16"/>
      <c r="AY648" s="16"/>
      <c r="AZ648" s="16"/>
    </row>
    <row r="649">
      <c r="W649" s="16"/>
      <c r="X649" s="16"/>
      <c r="AK649" s="16"/>
      <c r="AL649" s="16"/>
      <c r="AY649" s="16"/>
      <c r="AZ649" s="16"/>
    </row>
    <row r="650">
      <c r="W650" s="16"/>
      <c r="X650" s="16"/>
      <c r="AK650" s="16"/>
      <c r="AL650" s="16"/>
      <c r="AY650" s="16"/>
      <c r="AZ650" s="16"/>
    </row>
    <row r="651">
      <c r="W651" s="16"/>
      <c r="X651" s="16"/>
      <c r="AK651" s="16"/>
      <c r="AL651" s="16"/>
      <c r="AY651" s="16"/>
      <c r="AZ651" s="16"/>
    </row>
    <row r="652">
      <c r="W652" s="16"/>
      <c r="X652" s="16"/>
      <c r="AK652" s="16"/>
      <c r="AL652" s="16"/>
      <c r="AY652" s="16"/>
      <c r="AZ652" s="16"/>
    </row>
    <row r="653">
      <c r="W653" s="16"/>
      <c r="X653" s="16"/>
      <c r="AK653" s="16"/>
      <c r="AL653" s="16"/>
      <c r="AY653" s="16"/>
      <c r="AZ653" s="16"/>
    </row>
    <row r="654">
      <c r="W654" s="16"/>
      <c r="X654" s="16"/>
      <c r="AK654" s="16"/>
      <c r="AL654" s="16"/>
      <c r="AY654" s="16"/>
      <c r="AZ654" s="16"/>
    </row>
    <row r="655">
      <c r="W655" s="16"/>
      <c r="X655" s="16"/>
      <c r="AK655" s="16"/>
      <c r="AL655" s="16"/>
      <c r="AY655" s="16"/>
      <c r="AZ655" s="16"/>
    </row>
    <row r="656">
      <c r="W656" s="16"/>
      <c r="X656" s="16"/>
      <c r="AK656" s="16"/>
      <c r="AL656" s="16"/>
      <c r="AY656" s="16"/>
      <c r="AZ656" s="16"/>
    </row>
    <row r="657">
      <c r="W657" s="16"/>
      <c r="X657" s="16"/>
      <c r="AK657" s="16"/>
      <c r="AL657" s="16"/>
      <c r="AY657" s="16"/>
      <c r="AZ657" s="16"/>
    </row>
    <row r="658">
      <c r="W658" s="16"/>
      <c r="X658" s="16"/>
      <c r="AK658" s="16"/>
      <c r="AL658" s="16"/>
      <c r="AY658" s="16"/>
      <c r="AZ658" s="16"/>
    </row>
    <row r="659">
      <c r="W659" s="16"/>
      <c r="X659" s="16"/>
      <c r="AK659" s="16"/>
      <c r="AL659" s="16"/>
      <c r="AY659" s="16"/>
      <c r="AZ659" s="16"/>
    </row>
    <row r="660">
      <c r="W660" s="16"/>
      <c r="X660" s="16"/>
      <c r="AK660" s="16"/>
      <c r="AL660" s="16"/>
      <c r="AY660" s="16"/>
      <c r="AZ660" s="16"/>
    </row>
    <row r="661">
      <c r="W661" s="16"/>
      <c r="X661" s="16"/>
      <c r="AK661" s="16"/>
      <c r="AL661" s="16"/>
      <c r="AY661" s="16"/>
      <c r="AZ661" s="16"/>
    </row>
    <row r="662">
      <c r="W662" s="16"/>
      <c r="X662" s="16"/>
      <c r="AK662" s="16"/>
      <c r="AL662" s="16"/>
      <c r="AY662" s="16"/>
      <c r="AZ662" s="16"/>
    </row>
    <row r="663">
      <c r="W663" s="16"/>
      <c r="X663" s="16"/>
      <c r="AK663" s="16"/>
      <c r="AL663" s="16"/>
      <c r="AY663" s="16"/>
      <c r="AZ663" s="16"/>
    </row>
    <row r="664">
      <c r="W664" s="16"/>
      <c r="X664" s="16"/>
      <c r="AK664" s="16"/>
      <c r="AL664" s="16"/>
      <c r="AY664" s="16"/>
      <c r="AZ664" s="16"/>
    </row>
    <row r="665">
      <c r="W665" s="16"/>
      <c r="X665" s="16"/>
      <c r="AK665" s="16"/>
      <c r="AL665" s="16"/>
      <c r="AY665" s="16"/>
      <c r="AZ665" s="16"/>
    </row>
    <row r="666">
      <c r="W666" s="16"/>
      <c r="X666" s="16"/>
      <c r="AK666" s="16"/>
      <c r="AL666" s="16"/>
      <c r="AY666" s="16"/>
      <c r="AZ666" s="16"/>
    </row>
    <row r="667">
      <c r="W667" s="16"/>
      <c r="X667" s="16"/>
      <c r="AK667" s="16"/>
      <c r="AL667" s="16"/>
      <c r="AY667" s="16"/>
      <c r="AZ667" s="16"/>
    </row>
    <row r="668">
      <c r="W668" s="16"/>
      <c r="X668" s="16"/>
      <c r="AK668" s="16"/>
      <c r="AL668" s="16"/>
      <c r="AY668" s="16"/>
      <c r="AZ668" s="16"/>
    </row>
    <row r="669">
      <c r="W669" s="16"/>
      <c r="X669" s="16"/>
      <c r="AK669" s="16"/>
      <c r="AL669" s="16"/>
      <c r="AY669" s="16"/>
      <c r="AZ669" s="16"/>
    </row>
    <row r="670">
      <c r="W670" s="16"/>
      <c r="X670" s="16"/>
      <c r="AK670" s="16"/>
      <c r="AL670" s="16"/>
      <c r="AY670" s="16"/>
      <c r="AZ670" s="16"/>
    </row>
    <row r="671">
      <c r="W671" s="16"/>
      <c r="X671" s="16"/>
      <c r="AK671" s="16"/>
      <c r="AL671" s="16"/>
      <c r="AY671" s="16"/>
      <c r="AZ671" s="16"/>
    </row>
    <row r="672">
      <c r="W672" s="16"/>
      <c r="X672" s="16"/>
      <c r="AK672" s="16"/>
      <c r="AL672" s="16"/>
      <c r="AY672" s="16"/>
      <c r="AZ672" s="16"/>
    </row>
    <row r="673">
      <c r="W673" s="16"/>
      <c r="X673" s="16"/>
      <c r="AK673" s="16"/>
      <c r="AL673" s="16"/>
      <c r="AY673" s="16"/>
      <c r="AZ673" s="16"/>
    </row>
    <row r="674">
      <c r="W674" s="16"/>
      <c r="X674" s="16"/>
      <c r="AK674" s="16"/>
      <c r="AL674" s="16"/>
      <c r="AY674" s="16"/>
      <c r="AZ674" s="16"/>
    </row>
    <row r="675">
      <c r="W675" s="16"/>
      <c r="X675" s="16"/>
      <c r="AK675" s="16"/>
      <c r="AL675" s="16"/>
      <c r="AY675" s="16"/>
      <c r="AZ675" s="16"/>
    </row>
    <row r="676">
      <c r="W676" s="16"/>
      <c r="X676" s="16"/>
      <c r="AK676" s="16"/>
      <c r="AL676" s="16"/>
      <c r="AY676" s="16"/>
      <c r="AZ676" s="16"/>
    </row>
    <row r="677">
      <c r="W677" s="16"/>
      <c r="X677" s="16"/>
      <c r="AK677" s="16"/>
      <c r="AL677" s="16"/>
      <c r="AY677" s="16"/>
      <c r="AZ677" s="16"/>
    </row>
    <row r="678">
      <c r="W678" s="16"/>
      <c r="X678" s="16"/>
      <c r="AK678" s="16"/>
      <c r="AL678" s="16"/>
      <c r="AY678" s="16"/>
      <c r="AZ678" s="16"/>
    </row>
    <row r="679">
      <c r="W679" s="16"/>
      <c r="X679" s="16"/>
      <c r="AK679" s="16"/>
      <c r="AL679" s="16"/>
      <c r="AY679" s="16"/>
      <c r="AZ679" s="16"/>
    </row>
    <row r="680">
      <c r="W680" s="16"/>
      <c r="X680" s="16"/>
      <c r="AK680" s="16"/>
      <c r="AL680" s="16"/>
      <c r="AY680" s="16"/>
      <c r="AZ680" s="16"/>
    </row>
    <row r="681">
      <c r="W681" s="16"/>
      <c r="X681" s="16"/>
      <c r="AK681" s="16"/>
      <c r="AL681" s="16"/>
      <c r="AY681" s="16"/>
      <c r="AZ681" s="16"/>
    </row>
    <row r="682">
      <c r="W682" s="16"/>
      <c r="X682" s="16"/>
      <c r="AK682" s="16"/>
      <c r="AL682" s="16"/>
      <c r="AY682" s="16"/>
      <c r="AZ682" s="16"/>
    </row>
    <row r="683">
      <c r="W683" s="16"/>
      <c r="X683" s="16"/>
      <c r="AK683" s="16"/>
      <c r="AL683" s="16"/>
      <c r="AY683" s="16"/>
      <c r="AZ683" s="16"/>
    </row>
    <row r="684">
      <c r="W684" s="16"/>
      <c r="X684" s="16"/>
      <c r="AK684" s="16"/>
      <c r="AL684" s="16"/>
      <c r="AY684" s="16"/>
      <c r="AZ684" s="16"/>
    </row>
    <row r="685">
      <c r="W685" s="16"/>
      <c r="X685" s="16"/>
      <c r="AK685" s="16"/>
      <c r="AL685" s="16"/>
      <c r="AY685" s="16"/>
      <c r="AZ685" s="16"/>
    </row>
    <row r="686">
      <c r="W686" s="16"/>
      <c r="X686" s="16"/>
      <c r="AK686" s="16"/>
      <c r="AL686" s="16"/>
      <c r="AY686" s="16"/>
      <c r="AZ686" s="16"/>
    </row>
    <row r="687">
      <c r="W687" s="16"/>
      <c r="X687" s="16"/>
      <c r="AK687" s="16"/>
      <c r="AL687" s="16"/>
      <c r="AY687" s="16"/>
      <c r="AZ687" s="16"/>
    </row>
    <row r="688">
      <c r="W688" s="16"/>
      <c r="X688" s="16"/>
      <c r="AK688" s="16"/>
      <c r="AL688" s="16"/>
      <c r="AY688" s="16"/>
      <c r="AZ688" s="16"/>
    </row>
    <row r="689">
      <c r="W689" s="16"/>
      <c r="X689" s="16"/>
      <c r="AK689" s="16"/>
      <c r="AL689" s="16"/>
      <c r="AY689" s="16"/>
      <c r="AZ689" s="16"/>
    </row>
    <row r="690">
      <c r="W690" s="16"/>
      <c r="X690" s="16"/>
      <c r="AK690" s="16"/>
      <c r="AL690" s="16"/>
      <c r="AY690" s="16"/>
      <c r="AZ690" s="16"/>
    </row>
    <row r="691">
      <c r="W691" s="16"/>
      <c r="X691" s="16"/>
      <c r="AK691" s="16"/>
      <c r="AL691" s="16"/>
      <c r="AY691" s="16"/>
      <c r="AZ691" s="16"/>
    </row>
    <row r="692">
      <c r="W692" s="16"/>
      <c r="X692" s="16"/>
      <c r="AK692" s="16"/>
      <c r="AL692" s="16"/>
      <c r="AY692" s="16"/>
      <c r="AZ692" s="16"/>
    </row>
    <row r="693">
      <c r="W693" s="16"/>
      <c r="X693" s="16"/>
      <c r="AK693" s="16"/>
      <c r="AL693" s="16"/>
      <c r="AY693" s="16"/>
      <c r="AZ693" s="16"/>
    </row>
    <row r="694">
      <c r="W694" s="16"/>
      <c r="X694" s="16"/>
      <c r="AK694" s="16"/>
      <c r="AL694" s="16"/>
      <c r="AY694" s="16"/>
      <c r="AZ694" s="16"/>
    </row>
    <row r="695">
      <c r="W695" s="16"/>
      <c r="X695" s="16"/>
      <c r="AK695" s="16"/>
      <c r="AL695" s="16"/>
      <c r="AY695" s="16"/>
      <c r="AZ695" s="16"/>
    </row>
    <row r="696">
      <c r="W696" s="16"/>
      <c r="X696" s="16"/>
      <c r="AK696" s="16"/>
      <c r="AL696" s="16"/>
      <c r="AY696" s="16"/>
      <c r="AZ696" s="16"/>
    </row>
    <row r="697">
      <c r="W697" s="16"/>
      <c r="X697" s="16"/>
      <c r="AK697" s="16"/>
      <c r="AL697" s="16"/>
      <c r="AY697" s="16"/>
      <c r="AZ697" s="16"/>
    </row>
    <row r="698">
      <c r="W698" s="16"/>
      <c r="X698" s="16"/>
      <c r="AK698" s="16"/>
      <c r="AL698" s="16"/>
      <c r="AY698" s="16"/>
      <c r="AZ698" s="16"/>
    </row>
    <row r="699">
      <c r="W699" s="16"/>
      <c r="X699" s="16"/>
      <c r="AK699" s="16"/>
      <c r="AL699" s="16"/>
      <c r="AY699" s="16"/>
      <c r="AZ699" s="16"/>
    </row>
    <row r="700">
      <c r="W700" s="16"/>
      <c r="X700" s="16"/>
      <c r="AK700" s="16"/>
      <c r="AL700" s="16"/>
      <c r="AY700" s="16"/>
      <c r="AZ700" s="16"/>
    </row>
    <row r="701">
      <c r="W701" s="16"/>
      <c r="X701" s="16"/>
      <c r="AK701" s="16"/>
      <c r="AL701" s="16"/>
      <c r="AY701" s="16"/>
      <c r="AZ701" s="16"/>
    </row>
    <row r="702">
      <c r="W702" s="16"/>
      <c r="X702" s="16"/>
      <c r="AK702" s="16"/>
      <c r="AL702" s="16"/>
      <c r="AY702" s="16"/>
      <c r="AZ702" s="16"/>
    </row>
    <row r="703">
      <c r="W703" s="16"/>
      <c r="X703" s="16"/>
      <c r="AK703" s="16"/>
      <c r="AL703" s="16"/>
      <c r="AY703" s="16"/>
      <c r="AZ703" s="16"/>
    </row>
    <row r="704">
      <c r="W704" s="16"/>
      <c r="X704" s="16"/>
      <c r="AK704" s="16"/>
      <c r="AL704" s="16"/>
      <c r="AY704" s="16"/>
      <c r="AZ704" s="16"/>
    </row>
    <row r="705">
      <c r="W705" s="16"/>
      <c r="X705" s="16"/>
      <c r="AK705" s="16"/>
      <c r="AL705" s="16"/>
      <c r="AY705" s="16"/>
      <c r="AZ705" s="16"/>
    </row>
    <row r="706">
      <c r="W706" s="16"/>
      <c r="X706" s="16"/>
      <c r="AK706" s="16"/>
      <c r="AL706" s="16"/>
      <c r="AY706" s="16"/>
      <c r="AZ706" s="16"/>
    </row>
    <row r="707">
      <c r="W707" s="16"/>
      <c r="X707" s="16"/>
      <c r="AK707" s="16"/>
      <c r="AL707" s="16"/>
      <c r="AY707" s="16"/>
      <c r="AZ707" s="16"/>
    </row>
    <row r="708">
      <c r="W708" s="16"/>
      <c r="X708" s="16"/>
      <c r="AK708" s="16"/>
      <c r="AL708" s="16"/>
      <c r="AY708" s="16"/>
      <c r="AZ708" s="16"/>
    </row>
    <row r="709">
      <c r="W709" s="16"/>
      <c r="X709" s="16"/>
      <c r="AK709" s="16"/>
      <c r="AL709" s="16"/>
      <c r="AY709" s="16"/>
      <c r="AZ709" s="16"/>
    </row>
    <row r="710">
      <c r="W710" s="16"/>
      <c r="X710" s="16"/>
      <c r="AK710" s="16"/>
      <c r="AL710" s="16"/>
      <c r="AY710" s="16"/>
      <c r="AZ710" s="16"/>
    </row>
    <row r="711">
      <c r="W711" s="16"/>
      <c r="X711" s="16"/>
      <c r="AK711" s="16"/>
      <c r="AL711" s="16"/>
      <c r="AY711" s="16"/>
      <c r="AZ711" s="16"/>
    </row>
    <row r="712">
      <c r="W712" s="16"/>
      <c r="X712" s="16"/>
      <c r="AK712" s="16"/>
      <c r="AL712" s="16"/>
      <c r="AY712" s="16"/>
      <c r="AZ712" s="16"/>
    </row>
    <row r="713">
      <c r="W713" s="16"/>
      <c r="X713" s="16"/>
      <c r="AK713" s="16"/>
      <c r="AL713" s="16"/>
      <c r="AY713" s="16"/>
      <c r="AZ713" s="16"/>
    </row>
    <row r="714">
      <c r="W714" s="16"/>
      <c r="X714" s="16"/>
      <c r="AK714" s="16"/>
      <c r="AL714" s="16"/>
      <c r="AY714" s="16"/>
      <c r="AZ714" s="16"/>
    </row>
    <row r="715">
      <c r="W715" s="16"/>
      <c r="X715" s="16"/>
      <c r="AK715" s="16"/>
      <c r="AL715" s="16"/>
      <c r="AY715" s="16"/>
      <c r="AZ715" s="16"/>
    </row>
    <row r="716">
      <c r="W716" s="16"/>
      <c r="X716" s="16"/>
      <c r="AK716" s="16"/>
      <c r="AL716" s="16"/>
      <c r="AY716" s="16"/>
      <c r="AZ716" s="16"/>
    </row>
    <row r="717">
      <c r="W717" s="16"/>
      <c r="X717" s="16"/>
      <c r="AK717" s="16"/>
      <c r="AL717" s="16"/>
      <c r="AY717" s="16"/>
      <c r="AZ717" s="16"/>
    </row>
    <row r="718">
      <c r="W718" s="16"/>
      <c r="X718" s="16"/>
      <c r="AK718" s="16"/>
      <c r="AL718" s="16"/>
      <c r="AY718" s="16"/>
      <c r="AZ718" s="16"/>
    </row>
    <row r="719">
      <c r="W719" s="16"/>
      <c r="X719" s="16"/>
      <c r="AK719" s="16"/>
      <c r="AL719" s="16"/>
      <c r="AY719" s="16"/>
      <c r="AZ719" s="16"/>
    </row>
    <row r="720">
      <c r="W720" s="16"/>
      <c r="X720" s="16"/>
      <c r="AK720" s="16"/>
      <c r="AL720" s="16"/>
      <c r="AY720" s="16"/>
      <c r="AZ720" s="16"/>
    </row>
    <row r="721">
      <c r="W721" s="16"/>
      <c r="X721" s="16"/>
      <c r="AK721" s="16"/>
      <c r="AL721" s="16"/>
      <c r="AY721" s="16"/>
      <c r="AZ721" s="16"/>
    </row>
    <row r="722">
      <c r="W722" s="16"/>
      <c r="X722" s="16"/>
      <c r="AK722" s="16"/>
      <c r="AL722" s="16"/>
      <c r="AY722" s="16"/>
      <c r="AZ722" s="16"/>
    </row>
    <row r="723">
      <c r="W723" s="16"/>
      <c r="X723" s="16"/>
      <c r="AK723" s="16"/>
      <c r="AL723" s="16"/>
      <c r="AY723" s="16"/>
      <c r="AZ723" s="16"/>
    </row>
    <row r="724">
      <c r="W724" s="16"/>
      <c r="X724" s="16"/>
      <c r="AK724" s="16"/>
      <c r="AL724" s="16"/>
      <c r="AY724" s="16"/>
      <c r="AZ724" s="16"/>
    </row>
    <row r="725">
      <c r="W725" s="16"/>
      <c r="X725" s="16"/>
      <c r="AK725" s="16"/>
      <c r="AL725" s="16"/>
      <c r="AY725" s="16"/>
      <c r="AZ725" s="16"/>
    </row>
    <row r="726">
      <c r="W726" s="16"/>
      <c r="X726" s="16"/>
      <c r="AK726" s="16"/>
      <c r="AL726" s="16"/>
      <c r="AY726" s="16"/>
      <c r="AZ726" s="16"/>
    </row>
    <row r="727">
      <c r="W727" s="16"/>
      <c r="X727" s="16"/>
      <c r="AK727" s="16"/>
      <c r="AL727" s="16"/>
      <c r="AY727" s="16"/>
      <c r="AZ727" s="16"/>
    </row>
    <row r="728">
      <c r="W728" s="16"/>
      <c r="X728" s="16"/>
      <c r="AK728" s="16"/>
      <c r="AL728" s="16"/>
      <c r="AY728" s="16"/>
      <c r="AZ728" s="16"/>
    </row>
    <row r="729">
      <c r="W729" s="16"/>
      <c r="X729" s="16"/>
      <c r="AK729" s="16"/>
      <c r="AL729" s="16"/>
      <c r="AY729" s="16"/>
      <c r="AZ729" s="16"/>
    </row>
    <row r="730">
      <c r="W730" s="16"/>
      <c r="X730" s="16"/>
      <c r="AK730" s="16"/>
      <c r="AL730" s="16"/>
      <c r="AY730" s="16"/>
      <c r="AZ730" s="16"/>
    </row>
    <row r="731">
      <c r="W731" s="16"/>
      <c r="X731" s="16"/>
      <c r="AK731" s="16"/>
      <c r="AL731" s="16"/>
      <c r="AY731" s="16"/>
      <c r="AZ731" s="16"/>
    </row>
    <row r="732">
      <c r="W732" s="16"/>
      <c r="X732" s="16"/>
      <c r="AK732" s="16"/>
      <c r="AL732" s="16"/>
      <c r="AY732" s="16"/>
      <c r="AZ732" s="16"/>
    </row>
    <row r="733">
      <c r="W733" s="16"/>
      <c r="X733" s="16"/>
      <c r="AK733" s="16"/>
      <c r="AL733" s="16"/>
      <c r="AY733" s="16"/>
      <c r="AZ733" s="16"/>
    </row>
    <row r="734">
      <c r="W734" s="16"/>
      <c r="X734" s="16"/>
      <c r="AK734" s="16"/>
      <c r="AL734" s="16"/>
      <c r="AY734" s="16"/>
      <c r="AZ734" s="16"/>
    </row>
    <row r="735">
      <c r="W735" s="16"/>
      <c r="X735" s="16"/>
      <c r="AK735" s="16"/>
      <c r="AL735" s="16"/>
      <c r="AY735" s="16"/>
      <c r="AZ735" s="16"/>
    </row>
    <row r="736">
      <c r="W736" s="16"/>
      <c r="X736" s="16"/>
      <c r="AK736" s="16"/>
      <c r="AL736" s="16"/>
      <c r="AY736" s="16"/>
      <c r="AZ736" s="16"/>
    </row>
    <row r="737">
      <c r="W737" s="16"/>
      <c r="X737" s="16"/>
      <c r="AK737" s="16"/>
      <c r="AL737" s="16"/>
      <c r="AY737" s="16"/>
      <c r="AZ737" s="16"/>
    </row>
    <row r="738">
      <c r="W738" s="16"/>
      <c r="X738" s="16"/>
      <c r="AK738" s="16"/>
      <c r="AL738" s="16"/>
      <c r="AY738" s="16"/>
      <c r="AZ738" s="16"/>
    </row>
    <row r="739">
      <c r="W739" s="16"/>
      <c r="X739" s="16"/>
      <c r="AK739" s="16"/>
      <c r="AL739" s="16"/>
      <c r="AY739" s="16"/>
      <c r="AZ739" s="16"/>
    </row>
    <row r="740">
      <c r="W740" s="16"/>
      <c r="X740" s="16"/>
      <c r="AK740" s="16"/>
      <c r="AL740" s="16"/>
      <c r="AY740" s="16"/>
      <c r="AZ740" s="16"/>
    </row>
    <row r="741">
      <c r="W741" s="16"/>
      <c r="X741" s="16"/>
      <c r="AK741" s="16"/>
      <c r="AL741" s="16"/>
      <c r="AY741" s="16"/>
      <c r="AZ741" s="16"/>
    </row>
    <row r="742">
      <c r="W742" s="16"/>
      <c r="X742" s="16"/>
      <c r="AK742" s="16"/>
      <c r="AL742" s="16"/>
      <c r="AY742" s="16"/>
      <c r="AZ742" s="16"/>
    </row>
    <row r="743">
      <c r="W743" s="16"/>
      <c r="X743" s="16"/>
      <c r="AK743" s="16"/>
      <c r="AL743" s="16"/>
      <c r="AY743" s="16"/>
      <c r="AZ743" s="16"/>
    </row>
    <row r="744">
      <c r="W744" s="16"/>
      <c r="X744" s="16"/>
      <c r="AK744" s="16"/>
      <c r="AL744" s="16"/>
      <c r="AY744" s="16"/>
      <c r="AZ744" s="16"/>
    </row>
    <row r="745">
      <c r="W745" s="16"/>
      <c r="X745" s="16"/>
      <c r="AK745" s="16"/>
      <c r="AL745" s="16"/>
      <c r="AY745" s="16"/>
      <c r="AZ745" s="16"/>
    </row>
    <row r="746">
      <c r="W746" s="16"/>
      <c r="X746" s="16"/>
      <c r="AK746" s="16"/>
      <c r="AL746" s="16"/>
      <c r="AY746" s="16"/>
      <c r="AZ746" s="16"/>
    </row>
    <row r="747">
      <c r="W747" s="16"/>
      <c r="X747" s="16"/>
      <c r="AK747" s="16"/>
      <c r="AL747" s="16"/>
      <c r="AY747" s="16"/>
      <c r="AZ747" s="16"/>
    </row>
    <row r="748">
      <c r="W748" s="16"/>
      <c r="X748" s="16"/>
      <c r="AK748" s="16"/>
      <c r="AL748" s="16"/>
      <c r="AY748" s="16"/>
      <c r="AZ748" s="16"/>
    </row>
    <row r="749">
      <c r="W749" s="16"/>
      <c r="X749" s="16"/>
      <c r="AK749" s="16"/>
      <c r="AL749" s="16"/>
      <c r="AY749" s="16"/>
      <c r="AZ749" s="16"/>
    </row>
    <row r="750">
      <c r="W750" s="16"/>
      <c r="X750" s="16"/>
      <c r="AK750" s="16"/>
      <c r="AL750" s="16"/>
      <c r="AY750" s="16"/>
      <c r="AZ750" s="16"/>
    </row>
    <row r="751">
      <c r="W751" s="16"/>
      <c r="X751" s="16"/>
      <c r="AK751" s="16"/>
      <c r="AL751" s="16"/>
      <c r="AY751" s="16"/>
      <c r="AZ751" s="16"/>
    </row>
    <row r="752">
      <c r="W752" s="16"/>
      <c r="X752" s="16"/>
      <c r="AK752" s="16"/>
      <c r="AL752" s="16"/>
      <c r="AY752" s="16"/>
      <c r="AZ752" s="16"/>
    </row>
    <row r="753">
      <c r="W753" s="16"/>
      <c r="X753" s="16"/>
      <c r="AK753" s="16"/>
      <c r="AL753" s="16"/>
      <c r="AY753" s="16"/>
      <c r="AZ753" s="16"/>
    </row>
    <row r="754">
      <c r="W754" s="16"/>
      <c r="X754" s="16"/>
      <c r="AK754" s="16"/>
      <c r="AL754" s="16"/>
      <c r="AY754" s="16"/>
      <c r="AZ754" s="16"/>
    </row>
    <row r="755">
      <c r="W755" s="16"/>
      <c r="X755" s="16"/>
      <c r="AK755" s="16"/>
      <c r="AL755" s="16"/>
      <c r="AY755" s="16"/>
      <c r="AZ755" s="16"/>
    </row>
    <row r="756">
      <c r="W756" s="16"/>
      <c r="X756" s="16"/>
      <c r="AK756" s="16"/>
      <c r="AL756" s="16"/>
      <c r="AY756" s="16"/>
      <c r="AZ756" s="16"/>
    </row>
    <row r="757">
      <c r="W757" s="16"/>
      <c r="X757" s="16"/>
      <c r="AK757" s="16"/>
      <c r="AL757" s="16"/>
      <c r="AY757" s="16"/>
      <c r="AZ757" s="16"/>
    </row>
    <row r="758">
      <c r="W758" s="16"/>
      <c r="X758" s="16"/>
      <c r="AK758" s="16"/>
      <c r="AL758" s="16"/>
      <c r="AY758" s="16"/>
      <c r="AZ758" s="16"/>
    </row>
    <row r="759">
      <c r="W759" s="16"/>
      <c r="X759" s="16"/>
      <c r="AK759" s="16"/>
      <c r="AL759" s="16"/>
      <c r="AY759" s="16"/>
      <c r="AZ759" s="16"/>
    </row>
    <row r="760">
      <c r="W760" s="16"/>
      <c r="X760" s="16"/>
      <c r="AK760" s="16"/>
      <c r="AL760" s="16"/>
      <c r="AY760" s="16"/>
      <c r="AZ760" s="16"/>
    </row>
    <row r="761">
      <c r="W761" s="16"/>
      <c r="X761" s="16"/>
      <c r="AK761" s="16"/>
      <c r="AL761" s="16"/>
      <c r="AY761" s="16"/>
      <c r="AZ761" s="16"/>
    </row>
    <row r="762">
      <c r="W762" s="16"/>
      <c r="X762" s="16"/>
      <c r="AK762" s="16"/>
      <c r="AL762" s="16"/>
      <c r="AY762" s="16"/>
      <c r="AZ762" s="16"/>
    </row>
    <row r="763">
      <c r="W763" s="16"/>
      <c r="X763" s="16"/>
      <c r="AK763" s="16"/>
      <c r="AL763" s="16"/>
      <c r="AY763" s="16"/>
      <c r="AZ763" s="16"/>
    </row>
    <row r="764">
      <c r="W764" s="16"/>
      <c r="X764" s="16"/>
      <c r="AK764" s="16"/>
      <c r="AL764" s="16"/>
      <c r="AY764" s="16"/>
      <c r="AZ764" s="16"/>
    </row>
    <row r="765">
      <c r="W765" s="16"/>
      <c r="X765" s="16"/>
      <c r="AK765" s="16"/>
      <c r="AL765" s="16"/>
      <c r="AY765" s="16"/>
      <c r="AZ765" s="16"/>
    </row>
    <row r="766">
      <c r="W766" s="16"/>
      <c r="X766" s="16"/>
      <c r="AK766" s="16"/>
      <c r="AL766" s="16"/>
      <c r="AY766" s="16"/>
      <c r="AZ766" s="16"/>
    </row>
    <row r="767">
      <c r="W767" s="16"/>
      <c r="X767" s="16"/>
      <c r="AK767" s="16"/>
      <c r="AL767" s="16"/>
      <c r="AY767" s="16"/>
      <c r="AZ767" s="16"/>
    </row>
    <row r="768">
      <c r="W768" s="16"/>
      <c r="X768" s="16"/>
      <c r="AK768" s="16"/>
      <c r="AL768" s="16"/>
      <c r="AY768" s="16"/>
      <c r="AZ768" s="16"/>
    </row>
    <row r="769">
      <c r="W769" s="16"/>
      <c r="X769" s="16"/>
      <c r="AK769" s="16"/>
      <c r="AL769" s="16"/>
      <c r="AY769" s="16"/>
      <c r="AZ769" s="16"/>
    </row>
    <row r="770">
      <c r="W770" s="16"/>
      <c r="X770" s="16"/>
      <c r="AK770" s="16"/>
      <c r="AL770" s="16"/>
      <c r="AY770" s="16"/>
      <c r="AZ770" s="16"/>
    </row>
    <row r="771">
      <c r="W771" s="16"/>
      <c r="X771" s="16"/>
      <c r="AK771" s="16"/>
      <c r="AL771" s="16"/>
      <c r="AY771" s="16"/>
      <c r="AZ771" s="16"/>
    </row>
    <row r="772">
      <c r="W772" s="16"/>
      <c r="X772" s="16"/>
      <c r="AK772" s="16"/>
      <c r="AL772" s="16"/>
      <c r="AY772" s="16"/>
      <c r="AZ772" s="16"/>
    </row>
    <row r="773">
      <c r="W773" s="16"/>
      <c r="X773" s="16"/>
      <c r="AK773" s="16"/>
      <c r="AL773" s="16"/>
      <c r="AY773" s="16"/>
      <c r="AZ773" s="16"/>
    </row>
    <row r="774">
      <c r="W774" s="16"/>
      <c r="X774" s="16"/>
      <c r="AK774" s="16"/>
      <c r="AL774" s="16"/>
      <c r="AY774" s="16"/>
      <c r="AZ774" s="16"/>
    </row>
    <row r="775">
      <c r="W775" s="16"/>
      <c r="X775" s="16"/>
      <c r="AK775" s="16"/>
      <c r="AL775" s="16"/>
      <c r="AY775" s="16"/>
      <c r="AZ775" s="16"/>
    </row>
    <row r="776">
      <c r="W776" s="16"/>
      <c r="X776" s="16"/>
      <c r="AK776" s="16"/>
      <c r="AL776" s="16"/>
      <c r="AY776" s="16"/>
      <c r="AZ776" s="16"/>
    </row>
    <row r="777">
      <c r="W777" s="16"/>
      <c r="X777" s="16"/>
      <c r="AK777" s="16"/>
      <c r="AL777" s="16"/>
      <c r="AY777" s="16"/>
      <c r="AZ777" s="16"/>
    </row>
    <row r="778">
      <c r="W778" s="16"/>
      <c r="X778" s="16"/>
      <c r="AK778" s="16"/>
      <c r="AL778" s="16"/>
      <c r="AY778" s="16"/>
      <c r="AZ778" s="16"/>
    </row>
    <row r="779">
      <c r="W779" s="16"/>
      <c r="X779" s="16"/>
      <c r="AK779" s="16"/>
      <c r="AL779" s="16"/>
      <c r="AY779" s="16"/>
      <c r="AZ779" s="16"/>
    </row>
    <row r="780">
      <c r="W780" s="16"/>
      <c r="X780" s="16"/>
      <c r="AK780" s="16"/>
      <c r="AL780" s="16"/>
      <c r="AY780" s="16"/>
      <c r="AZ780" s="16"/>
    </row>
    <row r="781">
      <c r="W781" s="16"/>
      <c r="X781" s="16"/>
      <c r="AK781" s="16"/>
      <c r="AL781" s="16"/>
      <c r="AY781" s="16"/>
      <c r="AZ781" s="16"/>
    </row>
    <row r="782">
      <c r="W782" s="16"/>
      <c r="X782" s="16"/>
      <c r="AK782" s="16"/>
      <c r="AL782" s="16"/>
      <c r="AY782" s="16"/>
      <c r="AZ782" s="16"/>
    </row>
    <row r="783">
      <c r="W783" s="16"/>
      <c r="X783" s="16"/>
      <c r="AK783" s="16"/>
      <c r="AL783" s="16"/>
      <c r="AY783" s="16"/>
      <c r="AZ783" s="16"/>
    </row>
    <row r="784">
      <c r="W784" s="16"/>
      <c r="X784" s="16"/>
      <c r="AK784" s="16"/>
      <c r="AL784" s="16"/>
      <c r="AY784" s="16"/>
      <c r="AZ784" s="16"/>
    </row>
    <row r="785">
      <c r="W785" s="16"/>
      <c r="X785" s="16"/>
      <c r="AK785" s="16"/>
      <c r="AL785" s="16"/>
      <c r="AY785" s="16"/>
      <c r="AZ785" s="16"/>
    </row>
    <row r="786">
      <c r="W786" s="16"/>
      <c r="X786" s="16"/>
      <c r="AK786" s="16"/>
      <c r="AL786" s="16"/>
      <c r="AY786" s="16"/>
      <c r="AZ786" s="16"/>
    </row>
    <row r="787">
      <c r="W787" s="16"/>
      <c r="X787" s="16"/>
      <c r="AK787" s="16"/>
      <c r="AL787" s="16"/>
      <c r="AY787" s="16"/>
      <c r="AZ787" s="16"/>
    </row>
    <row r="788">
      <c r="W788" s="16"/>
      <c r="X788" s="16"/>
      <c r="AK788" s="16"/>
      <c r="AL788" s="16"/>
      <c r="AY788" s="16"/>
      <c r="AZ788" s="16"/>
    </row>
    <row r="789">
      <c r="W789" s="16"/>
      <c r="X789" s="16"/>
      <c r="AK789" s="16"/>
      <c r="AL789" s="16"/>
      <c r="AY789" s="16"/>
      <c r="AZ789" s="16"/>
    </row>
    <row r="790">
      <c r="W790" s="16"/>
      <c r="X790" s="16"/>
      <c r="AK790" s="16"/>
      <c r="AL790" s="16"/>
      <c r="AY790" s="16"/>
      <c r="AZ790" s="16"/>
    </row>
    <row r="791">
      <c r="W791" s="16"/>
      <c r="X791" s="16"/>
      <c r="AK791" s="16"/>
      <c r="AL791" s="16"/>
      <c r="AY791" s="16"/>
      <c r="AZ791" s="16"/>
    </row>
    <row r="792">
      <c r="W792" s="16"/>
      <c r="X792" s="16"/>
      <c r="AK792" s="16"/>
      <c r="AL792" s="16"/>
      <c r="AY792" s="16"/>
      <c r="AZ792" s="16"/>
    </row>
    <row r="793">
      <c r="W793" s="16"/>
      <c r="X793" s="16"/>
      <c r="AK793" s="16"/>
      <c r="AL793" s="16"/>
      <c r="AY793" s="16"/>
      <c r="AZ793" s="16"/>
    </row>
    <row r="794">
      <c r="W794" s="16"/>
      <c r="X794" s="16"/>
      <c r="AK794" s="16"/>
      <c r="AL794" s="16"/>
      <c r="AY794" s="16"/>
      <c r="AZ794" s="16"/>
    </row>
    <row r="795">
      <c r="W795" s="16"/>
      <c r="X795" s="16"/>
      <c r="AK795" s="16"/>
      <c r="AL795" s="16"/>
      <c r="AY795" s="16"/>
      <c r="AZ795" s="16"/>
    </row>
    <row r="796">
      <c r="W796" s="16"/>
      <c r="X796" s="16"/>
      <c r="AK796" s="16"/>
      <c r="AL796" s="16"/>
      <c r="AY796" s="16"/>
      <c r="AZ796" s="16"/>
    </row>
    <row r="797">
      <c r="W797" s="16"/>
      <c r="X797" s="16"/>
      <c r="AK797" s="16"/>
      <c r="AL797" s="16"/>
      <c r="AY797" s="16"/>
      <c r="AZ797" s="16"/>
    </row>
    <row r="798">
      <c r="W798" s="16"/>
      <c r="X798" s="16"/>
      <c r="AK798" s="16"/>
      <c r="AL798" s="16"/>
      <c r="AY798" s="16"/>
      <c r="AZ798" s="16"/>
    </row>
    <row r="799">
      <c r="W799" s="16"/>
      <c r="X799" s="16"/>
      <c r="AK799" s="16"/>
      <c r="AL799" s="16"/>
      <c r="AY799" s="16"/>
      <c r="AZ799" s="16"/>
    </row>
    <row r="800">
      <c r="W800" s="16"/>
      <c r="X800" s="16"/>
      <c r="AK800" s="16"/>
      <c r="AL800" s="16"/>
      <c r="AY800" s="16"/>
      <c r="AZ800" s="16"/>
    </row>
    <row r="801">
      <c r="W801" s="16"/>
      <c r="X801" s="16"/>
      <c r="AK801" s="16"/>
      <c r="AL801" s="16"/>
      <c r="AY801" s="16"/>
      <c r="AZ801" s="16"/>
    </row>
    <row r="802">
      <c r="W802" s="16"/>
      <c r="X802" s="16"/>
      <c r="AK802" s="16"/>
      <c r="AL802" s="16"/>
      <c r="AY802" s="16"/>
      <c r="AZ802" s="16"/>
    </row>
    <row r="803">
      <c r="W803" s="16"/>
      <c r="X803" s="16"/>
      <c r="AK803" s="16"/>
      <c r="AL803" s="16"/>
      <c r="AY803" s="16"/>
      <c r="AZ803" s="16"/>
    </row>
    <row r="804">
      <c r="W804" s="16"/>
      <c r="X804" s="16"/>
      <c r="AK804" s="16"/>
      <c r="AL804" s="16"/>
      <c r="AY804" s="16"/>
      <c r="AZ804" s="16"/>
    </row>
    <row r="805">
      <c r="W805" s="16"/>
      <c r="X805" s="16"/>
      <c r="AK805" s="16"/>
      <c r="AL805" s="16"/>
      <c r="AY805" s="16"/>
      <c r="AZ805" s="16"/>
    </row>
    <row r="806">
      <c r="W806" s="16"/>
      <c r="X806" s="16"/>
      <c r="AK806" s="16"/>
      <c r="AL806" s="16"/>
      <c r="AY806" s="16"/>
      <c r="AZ806" s="16"/>
    </row>
    <row r="807">
      <c r="W807" s="16"/>
      <c r="X807" s="16"/>
      <c r="AK807" s="16"/>
      <c r="AL807" s="16"/>
      <c r="AY807" s="16"/>
      <c r="AZ807" s="16"/>
    </row>
    <row r="808">
      <c r="W808" s="16"/>
      <c r="X808" s="16"/>
      <c r="AK808" s="16"/>
      <c r="AL808" s="16"/>
      <c r="AY808" s="16"/>
      <c r="AZ808" s="16"/>
    </row>
    <row r="809">
      <c r="W809" s="16"/>
      <c r="X809" s="16"/>
      <c r="AK809" s="16"/>
      <c r="AL809" s="16"/>
      <c r="AY809" s="16"/>
      <c r="AZ809" s="16"/>
    </row>
    <row r="810">
      <c r="W810" s="16"/>
      <c r="X810" s="16"/>
      <c r="AK810" s="16"/>
      <c r="AL810" s="16"/>
      <c r="AY810" s="16"/>
      <c r="AZ810" s="16"/>
    </row>
    <row r="811">
      <c r="W811" s="16"/>
      <c r="X811" s="16"/>
      <c r="AK811" s="16"/>
      <c r="AL811" s="16"/>
      <c r="AY811" s="16"/>
      <c r="AZ811" s="16"/>
    </row>
    <row r="812">
      <c r="W812" s="16"/>
      <c r="X812" s="16"/>
      <c r="AK812" s="16"/>
      <c r="AL812" s="16"/>
      <c r="AY812" s="16"/>
      <c r="AZ812" s="16"/>
    </row>
    <row r="813">
      <c r="W813" s="16"/>
      <c r="X813" s="16"/>
      <c r="AK813" s="16"/>
      <c r="AL813" s="16"/>
      <c r="AY813" s="16"/>
      <c r="AZ813" s="16"/>
    </row>
    <row r="814">
      <c r="W814" s="16"/>
      <c r="X814" s="16"/>
      <c r="AK814" s="16"/>
      <c r="AL814" s="16"/>
      <c r="AY814" s="16"/>
      <c r="AZ814" s="16"/>
    </row>
    <row r="815">
      <c r="W815" s="16"/>
      <c r="X815" s="16"/>
      <c r="AK815" s="16"/>
      <c r="AL815" s="16"/>
      <c r="AY815" s="16"/>
      <c r="AZ815" s="16"/>
    </row>
    <row r="816">
      <c r="W816" s="16"/>
      <c r="X816" s="16"/>
      <c r="AK816" s="16"/>
      <c r="AL816" s="16"/>
      <c r="AY816" s="16"/>
      <c r="AZ816" s="16"/>
    </row>
    <row r="817">
      <c r="W817" s="16"/>
      <c r="X817" s="16"/>
      <c r="AK817" s="16"/>
      <c r="AL817" s="16"/>
      <c r="AY817" s="16"/>
      <c r="AZ817" s="16"/>
    </row>
    <row r="818">
      <c r="W818" s="16"/>
      <c r="X818" s="16"/>
      <c r="AK818" s="16"/>
      <c r="AL818" s="16"/>
      <c r="AY818" s="16"/>
      <c r="AZ818" s="16"/>
    </row>
    <row r="819">
      <c r="W819" s="16"/>
      <c r="X819" s="16"/>
      <c r="AK819" s="16"/>
      <c r="AL819" s="16"/>
      <c r="AY819" s="16"/>
      <c r="AZ819" s="16"/>
    </row>
    <row r="820">
      <c r="W820" s="16"/>
      <c r="X820" s="16"/>
      <c r="AK820" s="16"/>
      <c r="AL820" s="16"/>
      <c r="AY820" s="16"/>
      <c r="AZ820" s="16"/>
    </row>
    <row r="821">
      <c r="W821" s="16"/>
      <c r="X821" s="16"/>
      <c r="AK821" s="16"/>
      <c r="AL821" s="16"/>
      <c r="AY821" s="16"/>
      <c r="AZ821" s="16"/>
    </row>
    <row r="822">
      <c r="W822" s="16"/>
      <c r="X822" s="16"/>
      <c r="AK822" s="16"/>
      <c r="AL822" s="16"/>
      <c r="AY822" s="16"/>
      <c r="AZ822" s="16"/>
    </row>
    <row r="823">
      <c r="W823" s="16"/>
      <c r="X823" s="16"/>
      <c r="AK823" s="16"/>
      <c r="AL823" s="16"/>
      <c r="AY823" s="16"/>
      <c r="AZ823" s="16"/>
    </row>
    <row r="824">
      <c r="W824" s="16"/>
      <c r="X824" s="16"/>
      <c r="AK824" s="16"/>
      <c r="AL824" s="16"/>
      <c r="AY824" s="16"/>
      <c r="AZ824" s="16"/>
    </row>
    <row r="825">
      <c r="W825" s="16"/>
      <c r="X825" s="16"/>
      <c r="AK825" s="16"/>
      <c r="AL825" s="16"/>
      <c r="AY825" s="16"/>
      <c r="AZ825" s="16"/>
    </row>
    <row r="826">
      <c r="W826" s="16"/>
      <c r="X826" s="16"/>
      <c r="AK826" s="16"/>
      <c r="AL826" s="16"/>
      <c r="AY826" s="16"/>
      <c r="AZ826" s="16"/>
    </row>
    <row r="827">
      <c r="W827" s="16"/>
      <c r="X827" s="16"/>
      <c r="AK827" s="16"/>
      <c r="AL827" s="16"/>
      <c r="AY827" s="16"/>
      <c r="AZ827" s="16"/>
    </row>
    <row r="828">
      <c r="W828" s="16"/>
      <c r="X828" s="16"/>
      <c r="AK828" s="16"/>
      <c r="AL828" s="16"/>
      <c r="AY828" s="16"/>
      <c r="AZ828" s="16"/>
    </row>
    <row r="829">
      <c r="W829" s="16"/>
      <c r="X829" s="16"/>
      <c r="AK829" s="16"/>
      <c r="AL829" s="16"/>
      <c r="AY829" s="16"/>
      <c r="AZ829" s="16"/>
    </row>
    <row r="830">
      <c r="W830" s="16"/>
      <c r="X830" s="16"/>
      <c r="AK830" s="16"/>
      <c r="AL830" s="16"/>
      <c r="AY830" s="16"/>
      <c r="AZ830" s="16"/>
    </row>
    <row r="831">
      <c r="W831" s="16"/>
      <c r="X831" s="16"/>
      <c r="AK831" s="16"/>
      <c r="AL831" s="16"/>
      <c r="AY831" s="16"/>
      <c r="AZ831" s="16"/>
    </row>
    <row r="832">
      <c r="W832" s="16"/>
      <c r="X832" s="16"/>
      <c r="AK832" s="16"/>
      <c r="AL832" s="16"/>
      <c r="AY832" s="16"/>
      <c r="AZ832" s="16"/>
    </row>
    <row r="833">
      <c r="W833" s="16"/>
      <c r="X833" s="16"/>
      <c r="AK833" s="16"/>
      <c r="AL833" s="16"/>
      <c r="AY833" s="16"/>
      <c r="AZ833" s="16"/>
    </row>
    <row r="834">
      <c r="W834" s="16"/>
      <c r="X834" s="16"/>
      <c r="AK834" s="16"/>
      <c r="AL834" s="16"/>
      <c r="AY834" s="16"/>
      <c r="AZ834" s="16"/>
    </row>
    <row r="835">
      <c r="W835" s="16"/>
      <c r="X835" s="16"/>
      <c r="AK835" s="16"/>
      <c r="AL835" s="16"/>
      <c r="AY835" s="16"/>
      <c r="AZ835" s="16"/>
    </row>
    <row r="836">
      <c r="W836" s="16"/>
      <c r="X836" s="16"/>
      <c r="AK836" s="16"/>
      <c r="AL836" s="16"/>
      <c r="AY836" s="16"/>
      <c r="AZ836" s="16"/>
    </row>
    <row r="837">
      <c r="W837" s="16"/>
      <c r="X837" s="16"/>
      <c r="AK837" s="16"/>
      <c r="AL837" s="16"/>
      <c r="AY837" s="16"/>
      <c r="AZ837" s="16"/>
    </row>
    <row r="838">
      <c r="W838" s="16"/>
      <c r="X838" s="16"/>
      <c r="AK838" s="16"/>
      <c r="AL838" s="16"/>
      <c r="AY838" s="16"/>
      <c r="AZ838" s="16"/>
    </row>
    <row r="839">
      <c r="W839" s="16"/>
      <c r="X839" s="16"/>
      <c r="AK839" s="16"/>
      <c r="AL839" s="16"/>
      <c r="AY839" s="16"/>
      <c r="AZ839" s="16"/>
    </row>
    <row r="840">
      <c r="W840" s="16"/>
      <c r="X840" s="16"/>
      <c r="AK840" s="16"/>
      <c r="AL840" s="16"/>
      <c r="AY840" s="16"/>
      <c r="AZ840" s="16"/>
    </row>
    <row r="841">
      <c r="W841" s="16"/>
      <c r="X841" s="16"/>
      <c r="AK841" s="16"/>
      <c r="AL841" s="16"/>
      <c r="AY841" s="16"/>
      <c r="AZ841" s="16"/>
    </row>
    <row r="842">
      <c r="W842" s="16"/>
      <c r="X842" s="16"/>
      <c r="AK842" s="16"/>
      <c r="AL842" s="16"/>
      <c r="AY842" s="16"/>
      <c r="AZ842" s="16"/>
    </row>
    <row r="843">
      <c r="W843" s="16"/>
      <c r="X843" s="16"/>
      <c r="AK843" s="16"/>
      <c r="AL843" s="16"/>
      <c r="AY843" s="16"/>
      <c r="AZ843" s="16"/>
    </row>
    <row r="844">
      <c r="W844" s="16"/>
      <c r="X844" s="16"/>
      <c r="AK844" s="16"/>
      <c r="AL844" s="16"/>
      <c r="AY844" s="16"/>
      <c r="AZ844" s="16"/>
    </row>
    <row r="845">
      <c r="W845" s="16"/>
      <c r="X845" s="16"/>
      <c r="AK845" s="16"/>
      <c r="AL845" s="16"/>
      <c r="AY845" s="16"/>
      <c r="AZ845" s="16"/>
    </row>
    <row r="846">
      <c r="W846" s="16"/>
      <c r="X846" s="16"/>
      <c r="AK846" s="16"/>
      <c r="AL846" s="16"/>
      <c r="AY846" s="16"/>
      <c r="AZ846" s="16"/>
    </row>
    <row r="847">
      <c r="W847" s="16"/>
      <c r="X847" s="16"/>
      <c r="AK847" s="16"/>
      <c r="AL847" s="16"/>
      <c r="AY847" s="16"/>
      <c r="AZ847" s="16"/>
    </row>
    <row r="848">
      <c r="W848" s="16"/>
      <c r="X848" s="16"/>
      <c r="AK848" s="16"/>
      <c r="AL848" s="16"/>
      <c r="AY848" s="16"/>
      <c r="AZ848" s="16"/>
    </row>
    <row r="849">
      <c r="W849" s="16"/>
      <c r="X849" s="16"/>
      <c r="AK849" s="16"/>
      <c r="AL849" s="16"/>
      <c r="AY849" s="16"/>
      <c r="AZ849" s="16"/>
    </row>
    <row r="850">
      <c r="W850" s="16"/>
      <c r="X850" s="16"/>
      <c r="AK850" s="16"/>
      <c r="AL850" s="16"/>
      <c r="AY850" s="16"/>
      <c r="AZ850" s="16"/>
    </row>
    <row r="851">
      <c r="W851" s="16"/>
      <c r="X851" s="16"/>
      <c r="AK851" s="16"/>
      <c r="AL851" s="16"/>
      <c r="AY851" s="16"/>
      <c r="AZ851" s="16"/>
    </row>
    <row r="852">
      <c r="W852" s="16"/>
      <c r="X852" s="16"/>
      <c r="AK852" s="16"/>
      <c r="AL852" s="16"/>
      <c r="AY852" s="16"/>
      <c r="AZ852" s="16"/>
    </row>
    <row r="853">
      <c r="W853" s="16"/>
      <c r="X853" s="16"/>
      <c r="AK853" s="16"/>
      <c r="AL853" s="16"/>
      <c r="AY853" s="16"/>
      <c r="AZ853" s="16"/>
    </row>
    <row r="854">
      <c r="W854" s="16"/>
      <c r="X854" s="16"/>
      <c r="AK854" s="16"/>
      <c r="AL854" s="16"/>
      <c r="AY854" s="16"/>
      <c r="AZ854" s="16"/>
    </row>
    <row r="855">
      <c r="W855" s="16"/>
      <c r="X855" s="16"/>
      <c r="AK855" s="16"/>
      <c r="AL855" s="16"/>
      <c r="AY855" s="16"/>
      <c r="AZ855" s="16"/>
    </row>
    <row r="856">
      <c r="W856" s="16"/>
      <c r="X856" s="16"/>
      <c r="AK856" s="16"/>
      <c r="AL856" s="16"/>
      <c r="AY856" s="16"/>
      <c r="AZ856" s="16"/>
    </row>
    <row r="857">
      <c r="W857" s="16"/>
      <c r="X857" s="16"/>
      <c r="AK857" s="16"/>
      <c r="AL857" s="16"/>
      <c r="AY857" s="16"/>
      <c r="AZ857" s="16"/>
    </row>
    <row r="858">
      <c r="W858" s="16"/>
      <c r="X858" s="16"/>
      <c r="AK858" s="16"/>
      <c r="AL858" s="16"/>
      <c r="AY858" s="16"/>
      <c r="AZ858" s="16"/>
    </row>
    <row r="859">
      <c r="W859" s="16"/>
      <c r="X859" s="16"/>
      <c r="AK859" s="16"/>
      <c r="AL859" s="16"/>
      <c r="AY859" s="16"/>
      <c r="AZ859" s="16"/>
    </row>
    <row r="860">
      <c r="W860" s="16"/>
      <c r="X860" s="16"/>
      <c r="AK860" s="16"/>
      <c r="AL860" s="16"/>
      <c r="AY860" s="16"/>
      <c r="AZ860" s="16"/>
    </row>
    <row r="861">
      <c r="W861" s="16"/>
      <c r="X861" s="16"/>
      <c r="AK861" s="16"/>
      <c r="AL861" s="16"/>
      <c r="AY861" s="16"/>
      <c r="AZ861" s="16"/>
    </row>
    <row r="862">
      <c r="W862" s="16"/>
      <c r="X862" s="16"/>
      <c r="AK862" s="16"/>
      <c r="AL862" s="16"/>
      <c r="AY862" s="16"/>
      <c r="AZ862" s="16"/>
    </row>
    <row r="863">
      <c r="W863" s="16"/>
      <c r="X863" s="16"/>
      <c r="AK863" s="16"/>
      <c r="AL863" s="16"/>
      <c r="AY863" s="16"/>
      <c r="AZ863" s="16"/>
    </row>
    <row r="864">
      <c r="W864" s="16"/>
      <c r="X864" s="16"/>
      <c r="AK864" s="16"/>
      <c r="AL864" s="16"/>
      <c r="AY864" s="16"/>
      <c r="AZ864" s="16"/>
    </row>
    <row r="865">
      <c r="W865" s="16"/>
      <c r="X865" s="16"/>
      <c r="AK865" s="16"/>
      <c r="AL865" s="16"/>
      <c r="AY865" s="16"/>
      <c r="AZ865" s="16"/>
    </row>
    <row r="866">
      <c r="W866" s="16"/>
      <c r="X866" s="16"/>
      <c r="AK866" s="16"/>
      <c r="AL866" s="16"/>
      <c r="AY866" s="16"/>
      <c r="AZ866" s="16"/>
    </row>
    <row r="867">
      <c r="W867" s="16"/>
      <c r="X867" s="16"/>
      <c r="AK867" s="16"/>
      <c r="AL867" s="16"/>
      <c r="AY867" s="16"/>
      <c r="AZ867" s="16"/>
    </row>
    <row r="868">
      <c r="W868" s="16"/>
      <c r="X868" s="16"/>
      <c r="AK868" s="16"/>
      <c r="AL868" s="16"/>
      <c r="AY868" s="16"/>
      <c r="AZ868" s="16"/>
    </row>
    <row r="869">
      <c r="W869" s="16"/>
      <c r="X869" s="16"/>
      <c r="AK869" s="16"/>
      <c r="AL869" s="16"/>
      <c r="AY869" s="16"/>
      <c r="AZ869" s="16"/>
    </row>
    <row r="870">
      <c r="W870" s="16"/>
      <c r="X870" s="16"/>
      <c r="AK870" s="16"/>
      <c r="AL870" s="16"/>
      <c r="AY870" s="16"/>
      <c r="AZ870" s="16"/>
    </row>
    <row r="871">
      <c r="W871" s="16"/>
      <c r="X871" s="16"/>
      <c r="AK871" s="16"/>
      <c r="AL871" s="16"/>
      <c r="AY871" s="16"/>
      <c r="AZ871" s="16"/>
    </row>
    <row r="872">
      <c r="W872" s="16"/>
      <c r="X872" s="16"/>
      <c r="AK872" s="16"/>
      <c r="AL872" s="16"/>
      <c r="AY872" s="16"/>
      <c r="AZ872" s="16"/>
    </row>
    <row r="873">
      <c r="W873" s="16"/>
      <c r="X873" s="16"/>
      <c r="AK873" s="16"/>
      <c r="AL873" s="16"/>
      <c r="AY873" s="16"/>
      <c r="AZ873" s="16"/>
    </row>
    <row r="874">
      <c r="W874" s="16"/>
      <c r="X874" s="16"/>
      <c r="AK874" s="16"/>
      <c r="AL874" s="16"/>
      <c r="AY874" s="16"/>
      <c r="AZ874" s="16"/>
    </row>
    <row r="875">
      <c r="W875" s="16"/>
      <c r="X875" s="16"/>
      <c r="AK875" s="16"/>
      <c r="AL875" s="16"/>
      <c r="AY875" s="16"/>
      <c r="AZ875" s="16"/>
    </row>
    <row r="876">
      <c r="W876" s="16"/>
      <c r="X876" s="16"/>
      <c r="AK876" s="16"/>
      <c r="AL876" s="16"/>
      <c r="AY876" s="16"/>
      <c r="AZ876" s="16"/>
    </row>
    <row r="877">
      <c r="W877" s="16"/>
      <c r="X877" s="16"/>
      <c r="AK877" s="16"/>
      <c r="AL877" s="16"/>
      <c r="AY877" s="16"/>
      <c r="AZ877" s="16"/>
    </row>
    <row r="878">
      <c r="W878" s="16"/>
      <c r="X878" s="16"/>
      <c r="AK878" s="16"/>
      <c r="AL878" s="16"/>
      <c r="AY878" s="16"/>
      <c r="AZ878" s="16"/>
    </row>
    <row r="879">
      <c r="W879" s="16"/>
      <c r="X879" s="16"/>
      <c r="AK879" s="16"/>
      <c r="AL879" s="16"/>
      <c r="AY879" s="16"/>
      <c r="AZ879" s="16"/>
    </row>
    <row r="880">
      <c r="W880" s="16"/>
      <c r="X880" s="16"/>
      <c r="AK880" s="16"/>
      <c r="AL880" s="16"/>
      <c r="AY880" s="16"/>
      <c r="AZ880" s="16"/>
    </row>
    <row r="881">
      <c r="W881" s="16"/>
      <c r="X881" s="16"/>
      <c r="AK881" s="16"/>
      <c r="AL881" s="16"/>
      <c r="AY881" s="16"/>
      <c r="AZ881" s="16"/>
    </row>
    <row r="882">
      <c r="W882" s="16"/>
      <c r="X882" s="16"/>
      <c r="AK882" s="16"/>
      <c r="AL882" s="16"/>
      <c r="AY882" s="16"/>
      <c r="AZ882" s="16"/>
    </row>
    <row r="883">
      <c r="W883" s="16"/>
      <c r="X883" s="16"/>
      <c r="AK883" s="16"/>
      <c r="AL883" s="16"/>
      <c r="AY883" s="16"/>
      <c r="AZ883" s="16"/>
    </row>
    <row r="884">
      <c r="W884" s="16"/>
      <c r="X884" s="16"/>
      <c r="AK884" s="16"/>
      <c r="AL884" s="16"/>
      <c r="AY884" s="16"/>
      <c r="AZ884" s="16"/>
    </row>
    <row r="885">
      <c r="W885" s="16"/>
      <c r="X885" s="16"/>
      <c r="AK885" s="16"/>
      <c r="AL885" s="16"/>
      <c r="AY885" s="16"/>
      <c r="AZ885" s="16"/>
    </row>
    <row r="886">
      <c r="W886" s="16"/>
      <c r="X886" s="16"/>
      <c r="AK886" s="16"/>
      <c r="AL886" s="16"/>
      <c r="AY886" s="16"/>
      <c r="AZ886" s="16"/>
    </row>
    <row r="887">
      <c r="W887" s="16"/>
      <c r="X887" s="16"/>
      <c r="AK887" s="16"/>
      <c r="AL887" s="16"/>
      <c r="AY887" s="16"/>
      <c r="AZ887" s="16"/>
    </row>
    <row r="888">
      <c r="W888" s="16"/>
      <c r="X888" s="16"/>
      <c r="AK888" s="16"/>
      <c r="AL888" s="16"/>
      <c r="AY888" s="16"/>
      <c r="AZ888" s="16"/>
    </row>
    <row r="889">
      <c r="W889" s="16"/>
      <c r="X889" s="16"/>
      <c r="AK889" s="16"/>
      <c r="AL889" s="16"/>
      <c r="AY889" s="16"/>
      <c r="AZ889" s="16"/>
    </row>
    <row r="890">
      <c r="W890" s="16"/>
      <c r="X890" s="16"/>
      <c r="AK890" s="16"/>
      <c r="AL890" s="16"/>
      <c r="AY890" s="16"/>
      <c r="AZ890" s="16"/>
    </row>
    <row r="891">
      <c r="W891" s="16"/>
      <c r="X891" s="16"/>
      <c r="AK891" s="16"/>
      <c r="AL891" s="16"/>
      <c r="AY891" s="16"/>
      <c r="AZ891" s="16"/>
    </row>
    <row r="892">
      <c r="W892" s="16"/>
      <c r="X892" s="16"/>
      <c r="AK892" s="16"/>
      <c r="AL892" s="16"/>
      <c r="AY892" s="16"/>
      <c r="AZ892" s="16"/>
    </row>
    <row r="893">
      <c r="W893" s="16"/>
      <c r="X893" s="16"/>
      <c r="AK893" s="16"/>
      <c r="AL893" s="16"/>
      <c r="AY893" s="16"/>
      <c r="AZ893" s="16"/>
    </row>
    <row r="894">
      <c r="W894" s="16"/>
      <c r="X894" s="16"/>
      <c r="AK894" s="16"/>
      <c r="AL894" s="16"/>
      <c r="AY894" s="16"/>
      <c r="AZ894" s="16"/>
    </row>
    <row r="895">
      <c r="W895" s="16"/>
      <c r="X895" s="16"/>
      <c r="AK895" s="16"/>
      <c r="AL895" s="16"/>
      <c r="AY895" s="16"/>
      <c r="AZ895" s="16"/>
    </row>
    <row r="896">
      <c r="W896" s="16"/>
      <c r="X896" s="16"/>
      <c r="AK896" s="16"/>
      <c r="AL896" s="16"/>
      <c r="AY896" s="16"/>
      <c r="AZ896" s="16"/>
    </row>
    <row r="897">
      <c r="W897" s="16"/>
      <c r="X897" s="16"/>
      <c r="AK897" s="16"/>
      <c r="AL897" s="16"/>
      <c r="AY897" s="16"/>
      <c r="AZ897" s="16"/>
    </row>
    <row r="898">
      <c r="W898" s="16"/>
      <c r="X898" s="16"/>
      <c r="AK898" s="16"/>
      <c r="AL898" s="16"/>
      <c r="AY898" s="16"/>
      <c r="AZ898" s="16"/>
    </row>
    <row r="899">
      <c r="W899" s="16"/>
      <c r="X899" s="16"/>
      <c r="AK899" s="16"/>
      <c r="AL899" s="16"/>
      <c r="AY899" s="16"/>
      <c r="AZ899" s="16"/>
    </row>
    <row r="900">
      <c r="W900" s="16"/>
      <c r="X900" s="16"/>
      <c r="AK900" s="16"/>
      <c r="AL900" s="16"/>
      <c r="AY900" s="16"/>
      <c r="AZ900" s="16"/>
    </row>
    <row r="901">
      <c r="W901" s="16"/>
      <c r="X901" s="16"/>
      <c r="AK901" s="16"/>
      <c r="AL901" s="16"/>
      <c r="AY901" s="16"/>
      <c r="AZ901" s="16"/>
    </row>
    <row r="902">
      <c r="W902" s="16"/>
      <c r="X902" s="16"/>
      <c r="AK902" s="16"/>
      <c r="AL902" s="16"/>
      <c r="AY902" s="16"/>
      <c r="AZ902" s="16"/>
    </row>
    <row r="903">
      <c r="W903" s="16"/>
      <c r="X903" s="16"/>
      <c r="AK903" s="16"/>
      <c r="AL903" s="16"/>
      <c r="AY903" s="16"/>
      <c r="AZ903" s="16"/>
    </row>
    <row r="904">
      <c r="W904" s="16"/>
      <c r="X904" s="16"/>
      <c r="AK904" s="16"/>
      <c r="AL904" s="16"/>
      <c r="AY904" s="16"/>
      <c r="AZ904" s="16"/>
    </row>
    <row r="905">
      <c r="W905" s="16"/>
      <c r="X905" s="16"/>
      <c r="AK905" s="16"/>
      <c r="AL905" s="16"/>
      <c r="AY905" s="16"/>
      <c r="AZ905" s="16"/>
    </row>
    <row r="906">
      <c r="W906" s="16"/>
      <c r="X906" s="16"/>
      <c r="AK906" s="16"/>
      <c r="AL906" s="16"/>
      <c r="AY906" s="16"/>
      <c r="AZ906" s="16"/>
    </row>
    <row r="907">
      <c r="W907" s="16"/>
      <c r="X907" s="16"/>
      <c r="AK907" s="16"/>
      <c r="AL907" s="16"/>
      <c r="AY907" s="16"/>
      <c r="AZ907" s="16"/>
    </row>
    <row r="908">
      <c r="W908" s="16"/>
      <c r="X908" s="16"/>
      <c r="AK908" s="16"/>
      <c r="AL908" s="16"/>
      <c r="AY908" s="16"/>
      <c r="AZ908" s="16"/>
    </row>
    <row r="909">
      <c r="W909" s="16"/>
      <c r="X909" s="16"/>
      <c r="AK909" s="16"/>
      <c r="AL909" s="16"/>
      <c r="AY909" s="16"/>
      <c r="AZ909" s="16"/>
    </row>
    <row r="910">
      <c r="W910" s="16"/>
      <c r="X910" s="16"/>
      <c r="AK910" s="16"/>
      <c r="AL910" s="16"/>
      <c r="AY910" s="16"/>
      <c r="AZ910" s="16"/>
    </row>
    <row r="911">
      <c r="W911" s="16"/>
      <c r="X911" s="16"/>
      <c r="AK911" s="16"/>
      <c r="AL911" s="16"/>
      <c r="AY911" s="16"/>
      <c r="AZ911" s="16"/>
    </row>
    <row r="912">
      <c r="W912" s="16"/>
      <c r="X912" s="16"/>
      <c r="AK912" s="16"/>
      <c r="AL912" s="16"/>
      <c r="AY912" s="16"/>
      <c r="AZ912" s="16"/>
    </row>
    <row r="913">
      <c r="W913" s="16"/>
      <c r="X913" s="16"/>
      <c r="AK913" s="16"/>
      <c r="AL913" s="16"/>
      <c r="AY913" s="16"/>
      <c r="AZ913" s="16"/>
    </row>
    <row r="914">
      <c r="W914" s="16"/>
      <c r="X914" s="16"/>
      <c r="AK914" s="16"/>
      <c r="AL914" s="16"/>
      <c r="AY914" s="16"/>
      <c r="AZ914" s="16"/>
    </row>
    <row r="915">
      <c r="W915" s="16"/>
      <c r="X915" s="16"/>
      <c r="AK915" s="16"/>
      <c r="AL915" s="16"/>
      <c r="AY915" s="16"/>
      <c r="AZ915" s="16"/>
    </row>
    <row r="916">
      <c r="W916" s="16"/>
      <c r="X916" s="16"/>
      <c r="AK916" s="16"/>
      <c r="AL916" s="16"/>
      <c r="AY916" s="16"/>
      <c r="AZ916" s="16"/>
    </row>
    <row r="917">
      <c r="W917" s="16"/>
      <c r="X917" s="16"/>
      <c r="AK917" s="16"/>
      <c r="AL917" s="16"/>
      <c r="AY917" s="16"/>
      <c r="AZ917" s="16"/>
    </row>
    <row r="918">
      <c r="W918" s="16"/>
      <c r="X918" s="16"/>
      <c r="AK918" s="16"/>
      <c r="AL918" s="16"/>
      <c r="AY918" s="16"/>
      <c r="AZ918" s="16"/>
    </row>
    <row r="919">
      <c r="W919" s="16"/>
      <c r="X919" s="16"/>
      <c r="AK919" s="16"/>
      <c r="AL919" s="16"/>
      <c r="AY919" s="16"/>
      <c r="AZ919" s="16"/>
    </row>
    <row r="920">
      <c r="W920" s="16"/>
      <c r="X920" s="16"/>
      <c r="AK920" s="16"/>
      <c r="AL920" s="16"/>
      <c r="AY920" s="16"/>
      <c r="AZ920" s="16"/>
    </row>
    <row r="921">
      <c r="W921" s="16"/>
      <c r="X921" s="16"/>
      <c r="AK921" s="16"/>
      <c r="AL921" s="16"/>
      <c r="AY921" s="16"/>
      <c r="AZ921" s="16"/>
    </row>
    <row r="922">
      <c r="W922" s="16"/>
      <c r="X922" s="16"/>
      <c r="AK922" s="16"/>
      <c r="AL922" s="16"/>
      <c r="AY922" s="16"/>
      <c r="AZ922" s="16"/>
    </row>
    <row r="923">
      <c r="W923" s="16"/>
      <c r="X923" s="16"/>
      <c r="AK923" s="16"/>
      <c r="AL923" s="16"/>
      <c r="AY923" s="16"/>
      <c r="AZ923" s="16"/>
    </row>
    <row r="924">
      <c r="W924" s="16"/>
      <c r="X924" s="16"/>
      <c r="AK924" s="16"/>
      <c r="AL924" s="16"/>
      <c r="AY924" s="16"/>
      <c r="AZ924" s="16"/>
    </row>
    <row r="925">
      <c r="W925" s="16"/>
      <c r="X925" s="16"/>
      <c r="AK925" s="16"/>
      <c r="AL925" s="16"/>
      <c r="AY925" s="16"/>
      <c r="AZ925" s="16"/>
    </row>
    <row r="926">
      <c r="W926" s="16"/>
      <c r="X926" s="16"/>
      <c r="AK926" s="16"/>
      <c r="AL926" s="16"/>
      <c r="AY926" s="16"/>
      <c r="AZ926" s="16"/>
    </row>
    <row r="927">
      <c r="W927" s="16"/>
      <c r="X927" s="16"/>
      <c r="AK927" s="16"/>
      <c r="AL927" s="16"/>
      <c r="AY927" s="16"/>
      <c r="AZ927" s="16"/>
    </row>
    <row r="928">
      <c r="W928" s="16"/>
      <c r="X928" s="16"/>
      <c r="AK928" s="16"/>
      <c r="AL928" s="16"/>
      <c r="AY928" s="16"/>
      <c r="AZ928" s="16"/>
    </row>
    <row r="929">
      <c r="W929" s="16"/>
      <c r="X929" s="16"/>
      <c r="AK929" s="16"/>
      <c r="AL929" s="16"/>
      <c r="AY929" s="16"/>
      <c r="AZ929" s="16"/>
    </row>
    <row r="930">
      <c r="W930" s="16"/>
      <c r="X930" s="16"/>
      <c r="AK930" s="16"/>
      <c r="AL930" s="16"/>
      <c r="AY930" s="16"/>
      <c r="AZ930" s="16"/>
    </row>
    <row r="931">
      <c r="W931" s="16"/>
      <c r="X931" s="16"/>
      <c r="AK931" s="16"/>
      <c r="AL931" s="16"/>
      <c r="AY931" s="16"/>
      <c r="AZ931" s="16"/>
    </row>
    <row r="932">
      <c r="W932" s="16"/>
      <c r="X932" s="16"/>
      <c r="AK932" s="16"/>
      <c r="AL932" s="16"/>
      <c r="AY932" s="16"/>
      <c r="AZ932" s="16"/>
    </row>
    <row r="933">
      <c r="W933" s="16"/>
      <c r="X933" s="16"/>
      <c r="AK933" s="16"/>
      <c r="AL933" s="16"/>
      <c r="AY933" s="16"/>
      <c r="AZ933" s="16"/>
    </row>
    <row r="934">
      <c r="W934" s="16"/>
      <c r="X934" s="16"/>
      <c r="AK934" s="16"/>
      <c r="AL934" s="16"/>
      <c r="AY934" s="16"/>
      <c r="AZ934" s="16"/>
    </row>
    <row r="935">
      <c r="W935" s="16"/>
      <c r="X935" s="16"/>
      <c r="AK935" s="16"/>
      <c r="AL935" s="16"/>
      <c r="AY935" s="16"/>
      <c r="AZ935" s="16"/>
    </row>
    <row r="936">
      <c r="W936" s="16"/>
      <c r="X936" s="16"/>
      <c r="AK936" s="16"/>
      <c r="AL936" s="16"/>
      <c r="AY936" s="16"/>
      <c r="AZ936" s="16"/>
    </row>
    <row r="937">
      <c r="W937" s="16"/>
      <c r="X937" s="16"/>
      <c r="AK937" s="16"/>
      <c r="AL937" s="16"/>
      <c r="AY937" s="16"/>
      <c r="AZ937" s="16"/>
    </row>
    <row r="938">
      <c r="W938" s="16"/>
      <c r="X938" s="16"/>
      <c r="AK938" s="16"/>
      <c r="AL938" s="16"/>
      <c r="AY938" s="16"/>
      <c r="AZ938" s="16"/>
    </row>
    <row r="939">
      <c r="W939" s="16"/>
      <c r="X939" s="16"/>
      <c r="AK939" s="16"/>
      <c r="AL939" s="16"/>
      <c r="AY939" s="16"/>
      <c r="AZ939" s="16"/>
    </row>
    <row r="940">
      <c r="W940" s="16"/>
      <c r="X940" s="16"/>
      <c r="AK940" s="16"/>
      <c r="AL940" s="16"/>
      <c r="AY940" s="16"/>
      <c r="AZ940" s="16"/>
    </row>
    <row r="941">
      <c r="W941" s="16"/>
      <c r="X941" s="16"/>
      <c r="AK941" s="16"/>
      <c r="AL941" s="16"/>
      <c r="AY941" s="16"/>
      <c r="AZ941" s="16"/>
    </row>
    <row r="942">
      <c r="W942" s="16"/>
      <c r="X942" s="16"/>
      <c r="AK942" s="16"/>
      <c r="AL942" s="16"/>
      <c r="AY942" s="16"/>
      <c r="AZ942" s="16"/>
    </row>
    <row r="943">
      <c r="W943" s="16"/>
      <c r="X943" s="16"/>
      <c r="AK943" s="16"/>
      <c r="AL943" s="16"/>
      <c r="AY943" s="16"/>
      <c r="AZ943" s="16"/>
    </row>
    <row r="944">
      <c r="W944" s="16"/>
      <c r="X944" s="16"/>
      <c r="AK944" s="16"/>
      <c r="AL944" s="16"/>
      <c r="AY944" s="16"/>
      <c r="AZ944" s="16"/>
    </row>
    <row r="945">
      <c r="W945" s="16"/>
      <c r="X945" s="16"/>
      <c r="AK945" s="16"/>
      <c r="AL945" s="16"/>
      <c r="AY945" s="16"/>
      <c r="AZ945" s="16"/>
    </row>
    <row r="946">
      <c r="W946" s="16"/>
      <c r="X946" s="16"/>
      <c r="AK946" s="16"/>
      <c r="AL946" s="16"/>
      <c r="AY946" s="16"/>
      <c r="AZ946" s="16"/>
    </row>
    <row r="947">
      <c r="W947" s="16"/>
      <c r="X947" s="16"/>
      <c r="AK947" s="16"/>
      <c r="AL947" s="16"/>
      <c r="AY947" s="16"/>
      <c r="AZ947" s="16"/>
    </row>
    <row r="948">
      <c r="W948" s="16"/>
      <c r="X948" s="16"/>
      <c r="AK948" s="16"/>
      <c r="AL948" s="16"/>
      <c r="AY948" s="16"/>
      <c r="AZ948" s="16"/>
    </row>
    <row r="949">
      <c r="W949" s="16"/>
      <c r="X949" s="16"/>
      <c r="AK949" s="16"/>
      <c r="AL949" s="16"/>
      <c r="AY949" s="16"/>
      <c r="AZ949" s="16"/>
    </row>
    <row r="950">
      <c r="W950" s="16"/>
      <c r="X950" s="16"/>
      <c r="AK950" s="16"/>
      <c r="AL950" s="16"/>
      <c r="AY950" s="16"/>
      <c r="AZ950" s="16"/>
    </row>
    <row r="951">
      <c r="W951" s="16"/>
      <c r="X951" s="16"/>
      <c r="AK951" s="16"/>
      <c r="AL951" s="16"/>
      <c r="AY951" s="16"/>
      <c r="AZ951" s="16"/>
    </row>
    <row r="952">
      <c r="W952" s="16"/>
      <c r="X952" s="16"/>
      <c r="AK952" s="16"/>
      <c r="AL952" s="16"/>
      <c r="AY952" s="16"/>
      <c r="AZ952" s="16"/>
    </row>
    <row r="953">
      <c r="W953" s="16"/>
      <c r="X953" s="16"/>
      <c r="AK953" s="16"/>
      <c r="AL953" s="16"/>
      <c r="AY953" s="16"/>
      <c r="AZ953" s="16"/>
    </row>
    <row r="954">
      <c r="W954" s="16"/>
      <c r="X954" s="16"/>
      <c r="AK954" s="16"/>
      <c r="AL954" s="16"/>
      <c r="AY954" s="16"/>
      <c r="AZ954" s="16"/>
    </row>
    <row r="955">
      <c r="W955" s="16"/>
      <c r="X955" s="16"/>
      <c r="AK955" s="16"/>
      <c r="AL955" s="16"/>
      <c r="AY955" s="16"/>
      <c r="AZ955" s="16"/>
    </row>
    <row r="956">
      <c r="W956" s="16"/>
      <c r="X956" s="16"/>
      <c r="AK956" s="16"/>
      <c r="AL956" s="16"/>
      <c r="AY956" s="16"/>
      <c r="AZ956" s="16"/>
    </row>
    <row r="957">
      <c r="W957" s="16"/>
      <c r="X957" s="16"/>
      <c r="AK957" s="16"/>
      <c r="AL957" s="16"/>
      <c r="AY957" s="16"/>
      <c r="AZ957" s="16"/>
    </row>
    <row r="958">
      <c r="W958" s="16"/>
      <c r="X958" s="16"/>
      <c r="AK958" s="16"/>
      <c r="AL958" s="16"/>
      <c r="AY958" s="16"/>
      <c r="AZ958" s="16"/>
    </row>
    <row r="959">
      <c r="W959" s="16"/>
      <c r="X959" s="16"/>
      <c r="AK959" s="16"/>
      <c r="AL959" s="16"/>
      <c r="AY959" s="16"/>
      <c r="AZ959" s="16"/>
    </row>
    <row r="960">
      <c r="W960" s="16"/>
      <c r="X960" s="16"/>
      <c r="AK960" s="16"/>
      <c r="AL960" s="16"/>
      <c r="AY960" s="16"/>
      <c r="AZ960" s="16"/>
    </row>
    <row r="961">
      <c r="W961" s="16"/>
      <c r="X961" s="16"/>
      <c r="AK961" s="16"/>
      <c r="AL961" s="16"/>
      <c r="AY961" s="16"/>
      <c r="AZ961" s="16"/>
    </row>
    <row r="962">
      <c r="W962" s="16"/>
      <c r="X962" s="16"/>
      <c r="AK962" s="16"/>
      <c r="AL962" s="16"/>
      <c r="AY962" s="16"/>
      <c r="AZ962" s="16"/>
    </row>
    <row r="963">
      <c r="W963" s="16"/>
      <c r="X963" s="16"/>
      <c r="AK963" s="16"/>
      <c r="AL963" s="16"/>
      <c r="AY963" s="16"/>
      <c r="AZ963" s="16"/>
    </row>
    <row r="964">
      <c r="W964" s="16"/>
      <c r="X964" s="16"/>
      <c r="AK964" s="16"/>
      <c r="AL964" s="16"/>
      <c r="AY964" s="16"/>
      <c r="AZ964" s="16"/>
    </row>
    <row r="965">
      <c r="W965" s="16"/>
      <c r="X965" s="16"/>
      <c r="AK965" s="16"/>
      <c r="AL965" s="16"/>
      <c r="AY965" s="16"/>
      <c r="AZ965" s="16"/>
    </row>
    <row r="966">
      <c r="W966" s="16"/>
      <c r="X966" s="16"/>
      <c r="AK966" s="16"/>
      <c r="AL966" s="16"/>
      <c r="AY966" s="16"/>
      <c r="AZ966" s="16"/>
    </row>
    <row r="967">
      <c r="W967" s="16"/>
      <c r="X967" s="16"/>
      <c r="AK967" s="16"/>
      <c r="AL967" s="16"/>
      <c r="AY967" s="16"/>
      <c r="AZ967" s="16"/>
    </row>
    <row r="968">
      <c r="W968" s="16"/>
      <c r="X968" s="16"/>
      <c r="AK968" s="16"/>
      <c r="AL968" s="16"/>
      <c r="AY968" s="16"/>
      <c r="AZ968" s="16"/>
    </row>
    <row r="969">
      <c r="W969" s="16"/>
      <c r="X969" s="16"/>
      <c r="AK969" s="16"/>
      <c r="AL969" s="16"/>
      <c r="AY969" s="16"/>
      <c r="AZ969" s="16"/>
    </row>
    <row r="970">
      <c r="W970" s="16"/>
      <c r="X970" s="16"/>
      <c r="AK970" s="16"/>
      <c r="AL970" s="16"/>
      <c r="AY970" s="16"/>
      <c r="AZ970" s="16"/>
    </row>
    <row r="971">
      <c r="W971" s="16"/>
      <c r="X971" s="16"/>
      <c r="AK971" s="16"/>
      <c r="AL971" s="16"/>
      <c r="AY971" s="16"/>
      <c r="AZ971" s="16"/>
    </row>
    <row r="972">
      <c r="W972" s="16"/>
      <c r="X972" s="16"/>
      <c r="AK972" s="16"/>
      <c r="AL972" s="16"/>
      <c r="AY972" s="16"/>
      <c r="AZ972" s="16"/>
    </row>
    <row r="973">
      <c r="W973" s="16"/>
      <c r="X973" s="16"/>
      <c r="AK973" s="16"/>
      <c r="AL973" s="16"/>
      <c r="AY973" s="16"/>
      <c r="AZ973" s="16"/>
    </row>
    <row r="974">
      <c r="W974" s="16"/>
      <c r="X974" s="16"/>
      <c r="AK974" s="16"/>
      <c r="AL974" s="16"/>
      <c r="AY974" s="16"/>
      <c r="AZ974" s="16"/>
    </row>
    <row r="975">
      <c r="W975" s="16"/>
      <c r="X975" s="16"/>
      <c r="AK975" s="16"/>
      <c r="AL975" s="16"/>
      <c r="AY975" s="16"/>
      <c r="AZ975" s="16"/>
    </row>
    <row r="976">
      <c r="W976" s="16"/>
      <c r="X976" s="16"/>
      <c r="AK976" s="16"/>
      <c r="AL976" s="16"/>
      <c r="AY976" s="16"/>
      <c r="AZ976" s="16"/>
    </row>
    <row r="977">
      <c r="W977" s="16"/>
      <c r="X977" s="16"/>
      <c r="AK977" s="16"/>
      <c r="AL977" s="16"/>
      <c r="AY977" s="16"/>
      <c r="AZ977" s="16"/>
    </row>
    <row r="978">
      <c r="W978" s="16"/>
      <c r="X978" s="16"/>
      <c r="AK978" s="16"/>
      <c r="AL978" s="16"/>
      <c r="AY978" s="16"/>
      <c r="AZ978" s="16"/>
    </row>
    <row r="979">
      <c r="W979" s="16"/>
      <c r="X979" s="16"/>
      <c r="AK979" s="16"/>
      <c r="AL979" s="16"/>
      <c r="AY979" s="16"/>
      <c r="AZ979" s="16"/>
    </row>
    <row r="980">
      <c r="W980" s="16"/>
      <c r="X980" s="16"/>
      <c r="AK980" s="16"/>
      <c r="AL980" s="16"/>
      <c r="AY980" s="16"/>
      <c r="AZ980" s="16"/>
    </row>
    <row r="981">
      <c r="W981" s="16"/>
      <c r="X981" s="16"/>
      <c r="AK981" s="16"/>
      <c r="AL981" s="16"/>
      <c r="AY981" s="16"/>
      <c r="AZ981" s="16"/>
    </row>
    <row r="982">
      <c r="W982" s="16"/>
      <c r="X982" s="16"/>
      <c r="AK982" s="16"/>
      <c r="AL982" s="16"/>
      <c r="AY982" s="16"/>
      <c r="AZ982" s="16"/>
    </row>
    <row r="983">
      <c r="W983" s="16"/>
      <c r="X983" s="16"/>
      <c r="AK983" s="16"/>
      <c r="AL983" s="16"/>
      <c r="AY983" s="16"/>
      <c r="AZ983" s="16"/>
    </row>
    <row r="984">
      <c r="W984" s="16"/>
      <c r="X984" s="16"/>
      <c r="AK984" s="16"/>
      <c r="AL984" s="16"/>
      <c r="AY984" s="16"/>
      <c r="AZ984" s="16"/>
    </row>
    <row r="985">
      <c r="W985" s="16"/>
      <c r="X985" s="16"/>
      <c r="AK985" s="16"/>
      <c r="AL985" s="16"/>
      <c r="AY985" s="16"/>
      <c r="AZ985" s="16"/>
    </row>
    <row r="986">
      <c r="W986" s="16"/>
      <c r="X986" s="16"/>
      <c r="AK986" s="16"/>
      <c r="AL986" s="16"/>
      <c r="AY986" s="16"/>
      <c r="AZ986" s="16"/>
    </row>
    <row r="987">
      <c r="W987" s="16"/>
      <c r="X987" s="16"/>
      <c r="AK987" s="16"/>
      <c r="AL987" s="16"/>
      <c r="AY987" s="16"/>
      <c r="AZ987" s="16"/>
    </row>
    <row r="988">
      <c r="W988" s="16"/>
      <c r="X988" s="16"/>
      <c r="AK988" s="16"/>
      <c r="AL988" s="16"/>
      <c r="AY988" s="16"/>
      <c r="AZ988" s="16"/>
    </row>
    <row r="989">
      <c r="W989" s="16"/>
      <c r="X989" s="16"/>
      <c r="AK989" s="16"/>
      <c r="AL989" s="16"/>
      <c r="AY989" s="16"/>
      <c r="AZ989" s="16"/>
    </row>
    <row r="990">
      <c r="W990" s="16"/>
      <c r="X990" s="16"/>
      <c r="AK990" s="16"/>
      <c r="AL990" s="16"/>
      <c r="AY990" s="16"/>
      <c r="AZ990" s="16"/>
    </row>
    <row r="991">
      <c r="W991" s="16"/>
      <c r="X991" s="16"/>
      <c r="AK991" s="16"/>
      <c r="AL991" s="16"/>
      <c r="AY991" s="16"/>
      <c r="AZ991" s="16"/>
    </row>
    <row r="992">
      <c r="W992" s="16"/>
      <c r="X992" s="16"/>
      <c r="AK992" s="16"/>
      <c r="AL992" s="16"/>
      <c r="AY992" s="16"/>
      <c r="AZ992" s="16"/>
    </row>
    <row r="993">
      <c r="W993" s="16"/>
      <c r="X993" s="16"/>
      <c r="AK993" s="16"/>
      <c r="AL993" s="16"/>
      <c r="AY993" s="16"/>
      <c r="AZ993" s="16"/>
    </row>
    <row r="994">
      <c r="W994" s="16"/>
      <c r="X994" s="16"/>
      <c r="AK994" s="16"/>
      <c r="AL994" s="16"/>
      <c r="AY994" s="16"/>
      <c r="AZ994" s="16"/>
    </row>
    <row r="995">
      <c r="W995" s="16"/>
      <c r="X995" s="16"/>
      <c r="AK995" s="16"/>
      <c r="AL995" s="16"/>
      <c r="AY995" s="16"/>
      <c r="AZ995" s="16"/>
    </row>
    <row r="996">
      <c r="W996" s="16"/>
      <c r="X996" s="16"/>
      <c r="AK996" s="16"/>
      <c r="AL996" s="16"/>
      <c r="AY996" s="16"/>
      <c r="AZ996" s="16"/>
    </row>
    <row r="997">
      <c r="W997" s="16"/>
      <c r="X997" s="16"/>
      <c r="AK997" s="16"/>
      <c r="AL997" s="16"/>
      <c r="AY997" s="16"/>
      <c r="AZ997" s="16"/>
    </row>
    <row r="998">
      <c r="W998" s="16"/>
      <c r="X998" s="16"/>
      <c r="AK998" s="16"/>
      <c r="AL998" s="16"/>
      <c r="AY998" s="16"/>
      <c r="AZ998" s="16"/>
    </row>
    <row r="999">
      <c r="W999" s="16"/>
      <c r="X999" s="16"/>
      <c r="AK999" s="16"/>
      <c r="AL999" s="16"/>
      <c r="AY999" s="16"/>
      <c r="AZ999" s="16"/>
    </row>
    <row r="1000">
      <c r="W1000" s="16"/>
      <c r="X1000" s="16"/>
      <c r="AK1000" s="16"/>
      <c r="AL1000" s="16"/>
      <c r="AY1000" s="16"/>
      <c r="AZ1000" s="16"/>
    </row>
  </sheetData>
  <drawing r:id="rId1"/>
</worksheet>
</file>